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RASPBERRYPI\Sebona\01 SEBONA Treuhand Böhner\Homepage\"/>
    </mc:Choice>
  </mc:AlternateContent>
  <xr:revisionPtr revIDLastSave="0" documentId="8_{565F14A5-DC48-4937-96E0-0D7F671C5A1E}" xr6:coauthVersionLast="45" xr6:coauthVersionMax="45" xr10:uidLastSave="{00000000-0000-0000-0000-000000000000}"/>
  <workbookProtection workbookPassword="CC63" lockStructure="1"/>
  <bookViews>
    <workbookView xWindow="-120" yWindow="-120" windowWidth="29040" windowHeight="15840" tabRatio="758" firstSheet="1" activeTab="1" xr2:uid="{00000000-000D-0000-FFFF-FFFF00000000}"/>
  </bookViews>
  <sheets>
    <sheet name="Start" sheetId="36" state="hidden" r:id="rId1"/>
    <sheet name="Stammdaten Betrieb " sheetId="39" r:id="rId2"/>
    <sheet name="Grundlagen_Abrechnung_KAE" sheetId="18" r:id="rId3"/>
    <sheet name="MD" sheetId="38" state="hidden" r:id="rId4"/>
    <sheet name="End" sheetId="37" state="hidden" r:id="rId5"/>
  </sheets>
  <definedNames>
    <definedName name="_xlnm._FilterDatabase" localSheetId="2" hidden="1">Grundlagen_Abrechnung_KAE!$B$17:$W$2001</definedName>
    <definedName name="_xlnm._FilterDatabase" localSheetId="3" hidden="1">MD!$A$5:$X$896</definedName>
    <definedName name="_xlnm.Print_Area" localSheetId="2">INDIRECT(Grundlagen_Abrechnung_KAE!$A$1)</definedName>
    <definedName name="_xlnm.Print_Area" localSheetId="1">'Stammdaten Betrieb '!$A$1:$K$37</definedName>
    <definedName name="_xlnm.Print_Titles" localSheetId="2">Grundlagen_Abrechnung_KAE!$15:$15</definedName>
    <definedName name="Farbe">GET.CELL(63,INDIRECT("ZS(-1)",))</definedName>
    <definedName name="MD_BEITRSATZ">MD!$R$6:$R$28</definedName>
    <definedName name="MD_BETRSIZE">MD!$B$6:$B$28</definedName>
    <definedName name="MD_GENDER">MD!$T$6:$T$7</definedName>
    <definedName name="MD_JAHR">MD!$N$6:$N$28</definedName>
    <definedName name="MD_JAHRAT">MD!$O$6:$O$28</definedName>
    <definedName name="MD_KALJR">MD!$D$6:$D$896</definedName>
    <definedName name="MD_KALMT">MD!$C$6:$C$896</definedName>
    <definedName name="MD_KALTAG">MD!$B$6:$B$896</definedName>
    <definedName name="MD_MATYP">MD!$X$6:$X$11</definedName>
    <definedName name="MD_MAXAGS">MD!$Q$6:$Q$28</definedName>
    <definedName name="MD_MAXVV">MD!$P$6:$P$28</definedName>
    <definedName name="MD_MONAT">MD!$G$6:$G$28</definedName>
    <definedName name="MD_MT">MD!$H$6:$H$28</definedName>
    <definedName name="MD_PENSDAT">MD!$U$6:$U$7</definedName>
    <definedName name="MD_QTY_SO_STD">MD!$L$6:$L$28</definedName>
    <definedName name="MD_QTY_TAG">MD!$K$6:$K$28</definedName>
    <definedName name="MD_WOTG">MD!$E$6:$E$896</definedName>
    <definedName name="SD_FT_JR">'Stammdaten Betrieb '!$H$6:$H$20</definedName>
    <definedName name="SD_FT_MT">'Stammdaten Betrieb '!$G$6:$G$20</definedName>
    <definedName name="SD_FT_TAGE">'Stammdaten Betrieb '!$K$6:$K$20</definedName>
    <definedName name="ZZPipe">"|"</definedName>
    <definedName name="ZZZO">MOD(ROW(),2)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8" l="1"/>
  <c r="AG1999" i="18" l="1"/>
  <c r="AD1999" i="18"/>
  <c r="AC1999" i="18"/>
  <c r="AA1999" i="18"/>
  <c r="Z1999" i="18"/>
  <c r="R1999" i="18"/>
  <c r="O1999" i="18"/>
  <c r="AG1998" i="18"/>
  <c r="AD1998" i="18"/>
  <c r="AC1998" i="18"/>
  <c r="AA1998" i="18"/>
  <c r="Z1998" i="18"/>
  <c r="R1998" i="18"/>
  <c r="O1998" i="18"/>
  <c r="AG1997" i="18"/>
  <c r="AD1997" i="18"/>
  <c r="AC1997" i="18"/>
  <c r="AA1997" i="18"/>
  <c r="Z1997" i="18"/>
  <c r="R1997" i="18"/>
  <c r="O1997" i="18"/>
  <c r="AG1996" i="18"/>
  <c r="AD1996" i="18"/>
  <c r="AC1996" i="18"/>
  <c r="AA1996" i="18"/>
  <c r="Z1996" i="18"/>
  <c r="R1996" i="18"/>
  <c r="O1996" i="18"/>
  <c r="AG1995" i="18"/>
  <c r="AD1995" i="18"/>
  <c r="AC1995" i="18"/>
  <c r="AA1995" i="18"/>
  <c r="Z1995" i="18"/>
  <c r="R1995" i="18"/>
  <c r="O1995" i="18"/>
  <c r="AG1994" i="18"/>
  <c r="AD1994" i="18"/>
  <c r="AC1994" i="18"/>
  <c r="AA1994" i="18"/>
  <c r="Z1994" i="18"/>
  <c r="R1994" i="18"/>
  <c r="O1994" i="18"/>
  <c r="AG1993" i="18"/>
  <c r="AD1993" i="18"/>
  <c r="AC1993" i="18"/>
  <c r="AA1993" i="18"/>
  <c r="Z1993" i="18"/>
  <c r="R1993" i="18"/>
  <c r="O1993" i="18"/>
  <c r="AG1992" i="18"/>
  <c r="AD1992" i="18"/>
  <c r="AC1992" i="18"/>
  <c r="AA1992" i="18"/>
  <c r="Z1992" i="18"/>
  <c r="R1992" i="18"/>
  <c r="O1992" i="18"/>
  <c r="AG1991" i="18"/>
  <c r="AD1991" i="18"/>
  <c r="AC1991" i="18"/>
  <c r="AA1991" i="18"/>
  <c r="Z1991" i="18"/>
  <c r="R1991" i="18"/>
  <c r="O1991" i="18"/>
  <c r="AG1990" i="18"/>
  <c r="AD1990" i="18"/>
  <c r="AC1990" i="18"/>
  <c r="AA1990" i="18"/>
  <c r="Z1990" i="18"/>
  <c r="R1990" i="18"/>
  <c r="O1990" i="18"/>
  <c r="AG1989" i="18"/>
  <c r="AD1989" i="18"/>
  <c r="AC1989" i="18"/>
  <c r="AA1989" i="18"/>
  <c r="Z1989" i="18"/>
  <c r="R1989" i="18"/>
  <c r="O1989" i="18"/>
  <c r="AG1988" i="18"/>
  <c r="AD1988" i="18"/>
  <c r="AC1988" i="18"/>
  <c r="AA1988" i="18"/>
  <c r="Z1988" i="18"/>
  <c r="R1988" i="18"/>
  <c r="O1988" i="18"/>
  <c r="AG1987" i="18"/>
  <c r="AD1987" i="18"/>
  <c r="AC1987" i="18"/>
  <c r="AA1987" i="18"/>
  <c r="Z1987" i="18"/>
  <c r="R1987" i="18"/>
  <c r="O1987" i="18"/>
  <c r="AG1986" i="18"/>
  <c r="AD1986" i="18"/>
  <c r="AC1986" i="18"/>
  <c r="AA1986" i="18"/>
  <c r="Z1986" i="18"/>
  <c r="R1986" i="18"/>
  <c r="O1986" i="18"/>
  <c r="AG1985" i="18"/>
  <c r="AD1985" i="18"/>
  <c r="AC1985" i="18"/>
  <c r="AA1985" i="18"/>
  <c r="Z1985" i="18"/>
  <c r="R1985" i="18"/>
  <c r="O1985" i="18"/>
  <c r="AG1984" i="18"/>
  <c r="AD1984" i="18"/>
  <c r="AC1984" i="18"/>
  <c r="AA1984" i="18"/>
  <c r="Z1984" i="18"/>
  <c r="R1984" i="18"/>
  <c r="O1984" i="18"/>
  <c r="AG1983" i="18"/>
  <c r="AD1983" i="18"/>
  <c r="AC1983" i="18"/>
  <c r="AA1983" i="18"/>
  <c r="Z1983" i="18"/>
  <c r="R1983" i="18"/>
  <c r="O1983" i="18"/>
  <c r="AG1982" i="18"/>
  <c r="AD1982" i="18"/>
  <c r="AC1982" i="18"/>
  <c r="AA1982" i="18"/>
  <c r="Z1982" i="18"/>
  <c r="R1982" i="18"/>
  <c r="O1982" i="18"/>
  <c r="AG1981" i="18"/>
  <c r="AD1981" i="18"/>
  <c r="AC1981" i="18"/>
  <c r="AA1981" i="18"/>
  <c r="Z1981" i="18"/>
  <c r="R1981" i="18"/>
  <c r="O1981" i="18"/>
  <c r="AG1980" i="18"/>
  <c r="AD1980" i="18"/>
  <c r="AC1980" i="18"/>
  <c r="AA1980" i="18"/>
  <c r="Z1980" i="18"/>
  <c r="R1980" i="18"/>
  <c r="O1980" i="18"/>
  <c r="AG1979" i="18"/>
  <c r="AD1979" i="18"/>
  <c r="AC1979" i="18"/>
  <c r="AA1979" i="18"/>
  <c r="Z1979" i="18"/>
  <c r="R1979" i="18"/>
  <c r="O1979" i="18"/>
  <c r="AG1978" i="18"/>
  <c r="AD1978" i="18"/>
  <c r="AC1978" i="18"/>
  <c r="AA1978" i="18"/>
  <c r="Z1978" i="18"/>
  <c r="R1978" i="18"/>
  <c r="O1978" i="18"/>
  <c r="AG1977" i="18"/>
  <c r="AD1977" i="18"/>
  <c r="AC1977" i="18"/>
  <c r="AA1977" i="18"/>
  <c r="Z1977" i="18"/>
  <c r="R1977" i="18"/>
  <c r="O1977" i="18"/>
  <c r="AG1976" i="18"/>
  <c r="AD1976" i="18"/>
  <c r="AC1976" i="18"/>
  <c r="AA1976" i="18"/>
  <c r="Z1976" i="18"/>
  <c r="R1976" i="18"/>
  <c r="O1976" i="18"/>
  <c r="AG1975" i="18"/>
  <c r="AD1975" i="18"/>
  <c r="AC1975" i="18"/>
  <c r="AA1975" i="18"/>
  <c r="Z1975" i="18"/>
  <c r="R1975" i="18"/>
  <c r="O1975" i="18"/>
  <c r="AG1974" i="18"/>
  <c r="AD1974" i="18"/>
  <c r="AC1974" i="18"/>
  <c r="AA1974" i="18"/>
  <c r="Z1974" i="18"/>
  <c r="R1974" i="18"/>
  <c r="O1974" i="18"/>
  <c r="AG1973" i="18"/>
  <c r="AD1973" i="18"/>
  <c r="AC1973" i="18"/>
  <c r="AA1973" i="18"/>
  <c r="Z1973" i="18"/>
  <c r="R1973" i="18"/>
  <c r="O1973" i="18"/>
  <c r="AG1972" i="18"/>
  <c r="AD1972" i="18"/>
  <c r="AC1972" i="18"/>
  <c r="AA1972" i="18"/>
  <c r="Z1972" i="18"/>
  <c r="R1972" i="18"/>
  <c r="O1972" i="18"/>
  <c r="AG1971" i="18"/>
  <c r="AD1971" i="18"/>
  <c r="AC1971" i="18"/>
  <c r="AA1971" i="18"/>
  <c r="Z1971" i="18"/>
  <c r="R1971" i="18"/>
  <c r="O1971" i="18"/>
  <c r="AG1970" i="18"/>
  <c r="AD1970" i="18"/>
  <c r="AC1970" i="18"/>
  <c r="AA1970" i="18"/>
  <c r="Z1970" i="18"/>
  <c r="R1970" i="18"/>
  <c r="O1970" i="18"/>
  <c r="AG1969" i="18"/>
  <c r="AD1969" i="18"/>
  <c r="AC1969" i="18"/>
  <c r="AA1969" i="18"/>
  <c r="Z1969" i="18"/>
  <c r="R1969" i="18"/>
  <c r="O1969" i="18"/>
  <c r="AG1968" i="18"/>
  <c r="AD1968" i="18"/>
  <c r="AC1968" i="18"/>
  <c r="AA1968" i="18"/>
  <c r="Z1968" i="18"/>
  <c r="R1968" i="18"/>
  <c r="O1968" i="18"/>
  <c r="AG1967" i="18"/>
  <c r="AD1967" i="18"/>
  <c r="AC1967" i="18"/>
  <c r="AA1967" i="18"/>
  <c r="Z1967" i="18"/>
  <c r="R1967" i="18"/>
  <c r="O1967" i="18"/>
  <c r="AG1966" i="18"/>
  <c r="AD1966" i="18"/>
  <c r="AC1966" i="18"/>
  <c r="AA1966" i="18"/>
  <c r="Z1966" i="18"/>
  <c r="R1966" i="18"/>
  <c r="O1966" i="18"/>
  <c r="AG1965" i="18"/>
  <c r="AD1965" i="18"/>
  <c r="AC1965" i="18"/>
  <c r="AA1965" i="18"/>
  <c r="Z1965" i="18"/>
  <c r="R1965" i="18"/>
  <c r="O1965" i="18"/>
  <c r="AG1964" i="18"/>
  <c r="AD1964" i="18"/>
  <c r="AC1964" i="18"/>
  <c r="AA1964" i="18"/>
  <c r="Z1964" i="18"/>
  <c r="R1964" i="18"/>
  <c r="O1964" i="18"/>
  <c r="AG1963" i="18"/>
  <c r="AD1963" i="18"/>
  <c r="AC1963" i="18"/>
  <c r="AA1963" i="18"/>
  <c r="Z1963" i="18"/>
  <c r="R1963" i="18"/>
  <c r="O1963" i="18"/>
  <c r="AG1962" i="18"/>
  <c r="AD1962" i="18"/>
  <c r="AC1962" i="18"/>
  <c r="AA1962" i="18"/>
  <c r="Z1962" i="18"/>
  <c r="R1962" i="18"/>
  <c r="O1962" i="18"/>
  <c r="AG1961" i="18"/>
  <c r="AD1961" i="18"/>
  <c r="AC1961" i="18"/>
  <c r="AA1961" i="18"/>
  <c r="Z1961" i="18"/>
  <c r="R1961" i="18"/>
  <c r="O1961" i="18"/>
  <c r="AG1960" i="18"/>
  <c r="AD1960" i="18"/>
  <c r="AC1960" i="18"/>
  <c r="AA1960" i="18"/>
  <c r="Z1960" i="18"/>
  <c r="R1960" i="18"/>
  <c r="O1960" i="18"/>
  <c r="AG1959" i="18"/>
  <c r="AD1959" i="18"/>
  <c r="AC1959" i="18"/>
  <c r="AA1959" i="18"/>
  <c r="Z1959" i="18"/>
  <c r="R1959" i="18"/>
  <c r="O1959" i="18"/>
  <c r="AG1958" i="18"/>
  <c r="AD1958" i="18"/>
  <c r="AC1958" i="18"/>
  <c r="AA1958" i="18"/>
  <c r="Z1958" i="18"/>
  <c r="R1958" i="18"/>
  <c r="O1958" i="18"/>
  <c r="AG1957" i="18"/>
  <c r="AD1957" i="18"/>
  <c r="AC1957" i="18"/>
  <c r="AA1957" i="18"/>
  <c r="Z1957" i="18"/>
  <c r="R1957" i="18"/>
  <c r="O1957" i="18"/>
  <c r="AG1956" i="18"/>
  <c r="AD1956" i="18"/>
  <c r="AC1956" i="18"/>
  <c r="AA1956" i="18"/>
  <c r="Z1956" i="18"/>
  <c r="R1956" i="18"/>
  <c r="O1956" i="18"/>
  <c r="AG1955" i="18"/>
  <c r="AD1955" i="18"/>
  <c r="AC1955" i="18"/>
  <c r="AA1955" i="18"/>
  <c r="Z1955" i="18"/>
  <c r="R1955" i="18"/>
  <c r="O1955" i="18"/>
  <c r="AG1954" i="18"/>
  <c r="AD1954" i="18"/>
  <c r="AC1954" i="18"/>
  <c r="AA1954" i="18"/>
  <c r="Z1954" i="18"/>
  <c r="R1954" i="18"/>
  <c r="O1954" i="18"/>
  <c r="AG1953" i="18"/>
  <c r="AD1953" i="18"/>
  <c r="AC1953" i="18"/>
  <c r="AA1953" i="18"/>
  <c r="Z1953" i="18"/>
  <c r="R1953" i="18"/>
  <c r="O1953" i="18"/>
  <c r="AG1952" i="18"/>
  <c r="AD1952" i="18"/>
  <c r="AC1952" i="18"/>
  <c r="AA1952" i="18"/>
  <c r="Z1952" i="18"/>
  <c r="R1952" i="18"/>
  <c r="O1952" i="18"/>
  <c r="AG1951" i="18"/>
  <c r="AD1951" i="18"/>
  <c r="AC1951" i="18"/>
  <c r="AA1951" i="18"/>
  <c r="Z1951" i="18"/>
  <c r="R1951" i="18"/>
  <c r="O1951" i="18"/>
  <c r="AG1950" i="18"/>
  <c r="AD1950" i="18"/>
  <c r="AC1950" i="18"/>
  <c r="AA1950" i="18"/>
  <c r="Z1950" i="18"/>
  <c r="R1950" i="18"/>
  <c r="O1950" i="18"/>
  <c r="AG1949" i="18"/>
  <c r="AD1949" i="18"/>
  <c r="AC1949" i="18"/>
  <c r="AA1949" i="18"/>
  <c r="Z1949" i="18"/>
  <c r="R1949" i="18"/>
  <c r="O1949" i="18"/>
  <c r="AG1948" i="18"/>
  <c r="AD1948" i="18"/>
  <c r="AC1948" i="18"/>
  <c r="AA1948" i="18"/>
  <c r="Z1948" i="18"/>
  <c r="R1948" i="18"/>
  <c r="O1948" i="18"/>
  <c r="AG1947" i="18"/>
  <c r="AD1947" i="18"/>
  <c r="AC1947" i="18"/>
  <c r="AA1947" i="18"/>
  <c r="Z1947" i="18"/>
  <c r="R1947" i="18"/>
  <c r="O1947" i="18"/>
  <c r="AG1946" i="18"/>
  <c r="AD1946" i="18"/>
  <c r="AC1946" i="18"/>
  <c r="AA1946" i="18"/>
  <c r="Z1946" i="18"/>
  <c r="R1946" i="18"/>
  <c r="O1946" i="18"/>
  <c r="AG1945" i="18"/>
  <c r="AD1945" i="18"/>
  <c r="AC1945" i="18"/>
  <c r="AA1945" i="18"/>
  <c r="Z1945" i="18"/>
  <c r="R1945" i="18"/>
  <c r="O1945" i="18"/>
  <c r="AG1944" i="18"/>
  <c r="AD1944" i="18"/>
  <c r="AC1944" i="18"/>
  <c r="AA1944" i="18"/>
  <c r="Z1944" i="18"/>
  <c r="R1944" i="18"/>
  <c r="O1944" i="18"/>
  <c r="AG1943" i="18"/>
  <c r="AD1943" i="18"/>
  <c r="AC1943" i="18"/>
  <c r="AA1943" i="18"/>
  <c r="Z1943" i="18"/>
  <c r="R1943" i="18"/>
  <c r="O1943" i="18"/>
  <c r="AG1942" i="18"/>
  <c r="AD1942" i="18"/>
  <c r="AC1942" i="18"/>
  <c r="AA1942" i="18"/>
  <c r="Z1942" i="18"/>
  <c r="R1942" i="18"/>
  <c r="O1942" i="18"/>
  <c r="AG1941" i="18"/>
  <c r="AD1941" i="18"/>
  <c r="AC1941" i="18"/>
  <c r="AA1941" i="18"/>
  <c r="Z1941" i="18"/>
  <c r="R1941" i="18"/>
  <c r="O1941" i="18"/>
  <c r="AG1940" i="18"/>
  <c r="AD1940" i="18"/>
  <c r="AC1940" i="18"/>
  <c r="AA1940" i="18"/>
  <c r="Z1940" i="18"/>
  <c r="R1940" i="18"/>
  <c r="O1940" i="18"/>
  <c r="AG1939" i="18"/>
  <c r="AD1939" i="18"/>
  <c r="AC1939" i="18"/>
  <c r="AA1939" i="18"/>
  <c r="Z1939" i="18"/>
  <c r="R1939" i="18"/>
  <c r="O1939" i="18"/>
  <c r="AG1938" i="18"/>
  <c r="AD1938" i="18"/>
  <c r="AC1938" i="18"/>
  <c r="AA1938" i="18"/>
  <c r="Z1938" i="18"/>
  <c r="R1938" i="18"/>
  <c r="O1938" i="18"/>
  <c r="AG1937" i="18"/>
  <c r="AD1937" i="18"/>
  <c r="AC1937" i="18"/>
  <c r="AA1937" i="18"/>
  <c r="Z1937" i="18"/>
  <c r="R1937" i="18"/>
  <c r="O1937" i="18"/>
  <c r="AG1936" i="18"/>
  <c r="AD1936" i="18"/>
  <c r="AC1936" i="18"/>
  <c r="AA1936" i="18"/>
  <c r="Z1936" i="18"/>
  <c r="R1936" i="18"/>
  <c r="O1936" i="18"/>
  <c r="AG1935" i="18"/>
  <c r="AD1935" i="18"/>
  <c r="AC1935" i="18"/>
  <c r="AA1935" i="18"/>
  <c r="Z1935" i="18"/>
  <c r="R1935" i="18"/>
  <c r="O1935" i="18"/>
  <c r="AG1934" i="18"/>
  <c r="AD1934" i="18"/>
  <c r="AC1934" i="18"/>
  <c r="AA1934" i="18"/>
  <c r="Z1934" i="18"/>
  <c r="R1934" i="18"/>
  <c r="O1934" i="18"/>
  <c r="AG1933" i="18"/>
  <c r="AD1933" i="18"/>
  <c r="AC1933" i="18"/>
  <c r="AA1933" i="18"/>
  <c r="Z1933" i="18"/>
  <c r="R1933" i="18"/>
  <c r="O1933" i="18"/>
  <c r="AG1932" i="18"/>
  <c r="AD1932" i="18"/>
  <c r="AC1932" i="18"/>
  <c r="AA1932" i="18"/>
  <c r="Z1932" i="18"/>
  <c r="R1932" i="18"/>
  <c r="O1932" i="18"/>
  <c r="AG1931" i="18"/>
  <c r="AD1931" i="18"/>
  <c r="AC1931" i="18"/>
  <c r="AA1931" i="18"/>
  <c r="Z1931" i="18"/>
  <c r="R1931" i="18"/>
  <c r="O1931" i="18"/>
  <c r="AG1930" i="18"/>
  <c r="AD1930" i="18"/>
  <c r="AC1930" i="18"/>
  <c r="AA1930" i="18"/>
  <c r="Z1930" i="18"/>
  <c r="R1930" i="18"/>
  <c r="O1930" i="18"/>
  <c r="AG1929" i="18"/>
  <c r="AD1929" i="18"/>
  <c r="AC1929" i="18"/>
  <c r="AA1929" i="18"/>
  <c r="Z1929" i="18"/>
  <c r="R1929" i="18"/>
  <c r="O1929" i="18"/>
  <c r="AG1928" i="18"/>
  <c r="AD1928" i="18"/>
  <c r="AC1928" i="18"/>
  <c r="AA1928" i="18"/>
  <c r="Z1928" i="18"/>
  <c r="R1928" i="18"/>
  <c r="O1928" i="18"/>
  <c r="AG1927" i="18"/>
  <c r="AD1927" i="18"/>
  <c r="AC1927" i="18"/>
  <c r="AA1927" i="18"/>
  <c r="Z1927" i="18"/>
  <c r="R1927" i="18"/>
  <c r="O1927" i="18"/>
  <c r="AG1926" i="18"/>
  <c r="AD1926" i="18"/>
  <c r="AC1926" i="18"/>
  <c r="AA1926" i="18"/>
  <c r="Z1926" i="18"/>
  <c r="R1926" i="18"/>
  <c r="O1926" i="18"/>
  <c r="AG1925" i="18"/>
  <c r="AD1925" i="18"/>
  <c r="AC1925" i="18"/>
  <c r="AA1925" i="18"/>
  <c r="Z1925" i="18"/>
  <c r="R1925" i="18"/>
  <c r="O1925" i="18"/>
  <c r="AG1924" i="18"/>
  <c r="AD1924" i="18"/>
  <c r="AC1924" i="18"/>
  <c r="AA1924" i="18"/>
  <c r="Z1924" i="18"/>
  <c r="R1924" i="18"/>
  <c r="O1924" i="18"/>
  <c r="AG1923" i="18"/>
  <c r="AD1923" i="18"/>
  <c r="AC1923" i="18"/>
  <c r="AA1923" i="18"/>
  <c r="Z1923" i="18"/>
  <c r="R1923" i="18"/>
  <c r="O1923" i="18"/>
  <c r="AG1922" i="18"/>
  <c r="AD1922" i="18"/>
  <c r="AC1922" i="18"/>
  <c r="AA1922" i="18"/>
  <c r="Z1922" i="18"/>
  <c r="R1922" i="18"/>
  <c r="O1922" i="18"/>
  <c r="AG1921" i="18"/>
  <c r="AD1921" i="18"/>
  <c r="AC1921" i="18"/>
  <c r="AA1921" i="18"/>
  <c r="Z1921" i="18"/>
  <c r="R1921" i="18"/>
  <c r="O1921" i="18"/>
  <c r="AG1920" i="18"/>
  <c r="AD1920" i="18"/>
  <c r="AC1920" i="18"/>
  <c r="AA1920" i="18"/>
  <c r="Z1920" i="18"/>
  <c r="R1920" i="18"/>
  <c r="O1920" i="18"/>
  <c r="AG1919" i="18"/>
  <c r="AD1919" i="18"/>
  <c r="AC1919" i="18"/>
  <c r="AA1919" i="18"/>
  <c r="Z1919" i="18"/>
  <c r="R1919" i="18"/>
  <c r="O1919" i="18"/>
  <c r="AG1918" i="18"/>
  <c r="AD1918" i="18"/>
  <c r="AC1918" i="18"/>
  <c r="AA1918" i="18"/>
  <c r="Z1918" i="18"/>
  <c r="R1918" i="18"/>
  <c r="O1918" i="18"/>
  <c r="AG1917" i="18"/>
  <c r="AD1917" i="18"/>
  <c r="AC1917" i="18"/>
  <c r="AA1917" i="18"/>
  <c r="Z1917" i="18"/>
  <c r="R1917" i="18"/>
  <c r="O1917" i="18"/>
  <c r="AG1916" i="18"/>
  <c r="AD1916" i="18"/>
  <c r="AC1916" i="18"/>
  <c r="AA1916" i="18"/>
  <c r="Z1916" i="18"/>
  <c r="R1916" i="18"/>
  <c r="O1916" i="18"/>
  <c r="AG1915" i="18"/>
  <c r="AD1915" i="18"/>
  <c r="AC1915" i="18"/>
  <c r="AA1915" i="18"/>
  <c r="Z1915" i="18"/>
  <c r="R1915" i="18"/>
  <c r="O1915" i="18"/>
  <c r="AG1914" i="18"/>
  <c r="AD1914" i="18"/>
  <c r="AC1914" i="18"/>
  <c r="AA1914" i="18"/>
  <c r="Z1914" i="18"/>
  <c r="R1914" i="18"/>
  <c r="O1914" i="18"/>
  <c r="AG1913" i="18"/>
  <c r="AD1913" i="18"/>
  <c r="AC1913" i="18"/>
  <c r="AA1913" i="18"/>
  <c r="Z1913" i="18"/>
  <c r="R1913" i="18"/>
  <c r="O1913" i="18"/>
  <c r="AG1912" i="18"/>
  <c r="AD1912" i="18"/>
  <c r="AC1912" i="18"/>
  <c r="AA1912" i="18"/>
  <c r="Z1912" i="18"/>
  <c r="R1912" i="18"/>
  <c r="O1912" i="18"/>
  <c r="AG1911" i="18"/>
  <c r="AD1911" i="18"/>
  <c r="AC1911" i="18"/>
  <c r="AA1911" i="18"/>
  <c r="Z1911" i="18"/>
  <c r="R1911" i="18"/>
  <c r="O1911" i="18"/>
  <c r="AG1910" i="18"/>
  <c r="AD1910" i="18"/>
  <c r="AC1910" i="18"/>
  <c r="AA1910" i="18"/>
  <c r="Z1910" i="18"/>
  <c r="R1910" i="18"/>
  <c r="O1910" i="18"/>
  <c r="AG1909" i="18"/>
  <c r="AD1909" i="18"/>
  <c r="AC1909" i="18"/>
  <c r="AA1909" i="18"/>
  <c r="Z1909" i="18"/>
  <c r="R1909" i="18"/>
  <c r="O1909" i="18"/>
  <c r="AG1908" i="18"/>
  <c r="AD1908" i="18"/>
  <c r="AC1908" i="18"/>
  <c r="AA1908" i="18"/>
  <c r="Z1908" i="18"/>
  <c r="R1908" i="18"/>
  <c r="O1908" i="18"/>
  <c r="AG1907" i="18"/>
  <c r="AD1907" i="18"/>
  <c r="AC1907" i="18"/>
  <c r="AA1907" i="18"/>
  <c r="Z1907" i="18"/>
  <c r="R1907" i="18"/>
  <c r="O1907" i="18"/>
  <c r="AG1906" i="18"/>
  <c r="AD1906" i="18"/>
  <c r="AC1906" i="18"/>
  <c r="AA1906" i="18"/>
  <c r="Z1906" i="18"/>
  <c r="R1906" i="18"/>
  <c r="O1906" i="18"/>
  <c r="AG1905" i="18"/>
  <c r="AD1905" i="18"/>
  <c r="AC1905" i="18"/>
  <c r="AA1905" i="18"/>
  <c r="Z1905" i="18"/>
  <c r="R1905" i="18"/>
  <c r="O1905" i="18"/>
  <c r="AG1904" i="18"/>
  <c r="AD1904" i="18"/>
  <c r="AC1904" i="18"/>
  <c r="AA1904" i="18"/>
  <c r="Z1904" i="18"/>
  <c r="R1904" i="18"/>
  <c r="O1904" i="18"/>
  <c r="AG1903" i="18"/>
  <c r="AD1903" i="18"/>
  <c r="AC1903" i="18"/>
  <c r="AA1903" i="18"/>
  <c r="Z1903" i="18"/>
  <c r="R1903" i="18"/>
  <c r="O1903" i="18"/>
  <c r="AG1902" i="18"/>
  <c r="AD1902" i="18"/>
  <c r="AC1902" i="18"/>
  <c r="AA1902" i="18"/>
  <c r="Z1902" i="18"/>
  <c r="R1902" i="18"/>
  <c r="O1902" i="18"/>
  <c r="AG1901" i="18"/>
  <c r="AD1901" i="18"/>
  <c r="AC1901" i="18"/>
  <c r="AA1901" i="18"/>
  <c r="Z1901" i="18"/>
  <c r="R1901" i="18"/>
  <c r="O1901" i="18"/>
  <c r="AG1900" i="18"/>
  <c r="AD1900" i="18"/>
  <c r="AC1900" i="18"/>
  <c r="AA1900" i="18"/>
  <c r="Z1900" i="18"/>
  <c r="R1900" i="18"/>
  <c r="O1900" i="18"/>
  <c r="AG1899" i="18"/>
  <c r="AD1899" i="18"/>
  <c r="AC1899" i="18"/>
  <c r="AA1899" i="18"/>
  <c r="Z1899" i="18"/>
  <c r="R1899" i="18"/>
  <c r="O1899" i="18"/>
  <c r="AG1898" i="18"/>
  <c r="AD1898" i="18"/>
  <c r="AC1898" i="18"/>
  <c r="AA1898" i="18"/>
  <c r="Z1898" i="18"/>
  <c r="R1898" i="18"/>
  <c r="O1898" i="18"/>
  <c r="AG1897" i="18"/>
  <c r="AD1897" i="18"/>
  <c r="AC1897" i="18"/>
  <c r="AA1897" i="18"/>
  <c r="Z1897" i="18"/>
  <c r="R1897" i="18"/>
  <c r="O1897" i="18"/>
  <c r="AG1896" i="18"/>
  <c r="AD1896" i="18"/>
  <c r="AC1896" i="18"/>
  <c r="AA1896" i="18"/>
  <c r="Z1896" i="18"/>
  <c r="R1896" i="18"/>
  <c r="O1896" i="18"/>
  <c r="AG1895" i="18"/>
  <c r="AD1895" i="18"/>
  <c r="AC1895" i="18"/>
  <c r="AA1895" i="18"/>
  <c r="Z1895" i="18"/>
  <c r="R1895" i="18"/>
  <c r="O1895" i="18"/>
  <c r="AG1894" i="18"/>
  <c r="AD1894" i="18"/>
  <c r="AC1894" i="18"/>
  <c r="AA1894" i="18"/>
  <c r="Z1894" i="18"/>
  <c r="R1894" i="18"/>
  <c r="O1894" i="18"/>
  <c r="AG1893" i="18"/>
  <c r="AD1893" i="18"/>
  <c r="AC1893" i="18"/>
  <c r="AA1893" i="18"/>
  <c r="Z1893" i="18"/>
  <c r="R1893" i="18"/>
  <c r="O1893" i="18"/>
  <c r="AG1892" i="18"/>
  <c r="AD1892" i="18"/>
  <c r="AC1892" i="18"/>
  <c r="AA1892" i="18"/>
  <c r="Z1892" i="18"/>
  <c r="R1892" i="18"/>
  <c r="O1892" i="18"/>
  <c r="AG1891" i="18"/>
  <c r="AD1891" i="18"/>
  <c r="AC1891" i="18"/>
  <c r="AA1891" i="18"/>
  <c r="Z1891" i="18"/>
  <c r="R1891" i="18"/>
  <c r="O1891" i="18"/>
  <c r="AG1890" i="18"/>
  <c r="AD1890" i="18"/>
  <c r="AC1890" i="18"/>
  <c r="AA1890" i="18"/>
  <c r="Z1890" i="18"/>
  <c r="R1890" i="18"/>
  <c r="O1890" i="18"/>
  <c r="AG1889" i="18"/>
  <c r="AD1889" i="18"/>
  <c r="AC1889" i="18"/>
  <c r="AA1889" i="18"/>
  <c r="Z1889" i="18"/>
  <c r="R1889" i="18"/>
  <c r="O1889" i="18"/>
  <c r="AG1888" i="18"/>
  <c r="AD1888" i="18"/>
  <c r="AC1888" i="18"/>
  <c r="AA1888" i="18"/>
  <c r="Z1888" i="18"/>
  <c r="R1888" i="18"/>
  <c r="O1888" i="18"/>
  <c r="AG1887" i="18"/>
  <c r="AD1887" i="18"/>
  <c r="AC1887" i="18"/>
  <c r="AA1887" i="18"/>
  <c r="Z1887" i="18"/>
  <c r="R1887" i="18"/>
  <c r="O1887" i="18"/>
  <c r="AG1886" i="18"/>
  <c r="AD1886" i="18"/>
  <c r="AC1886" i="18"/>
  <c r="AA1886" i="18"/>
  <c r="Z1886" i="18"/>
  <c r="R1886" i="18"/>
  <c r="O1886" i="18"/>
  <c r="AG1885" i="18"/>
  <c r="AD1885" i="18"/>
  <c r="AC1885" i="18"/>
  <c r="AA1885" i="18"/>
  <c r="Z1885" i="18"/>
  <c r="R1885" i="18"/>
  <c r="O1885" i="18"/>
  <c r="AG1884" i="18"/>
  <c r="AD1884" i="18"/>
  <c r="AC1884" i="18"/>
  <c r="AA1884" i="18"/>
  <c r="Z1884" i="18"/>
  <c r="R1884" i="18"/>
  <c r="O1884" i="18"/>
  <c r="AG1883" i="18"/>
  <c r="AD1883" i="18"/>
  <c r="AC1883" i="18"/>
  <c r="AA1883" i="18"/>
  <c r="Z1883" i="18"/>
  <c r="R1883" i="18"/>
  <c r="O1883" i="18"/>
  <c r="AG1882" i="18"/>
  <c r="AD1882" i="18"/>
  <c r="AC1882" i="18"/>
  <c r="AA1882" i="18"/>
  <c r="Z1882" i="18"/>
  <c r="R1882" i="18"/>
  <c r="O1882" i="18"/>
  <c r="AG1881" i="18"/>
  <c r="AD1881" i="18"/>
  <c r="AC1881" i="18"/>
  <c r="AA1881" i="18"/>
  <c r="Z1881" i="18"/>
  <c r="R1881" i="18"/>
  <c r="O1881" i="18"/>
  <c r="AG1880" i="18"/>
  <c r="AD1880" i="18"/>
  <c r="AC1880" i="18"/>
  <c r="AA1880" i="18"/>
  <c r="Z1880" i="18"/>
  <c r="R1880" i="18"/>
  <c r="O1880" i="18"/>
  <c r="AG1879" i="18"/>
  <c r="AD1879" i="18"/>
  <c r="AC1879" i="18"/>
  <c r="AA1879" i="18"/>
  <c r="Z1879" i="18"/>
  <c r="R1879" i="18"/>
  <c r="O1879" i="18"/>
  <c r="AG1878" i="18"/>
  <c r="AD1878" i="18"/>
  <c r="AC1878" i="18"/>
  <c r="AA1878" i="18"/>
  <c r="Z1878" i="18"/>
  <c r="R1878" i="18"/>
  <c r="O1878" i="18"/>
  <c r="AG1877" i="18"/>
  <c r="AD1877" i="18"/>
  <c r="AC1877" i="18"/>
  <c r="AA1877" i="18"/>
  <c r="Z1877" i="18"/>
  <c r="R1877" i="18"/>
  <c r="O1877" i="18"/>
  <c r="AG1876" i="18"/>
  <c r="AD1876" i="18"/>
  <c r="AC1876" i="18"/>
  <c r="AA1876" i="18"/>
  <c r="Z1876" i="18"/>
  <c r="R1876" i="18"/>
  <c r="O1876" i="18"/>
  <c r="AG1875" i="18"/>
  <c r="AD1875" i="18"/>
  <c r="AC1875" i="18"/>
  <c r="AA1875" i="18"/>
  <c r="Z1875" i="18"/>
  <c r="R1875" i="18"/>
  <c r="O1875" i="18"/>
  <c r="AG1874" i="18"/>
  <c r="AD1874" i="18"/>
  <c r="AC1874" i="18"/>
  <c r="AA1874" i="18"/>
  <c r="Z1874" i="18"/>
  <c r="R1874" i="18"/>
  <c r="O1874" i="18"/>
  <c r="AG1873" i="18"/>
  <c r="AD1873" i="18"/>
  <c r="AC1873" i="18"/>
  <c r="AA1873" i="18"/>
  <c r="Z1873" i="18"/>
  <c r="R1873" i="18"/>
  <c r="O1873" i="18"/>
  <c r="AG1872" i="18"/>
  <c r="AD1872" i="18"/>
  <c r="AC1872" i="18"/>
  <c r="AA1872" i="18"/>
  <c r="Z1872" i="18"/>
  <c r="R1872" i="18"/>
  <c r="O1872" i="18"/>
  <c r="AG1871" i="18"/>
  <c r="AD1871" i="18"/>
  <c r="AC1871" i="18"/>
  <c r="AA1871" i="18"/>
  <c r="Z1871" i="18"/>
  <c r="R1871" i="18"/>
  <c r="O1871" i="18"/>
  <c r="AG1870" i="18"/>
  <c r="AD1870" i="18"/>
  <c r="AC1870" i="18"/>
  <c r="AA1870" i="18"/>
  <c r="Z1870" i="18"/>
  <c r="R1870" i="18"/>
  <c r="O1870" i="18"/>
  <c r="AG1869" i="18"/>
  <c r="AD1869" i="18"/>
  <c r="AC1869" i="18"/>
  <c r="AA1869" i="18"/>
  <c r="Z1869" i="18"/>
  <c r="R1869" i="18"/>
  <c r="O1869" i="18"/>
  <c r="AG1868" i="18"/>
  <c r="AD1868" i="18"/>
  <c r="AC1868" i="18"/>
  <c r="AA1868" i="18"/>
  <c r="Z1868" i="18"/>
  <c r="R1868" i="18"/>
  <c r="O1868" i="18"/>
  <c r="AG1867" i="18"/>
  <c r="AD1867" i="18"/>
  <c r="AC1867" i="18"/>
  <c r="AA1867" i="18"/>
  <c r="Z1867" i="18"/>
  <c r="R1867" i="18"/>
  <c r="O1867" i="18"/>
  <c r="AG1866" i="18"/>
  <c r="AD1866" i="18"/>
  <c r="AC1866" i="18"/>
  <c r="AA1866" i="18"/>
  <c r="Z1866" i="18"/>
  <c r="R1866" i="18"/>
  <c r="O1866" i="18"/>
  <c r="AG1865" i="18"/>
  <c r="AD1865" i="18"/>
  <c r="AC1865" i="18"/>
  <c r="AA1865" i="18"/>
  <c r="Z1865" i="18"/>
  <c r="R1865" i="18"/>
  <c r="O1865" i="18"/>
  <c r="AG1864" i="18"/>
  <c r="AD1864" i="18"/>
  <c r="AC1864" i="18"/>
  <c r="AA1864" i="18"/>
  <c r="Z1864" i="18"/>
  <c r="R1864" i="18"/>
  <c r="O1864" i="18"/>
  <c r="AG1863" i="18"/>
  <c r="AD1863" i="18"/>
  <c r="AC1863" i="18"/>
  <c r="AA1863" i="18"/>
  <c r="Z1863" i="18"/>
  <c r="R1863" i="18"/>
  <c r="O1863" i="18"/>
  <c r="AG1862" i="18"/>
  <c r="AD1862" i="18"/>
  <c r="AC1862" i="18"/>
  <c r="AA1862" i="18"/>
  <c r="Z1862" i="18"/>
  <c r="R1862" i="18"/>
  <c r="O1862" i="18"/>
  <c r="AG1861" i="18"/>
  <c r="AD1861" i="18"/>
  <c r="AC1861" i="18"/>
  <c r="AA1861" i="18"/>
  <c r="Z1861" i="18"/>
  <c r="R1861" i="18"/>
  <c r="O1861" i="18"/>
  <c r="AG1860" i="18"/>
  <c r="AD1860" i="18"/>
  <c r="AC1860" i="18"/>
  <c r="AA1860" i="18"/>
  <c r="Z1860" i="18"/>
  <c r="R1860" i="18"/>
  <c r="O1860" i="18"/>
  <c r="AG1859" i="18"/>
  <c r="AD1859" i="18"/>
  <c r="AC1859" i="18"/>
  <c r="AA1859" i="18"/>
  <c r="Z1859" i="18"/>
  <c r="R1859" i="18"/>
  <c r="O1859" i="18"/>
  <c r="AG1858" i="18"/>
  <c r="AD1858" i="18"/>
  <c r="AC1858" i="18"/>
  <c r="AA1858" i="18"/>
  <c r="Z1858" i="18"/>
  <c r="R1858" i="18"/>
  <c r="O1858" i="18"/>
  <c r="AG1857" i="18"/>
  <c r="AD1857" i="18"/>
  <c r="AC1857" i="18"/>
  <c r="AA1857" i="18"/>
  <c r="Z1857" i="18"/>
  <c r="R1857" i="18"/>
  <c r="O1857" i="18"/>
  <c r="AG1856" i="18"/>
  <c r="AD1856" i="18"/>
  <c r="AC1856" i="18"/>
  <c r="AA1856" i="18"/>
  <c r="Z1856" i="18"/>
  <c r="R1856" i="18"/>
  <c r="O1856" i="18"/>
  <c r="AG1855" i="18"/>
  <c r="AD1855" i="18"/>
  <c r="AC1855" i="18"/>
  <c r="AA1855" i="18"/>
  <c r="Z1855" i="18"/>
  <c r="R1855" i="18"/>
  <c r="O1855" i="18"/>
  <c r="AG1854" i="18"/>
  <c r="AD1854" i="18"/>
  <c r="AC1854" i="18"/>
  <c r="AA1854" i="18"/>
  <c r="Z1854" i="18"/>
  <c r="R1854" i="18"/>
  <c r="O1854" i="18"/>
  <c r="AG1853" i="18"/>
  <c r="AD1853" i="18"/>
  <c r="AC1853" i="18"/>
  <c r="AA1853" i="18"/>
  <c r="Z1853" i="18"/>
  <c r="R1853" i="18"/>
  <c r="O1853" i="18"/>
  <c r="AG1852" i="18"/>
  <c r="AD1852" i="18"/>
  <c r="AC1852" i="18"/>
  <c r="AA1852" i="18"/>
  <c r="Z1852" i="18"/>
  <c r="R1852" i="18"/>
  <c r="O1852" i="18"/>
  <c r="AG1851" i="18"/>
  <c r="AD1851" i="18"/>
  <c r="AC1851" i="18"/>
  <c r="AA1851" i="18"/>
  <c r="Z1851" i="18"/>
  <c r="R1851" i="18"/>
  <c r="O1851" i="18"/>
  <c r="AG1850" i="18"/>
  <c r="AD1850" i="18"/>
  <c r="AC1850" i="18"/>
  <c r="AA1850" i="18"/>
  <c r="Z1850" i="18"/>
  <c r="R1850" i="18"/>
  <c r="O1850" i="18"/>
  <c r="AG1849" i="18"/>
  <c r="AD1849" i="18"/>
  <c r="AC1849" i="18"/>
  <c r="AA1849" i="18"/>
  <c r="Z1849" i="18"/>
  <c r="R1849" i="18"/>
  <c r="O1849" i="18"/>
  <c r="AG1848" i="18"/>
  <c r="AD1848" i="18"/>
  <c r="AC1848" i="18"/>
  <c r="AA1848" i="18"/>
  <c r="Z1848" i="18"/>
  <c r="R1848" i="18"/>
  <c r="O1848" i="18"/>
  <c r="AG1847" i="18"/>
  <c r="AD1847" i="18"/>
  <c r="AC1847" i="18"/>
  <c r="AA1847" i="18"/>
  <c r="Z1847" i="18"/>
  <c r="R1847" i="18"/>
  <c r="O1847" i="18"/>
  <c r="AG1846" i="18"/>
  <c r="AD1846" i="18"/>
  <c r="AC1846" i="18"/>
  <c r="AA1846" i="18"/>
  <c r="Z1846" i="18"/>
  <c r="R1846" i="18"/>
  <c r="O1846" i="18"/>
  <c r="AG1845" i="18"/>
  <c r="AD1845" i="18"/>
  <c r="AC1845" i="18"/>
  <c r="AA1845" i="18"/>
  <c r="Z1845" i="18"/>
  <c r="R1845" i="18"/>
  <c r="O1845" i="18"/>
  <c r="AG1844" i="18"/>
  <c r="AD1844" i="18"/>
  <c r="AC1844" i="18"/>
  <c r="AA1844" i="18"/>
  <c r="Z1844" i="18"/>
  <c r="R1844" i="18"/>
  <c r="O1844" i="18"/>
  <c r="AG1843" i="18"/>
  <c r="AD1843" i="18"/>
  <c r="AC1843" i="18"/>
  <c r="AA1843" i="18"/>
  <c r="Z1843" i="18"/>
  <c r="R1843" i="18"/>
  <c r="O1843" i="18"/>
  <c r="AG1842" i="18"/>
  <c r="AD1842" i="18"/>
  <c r="AC1842" i="18"/>
  <c r="AA1842" i="18"/>
  <c r="Z1842" i="18"/>
  <c r="R1842" i="18"/>
  <c r="O1842" i="18"/>
  <c r="AG1841" i="18"/>
  <c r="AD1841" i="18"/>
  <c r="AC1841" i="18"/>
  <c r="AA1841" i="18"/>
  <c r="Z1841" i="18"/>
  <c r="R1841" i="18"/>
  <c r="O1841" i="18"/>
  <c r="AG1840" i="18"/>
  <c r="AD1840" i="18"/>
  <c r="AC1840" i="18"/>
  <c r="AA1840" i="18"/>
  <c r="Z1840" i="18"/>
  <c r="R1840" i="18"/>
  <c r="O1840" i="18"/>
  <c r="AG1839" i="18"/>
  <c r="AD1839" i="18"/>
  <c r="AC1839" i="18"/>
  <c r="AA1839" i="18"/>
  <c r="Z1839" i="18"/>
  <c r="R1839" i="18"/>
  <c r="O1839" i="18"/>
  <c r="AG1838" i="18"/>
  <c r="AD1838" i="18"/>
  <c r="AC1838" i="18"/>
  <c r="AA1838" i="18"/>
  <c r="Z1838" i="18"/>
  <c r="R1838" i="18"/>
  <c r="O1838" i="18"/>
  <c r="AG1837" i="18"/>
  <c r="AD1837" i="18"/>
  <c r="AC1837" i="18"/>
  <c r="AA1837" i="18"/>
  <c r="Z1837" i="18"/>
  <c r="R1837" i="18"/>
  <c r="O1837" i="18"/>
  <c r="AG1836" i="18"/>
  <c r="AD1836" i="18"/>
  <c r="AC1836" i="18"/>
  <c r="AA1836" i="18"/>
  <c r="Z1836" i="18"/>
  <c r="R1836" i="18"/>
  <c r="O1836" i="18"/>
  <c r="AG1835" i="18"/>
  <c r="AD1835" i="18"/>
  <c r="AC1835" i="18"/>
  <c r="AA1835" i="18"/>
  <c r="Z1835" i="18"/>
  <c r="R1835" i="18"/>
  <c r="O1835" i="18"/>
  <c r="AG1834" i="18"/>
  <c r="AD1834" i="18"/>
  <c r="AC1834" i="18"/>
  <c r="AA1834" i="18"/>
  <c r="Z1834" i="18"/>
  <c r="R1834" i="18"/>
  <c r="O1834" i="18"/>
  <c r="AG1833" i="18"/>
  <c r="AD1833" i="18"/>
  <c r="AC1833" i="18"/>
  <c r="AA1833" i="18"/>
  <c r="Z1833" i="18"/>
  <c r="R1833" i="18"/>
  <c r="O1833" i="18"/>
  <c r="AG1832" i="18"/>
  <c r="AD1832" i="18"/>
  <c r="AC1832" i="18"/>
  <c r="AA1832" i="18"/>
  <c r="Z1832" i="18"/>
  <c r="R1832" i="18"/>
  <c r="O1832" i="18"/>
  <c r="AG1831" i="18"/>
  <c r="AD1831" i="18"/>
  <c r="AC1831" i="18"/>
  <c r="AA1831" i="18"/>
  <c r="Z1831" i="18"/>
  <c r="R1831" i="18"/>
  <c r="O1831" i="18"/>
  <c r="AG1830" i="18"/>
  <c r="AD1830" i="18"/>
  <c r="AC1830" i="18"/>
  <c r="AA1830" i="18"/>
  <c r="Z1830" i="18"/>
  <c r="R1830" i="18"/>
  <c r="O1830" i="18"/>
  <c r="AG1829" i="18"/>
  <c r="AD1829" i="18"/>
  <c r="AC1829" i="18"/>
  <c r="AA1829" i="18"/>
  <c r="Z1829" i="18"/>
  <c r="R1829" i="18"/>
  <c r="O1829" i="18"/>
  <c r="AG1828" i="18"/>
  <c r="AD1828" i="18"/>
  <c r="AC1828" i="18"/>
  <c r="AA1828" i="18"/>
  <c r="Z1828" i="18"/>
  <c r="R1828" i="18"/>
  <c r="O1828" i="18"/>
  <c r="AG1827" i="18"/>
  <c r="AD1827" i="18"/>
  <c r="AC1827" i="18"/>
  <c r="AA1827" i="18"/>
  <c r="Z1827" i="18"/>
  <c r="R1827" i="18"/>
  <c r="O1827" i="18"/>
  <c r="AG1826" i="18"/>
  <c r="AD1826" i="18"/>
  <c r="AC1826" i="18"/>
  <c r="AA1826" i="18"/>
  <c r="Z1826" i="18"/>
  <c r="R1826" i="18"/>
  <c r="O1826" i="18"/>
  <c r="AG1825" i="18"/>
  <c r="AD1825" i="18"/>
  <c r="AC1825" i="18"/>
  <c r="AA1825" i="18"/>
  <c r="Z1825" i="18"/>
  <c r="R1825" i="18"/>
  <c r="O1825" i="18"/>
  <c r="AG1824" i="18"/>
  <c r="AD1824" i="18"/>
  <c r="AC1824" i="18"/>
  <c r="AA1824" i="18"/>
  <c r="Z1824" i="18"/>
  <c r="R1824" i="18"/>
  <c r="O1824" i="18"/>
  <c r="AG1823" i="18"/>
  <c r="AD1823" i="18"/>
  <c r="AC1823" i="18"/>
  <c r="AA1823" i="18"/>
  <c r="Z1823" i="18"/>
  <c r="R1823" i="18"/>
  <c r="O1823" i="18"/>
  <c r="AG1822" i="18"/>
  <c r="AD1822" i="18"/>
  <c r="AC1822" i="18"/>
  <c r="AA1822" i="18"/>
  <c r="Z1822" i="18"/>
  <c r="R1822" i="18"/>
  <c r="O1822" i="18"/>
  <c r="AG1821" i="18"/>
  <c r="AD1821" i="18"/>
  <c r="AC1821" i="18"/>
  <c r="AA1821" i="18"/>
  <c r="Z1821" i="18"/>
  <c r="R1821" i="18"/>
  <c r="O1821" i="18"/>
  <c r="AG1820" i="18"/>
  <c r="AD1820" i="18"/>
  <c r="AC1820" i="18"/>
  <c r="AA1820" i="18"/>
  <c r="Z1820" i="18"/>
  <c r="R1820" i="18"/>
  <c r="O1820" i="18"/>
  <c r="AG1819" i="18"/>
  <c r="AD1819" i="18"/>
  <c r="AC1819" i="18"/>
  <c r="AA1819" i="18"/>
  <c r="Z1819" i="18"/>
  <c r="R1819" i="18"/>
  <c r="O1819" i="18"/>
  <c r="AG1818" i="18"/>
  <c r="AD1818" i="18"/>
  <c r="AC1818" i="18"/>
  <c r="AA1818" i="18"/>
  <c r="Z1818" i="18"/>
  <c r="R1818" i="18"/>
  <c r="O1818" i="18"/>
  <c r="AG1817" i="18"/>
  <c r="AD1817" i="18"/>
  <c r="AC1817" i="18"/>
  <c r="AA1817" i="18"/>
  <c r="Z1817" i="18"/>
  <c r="R1817" i="18"/>
  <c r="O1817" i="18"/>
  <c r="AG1816" i="18"/>
  <c r="AD1816" i="18"/>
  <c r="AC1816" i="18"/>
  <c r="AA1816" i="18"/>
  <c r="Z1816" i="18"/>
  <c r="R1816" i="18"/>
  <c r="O1816" i="18"/>
  <c r="AG1815" i="18"/>
  <c r="AD1815" i="18"/>
  <c r="AC1815" i="18"/>
  <c r="AA1815" i="18"/>
  <c r="Z1815" i="18"/>
  <c r="R1815" i="18"/>
  <c r="O1815" i="18"/>
  <c r="AG1814" i="18"/>
  <c r="AD1814" i="18"/>
  <c r="AC1814" i="18"/>
  <c r="AA1814" i="18"/>
  <c r="Z1814" i="18"/>
  <c r="R1814" i="18"/>
  <c r="O1814" i="18"/>
  <c r="AG1813" i="18"/>
  <c r="AD1813" i="18"/>
  <c r="AC1813" i="18"/>
  <c r="AA1813" i="18"/>
  <c r="Z1813" i="18"/>
  <c r="R1813" i="18"/>
  <c r="O1813" i="18"/>
  <c r="AG1812" i="18"/>
  <c r="AD1812" i="18"/>
  <c r="AC1812" i="18"/>
  <c r="AA1812" i="18"/>
  <c r="Z1812" i="18"/>
  <c r="R1812" i="18"/>
  <c r="O1812" i="18"/>
  <c r="AG1811" i="18"/>
  <c r="AD1811" i="18"/>
  <c r="AC1811" i="18"/>
  <c r="AA1811" i="18"/>
  <c r="Z1811" i="18"/>
  <c r="R1811" i="18"/>
  <c r="O1811" i="18"/>
  <c r="AG1810" i="18"/>
  <c r="AD1810" i="18"/>
  <c r="AC1810" i="18"/>
  <c r="AA1810" i="18"/>
  <c r="Z1810" i="18"/>
  <c r="R1810" i="18"/>
  <c r="O1810" i="18"/>
  <c r="AG1809" i="18"/>
  <c r="AD1809" i="18"/>
  <c r="AC1809" i="18"/>
  <c r="AA1809" i="18"/>
  <c r="Z1809" i="18"/>
  <c r="R1809" i="18"/>
  <c r="O1809" i="18"/>
  <c r="AG1808" i="18"/>
  <c r="AD1808" i="18"/>
  <c r="AC1808" i="18"/>
  <c r="AA1808" i="18"/>
  <c r="Z1808" i="18"/>
  <c r="R1808" i="18"/>
  <c r="O1808" i="18"/>
  <c r="AG1807" i="18"/>
  <c r="AD1807" i="18"/>
  <c r="AC1807" i="18"/>
  <c r="AA1807" i="18"/>
  <c r="Z1807" i="18"/>
  <c r="R1807" i="18"/>
  <c r="O1807" i="18"/>
  <c r="AG1806" i="18"/>
  <c r="AD1806" i="18"/>
  <c r="AC1806" i="18"/>
  <c r="AA1806" i="18"/>
  <c r="Z1806" i="18"/>
  <c r="R1806" i="18"/>
  <c r="O1806" i="18"/>
  <c r="AG1805" i="18"/>
  <c r="AD1805" i="18"/>
  <c r="AC1805" i="18"/>
  <c r="AA1805" i="18"/>
  <c r="Z1805" i="18"/>
  <c r="R1805" i="18"/>
  <c r="O1805" i="18"/>
  <c r="AG1804" i="18"/>
  <c r="AD1804" i="18"/>
  <c r="AC1804" i="18"/>
  <c r="AA1804" i="18"/>
  <c r="Z1804" i="18"/>
  <c r="R1804" i="18"/>
  <c r="O1804" i="18"/>
  <c r="AG1803" i="18"/>
  <c r="AD1803" i="18"/>
  <c r="AC1803" i="18"/>
  <c r="AA1803" i="18"/>
  <c r="Z1803" i="18"/>
  <c r="R1803" i="18"/>
  <c r="O1803" i="18"/>
  <c r="AG1802" i="18"/>
  <c r="AD1802" i="18"/>
  <c r="AC1802" i="18"/>
  <c r="AA1802" i="18"/>
  <c r="Z1802" i="18"/>
  <c r="R1802" i="18"/>
  <c r="O1802" i="18"/>
  <c r="AG1801" i="18"/>
  <c r="AD1801" i="18"/>
  <c r="AC1801" i="18"/>
  <c r="AA1801" i="18"/>
  <c r="Z1801" i="18"/>
  <c r="R1801" i="18"/>
  <c r="O1801" i="18"/>
  <c r="AG1800" i="18"/>
  <c r="AD1800" i="18"/>
  <c r="AC1800" i="18"/>
  <c r="AA1800" i="18"/>
  <c r="Z1800" i="18"/>
  <c r="R1800" i="18"/>
  <c r="O1800" i="18"/>
  <c r="AG1799" i="18"/>
  <c r="AD1799" i="18"/>
  <c r="AC1799" i="18"/>
  <c r="AA1799" i="18"/>
  <c r="Z1799" i="18"/>
  <c r="R1799" i="18"/>
  <c r="O1799" i="18"/>
  <c r="AG1798" i="18"/>
  <c r="AD1798" i="18"/>
  <c r="AC1798" i="18"/>
  <c r="AA1798" i="18"/>
  <c r="Z1798" i="18"/>
  <c r="R1798" i="18"/>
  <c r="O1798" i="18"/>
  <c r="AG1797" i="18"/>
  <c r="AD1797" i="18"/>
  <c r="AC1797" i="18"/>
  <c r="AA1797" i="18"/>
  <c r="Z1797" i="18"/>
  <c r="R1797" i="18"/>
  <c r="O1797" i="18"/>
  <c r="AG1796" i="18"/>
  <c r="AD1796" i="18"/>
  <c r="AC1796" i="18"/>
  <c r="AA1796" i="18"/>
  <c r="Z1796" i="18"/>
  <c r="R1796" i="18"/>
  <c r="O1796" i="18"/>
  <c r="AG1795" i="18"/>
  <c r="AD1795" i="18"/>
  <c r="AC1795" i="18"/>
  <c r="AA1795" i="18"/>
  <c r="Z1795" i="18"/>
  <c r="R1795" i="18"/>
  <c r="O1795" i="18"/>
  <c r="AG1794" i="18"/>
  <c r="AD1794" i="18"/>
  <c r="AC1794" i="18"/>
  <c r="AA1794" i="18"/>
  <c r="Z1794" i="18"/>
  <c r="R1794" i="18"/>
  <c r="O1794" i="18"/>
  <c r="AG1793" i="18"/>
  <c r="AD1793" i="18"/>
  <c r="AC1793" i="18"/>
  <c r="AA1793" i="18"/>
  <c r="Z1793" i="18"/>
  <c r="R1793" i="18"/>
  <c r="O1793" i="18"/>
  <c r="AG1792" i="18"/>
  <c r="AD1792" i="18"/>
  <c r="AC1792" i="18"/>
  <c r="AA1792" i="18"/>
  <c r="Z1792" i="18"/>
  <c r="R1792" i="18"/>
  <c r="O1792" i="18"/>
  <c r="AG1791" i="18"/>
  <c r="AD1791" i="18"/>
  <c r="AC1791" i="18"/>
  <c r="AA1791" i="18"/>
  <c r="Z1791" i="18"/>
  <c r="R1791" i="18"/>
  <c r="O1791" i="18"/>
  <c r="AG1790" i="18"/>
  <c r="AD1790" i="18"/>
  <c r="AC1790" i="18"/>
  <c r="AA1790" i="18"/>
  <c r="Z1790" i="18"/>
  <c r="R1790" i="18"/>
  <c r="O1790" i="18"/>
  <c r="AG1789" i="18"/>
  <c r="AD1789" i="18"/>
  <c r="AC1789" i="18"/>
  <c r="AA1789" i="18"/>
  <c r="Z1789" i="18"/>
  <c r="R1789" i="18"/>
  <c r="O1789" i="18"/>
  <c r="AG1788" i="18"/>
  <c r="AD1788" i="18"/>
  <c r="AC1788" i="18"/>
  <c r="AA1788" i="18"/>
  <c r="Z1788" i="18"/>
  <c r="R1788" i="18"/>
  <c r="O1788" i="18"/>
  <c r="AG1787" i="18"/>
  <c r="AD1787" i="18"/>
  <c r="AC1787" i="18"/>
  <c r="AA1787" i="18"/>
  <c r="Z1787" i="18"/>
  <c r="R1787" i="18"/>
  <c r="O1787" i="18"/>
  <c r="AG1786" i="18"/>
  <c r="AD1786" i="18"/>
  <c r="AC1786" i="18"/>
  <c r="AA1786" i="18"/>
  <c r="Z1786" i="18"/>
  <c r="R1786" i="18"/>
  <c r="O1786" i="18"/>
  <c r="AG1785" i="18"/>
  <c r="AD1785" i="18"/>
  <c r="AC1785" i="18"/>
  <c r="AA1785" i="18"/>
  <c r="Z1785" i="18"/>
  <c r="R1785" i="18"/>
  <c r="O1785" i="18"/>
  <c r="AG1784" i="18"/>
  <c r="AD1784" i="18"/>
  <c r="AC1784" i="18"/>
  <c r="AA1784" i="18"/>
  <c r="Z1784" i="18"/>
  <c r="R1784" i="18"/>
  <c r="O1784" i="18"/>
  <c r="AG1783" i="18"/>
  <c r="AD1783" i="18"/>
  <c r="AC1783" i="18"/>
  <c r="AA1783" i="18"/>
  <c r="Z1783" i="18"/>
  <c r="R1783" i="18"/>
  <c r="O1783" i="18"/>
  <c r="AG1782" i="18"/>
  <c r="AD1782" i="18"/>
  <c r="AC1782" i="18"/>
  <c r="AA1782" i="18"/>
  <c r="Z1782" i="18"/>
  <c r="R1782" i="18"/>
  <c r="O1782" i="18"/>
  <c r="AG1781" i="18"/>
  <c r="AD1781" i="18"/>
  <c r="AC1781" i="18"/>
  <c r="AA1781" i="18"/>
  <c r="Z1781" i="18"/>
  <c r="R1781" i="18"/>
  <c r="O1781" i="18"/>
  <c r="AG1780" i="18"/>
  <c r="AD1780" i="18"/>
  <c r="AC1780" i="18"/>
  <c r="AA1780" i="18"/>
  <c r="Z1780" i="18"/>
  <c r="R1780" i="18"/>
  <c r="O1780" i="18"/>
  <c r="AG1779" i="18"/>
  <c r="AD1779" i="18"/>
  <c r="AC1779" i="18"/>
  <c r="AA1779" i="18"/>
  <c r="Z1779" i="18"/>
  <c r="R1779" i="18"/>
  <c r="O1779" i="18"/>
  <c r="AG1778" i="18"/>
  <c r="AD1778" i="18"/>
  <c r="AC1778" i="18"/>
  <c r="AA1778" i="18"/>
  <c r="Z1778" i="18"/>
  <c r="R1778" i="18"/>
  <c r="O1778" i="18"/>
  <c r="AG1777" i="18"/>
  <c r="AD1777" i="18"/>
  <c r="AC1777" i="18"/>
  <c r="AA1777" i="18"/>
  <c r="Z1777" i="18"/>
  <c r="R1777" i="18"/>
  <c r="O1777" i="18"/>
  <c r="AG1776" i="18"/>
  <c r="AD1776" i="18"/>
  <c r="AC1776" i="18"/>
  <c r="AA1776" i="18"/>
  <c r="Z1776" i="18"/>
  <c r="R1776" i="18"/>
  <c r="O1776" i="18"/>
  <c r="AG1775" i="18"/>
  <c r="AD1775" i="18"/>
  <c r="AC1775" i="18"/>
  <c r="AA1775" i="18"/>
  <c r="Z1775" i="18"/>
  <c r="R1775" i="18"/>
  <c r="O1775" i="18"/>
  <c r="AG1774" i="18"/>
  <c r="AD1774" i="18"/>
  <c r="AC1774" i="18"/>
  <c r="AA1774" i="18"/>
  <c r="Z1774" i="18"/>
  <c r="R1774" i="18"/>
  <c r="O1774" i="18"/>
  <c r="AG1773" i="18"/>
  <c r="AD1773" i="18"/>
  <c r="AC1773" i="18"/>
  <c r="AA1773" i="18"/>
  <c r="Z1773" i="18"/>
  <c r="R1773" i="18"/>
  <c r="O1773" i="18"/>
  <c r="AG1772" i="18"/>
  <c r="AD1772" i="18"/>
  <c r="AC1772" i="18"/>
  <c r="AA1772" i="18"/>
  <c r="Z1772" i="18"/>
  <c r="R1772" i="18"/>
  <c r="O1772" i="18"/>
  <c r="AG1771" i="18"/>
  <c r="AD1771" i="18"/>
  <c r="AC1771" i="18"/>
  <c r="AA1771" i="18"/>
  <c r="Z1771" i="18"/>
  <c r="R1771" i="18"/>
  <c r="O1771" i="18"/>
  <c r="AG1770" i="18"/>
  <c r="AD1770" i="18"/>
  <c r="AC1770" i="18"/>
  <c r="AA1770" i="18"/>
  <c r="Z1770" i="18"/>
  <c r="R1770" i="18"/>
  <c r="O1770" i="18"/>
  <c r="AG1769" i="18"/>
  <c r="AD1769" i="18"/>
  <c r="AC1769" i="18"/>
  <c r="AA1769" i="18"/>
  <c r="Z1769" i="18"/>
  <c r="R1769" i="18"/>
  <c r="O1769" i="18"/>
  <c r="AG1768" i="18"/>
  <c r="AD1768" i="18"/>
  <c r="AC1768" i="18"/>
  <c r="AA1768" i="18"/>
  <c r="Z1768" i="18"/>
  <c r="R1768" i="18"/>
  <c r="O1768" i="18"/>
  <c r="AG1767" i="18"/>
  <c r="AD1767" i="18"/>
  <c r="AC1767" i="18"/>
  <c r="AA1767" i="18"/>
  <c r="Z1767" i="18"/>
  <c r="R1767" i="18"/>
  <c r="O1767" i="18"/>
  <c r="AG1766" i="18"/>
  <c r="AD1766" i="18"/>
  <c r="AC1766" i="18"/>
  <c r="AA1766" i="18"/>
  <c r="Z1766" i="18"/>
  <c r="R1766" i="18"/>
  <c r="O1766" i="18"/>
  <c r="AG1765" i="18"/>
  <c r="AD1765" i="18"/>
  <c r="AC1765" i="18"/>
  <c r="AA1765" i="18"/>
  <c r="Z1765" i="18"/>
  <c r="R1765" i="18"/>
  <c r="O1765" i="18"/>
  <c r="AG1764" i="18"/>
  <c r="AD1764" i="18"/>
  <c r="AC1764" i="18"/>
  <c r="AA1764" i="18"/>
  <c r="Z1764" i="18"/>
  <c r="R1764" i="18"/>
  <c r="O1764" i="18"/>
  <c r="AG1763" i="18"/>
  <c r="AD1763" i="18"/>
  <c r="AC1763" i="18"/>
  <c r="AA1763" i="18"/>
  <c r="Z1763" i="18"/>
  <c r="R1763" i="18"/>
  <c r="O1763" i="18"/>
  <c r="AG1762" i="18"/>
  <c r="AD1762" i="18"/>
  <c r="AC1762" i="18"/>
  <c r="AA1762" i="18"/>
  <c r="Z1762" i="18"/>
  <c r="R1762" i="18"/>
  <c r="O1762" i="18"/>
  <c r="AG1761" i="18"/>
  <c r="AD1761" i="18"/>
  <c r="AC1761" i="18"/>
  <c r="AA1761" i="18"/>
  <c r="Z1761" i="18"/>
  <c r="R1761" i="18"/>
  <c r="O1761" i="18"/>
  <c r="AG1760" i="18"/>
  <c r="AD1760" i="18"/>
  <c r="AC1760" i="18"/>
  <c r="AA1760" i="18"/>
  <c r="Z1760" i="18"/>
  <c r="R1760" i="18"/>
  <c r="O1760" i="18"/>
  <c r="AG1759" i="18"/>
  <c r="AD1759" i="18"/>
  <c r="AC1759" i="18"/>
  <c r="AA1759" i="18"/>
  <c r="Z1759" i="18"/>
  <c r="R1759" i="18"/>
  <c r="O1759" i="18"/>
  <c r="AG1758" i="18"/>
  <c r="AD1758" i="18"/>
  <c r="AC1758" i="18"/>
  <c r="AA1758" i="18"/>
  <c r="Z1758" i="18"/>
  <c r="R1758" i="18"/>
  <c r="O1758" i="18"/>
  <c r="AG1757" i="18"/>
  <c r="AD1757" i="18"/>
  <c r="AC1757" i="18"/>
  <c r="AA1757" i="18"/>
  <c r="Z1757" i="18"/>
  <c r="R1757" i="18"/>
  <c r="O1757" i="18"/>
  <c r="AG1756" i="18"/>
  <c r="AD1756" i="18"/>
  <c r="AC1756" i="18"/>
  <c r="AA1756" i="18"/>
  <c r="Z1756" i="18"/>
  <c r="R1756" i="18"/>
  <c r="O1756" i="18"/>
  <c r="AG1755" i="18"/>
  <c r="AD1755" i="18"/>
  <c r="AC1755" i="18"/>
  <c r="AA1755" i="18"/>
  <c r="Z1755" i="18"/>
  <c r="R1755" i="18"/>
  <c r="O1755" i="18"/>
  <c r="AG1754" i="18"/>
  <c r="AD1754" i="18"/>
  <c r="AC1754" i="18"/>
  <c r="AA1754" i="18"/>
  <c r="Z1754" i="18"/>
  <c r="R1754" i="18"/>
  <c r="O1754" i="18"/>
  <c r="AG1753" i="18"/>
  <c r="AD1753" i="18"/>
  <c r="AC1753" i="18"/>
  <c r="AA1753" i="18"/>
  <c r="Z1753" i="18"/>
  <c r="R1753" i="18"/>
  <c r="O1753" i="18"/>
  <c r="AG1752" i="18"/>
  <c r="AD1752" i="18"/>
  <c r="AC1752" i="18"/>
  <c r="AA1752" i="18"/>
  <c r="Z1752" i="18"/>
  <c r="R1752" i="18"/>
  <c r="O1752" i="18"/>
  <c r="AG1751" i="18"/>
  <c r="AD1751" i="18"/>
  <c r="AC1751" i="18"/>
  <c r="AA1751" i="18"/>
  <c r="Z1751" i="18"/>
  <c r="R1751" i="18"/>
  <c r="O1751" i="18"/>
  <c r="AG1750" i="18"/>
  <c r="AD1750" i="18"/>
  <c r="AC1750" i="18"/>
  <c r="AA1750" i="18"/>
  <c r="Z1750" i="18"/>
  <c r="R1750" i="18"/>
  <c r="O1750" i="18"/>
  <c r="AG1749" i="18"/>
  <c r="AD1749" i="18"/>
  <c r="AC1749" i="18"/>
  <c r="AA1749" i="18"/>
  <c r="Z1749" i="18"/>
  <c r="R1749" i="18"/>
  <c r="O1749" i="18"/>
  <c r="AG1748" i="18"/>
  <c r="AD1748" i="18"/>
  <c r="AC1748" i="18"/>
  <c r="AA1748" i="18"/>
  <c r="Z1748" i="18"/>
  <c r="R1748" i="18"/>
  <c r="O1748" i="18"/>
  <c r="AG1747" i="18"/>
  <c r="AD1747" i="18"/>
  <c r="AC1747" i="18"/>
  <c r="AA1747" i="18"/>
  <c r="Z1747" i="18"/>
  <c r="R1747" i="18"/>
  <c r="O1747" i="18"/>
  <c r="AG1746" i="18"/>
  <c r="AD1746" i="18"/>
  <c r="AC1746" i="18"/>
  <c r="AA1746" i="18"/>
  <c r="Z1746" i="18"/>
  <c r="R1746" i="18"/>
  <c r="O1746" i="18"/>
  <c r="AG1745" i="18"/>
  <c r="AD1745" i="18"/>
  <c r="AC1745" i="18"/>
  <c r="AA1745" i="18"/>
  <c r="Z1745" i="18"/>
  <c r="R1745" i="18"/>
  <c r="O1745" i="18"/>
  <c r="AG1744" i="18"/>
  <c r="AD1744" i="18"/>
  <c r="AC1744" i="18"/>
  <c r="AA1744" i="18"/>
  <c r="Z1744" i="18"/>
  <c r="R1744" i="18"/>
  <c r="O1744" i="18"/>
  <c r="AG1743" i="18"/>
  <c r="AD1743" i="18"/>
  <c r="AC1743" i="18"/>
  <c r="AA1743" i="18"/>
  <c r="Z1743" i="18"/>
  <c r="R1743" i="18"/>
  <c r="O1743" i="18"/>
  <c r="AG1742" i="18"/>
  <c r="AD1742" i="18"/>
  <c r="AC1742" i="18"/>
  <c r="AA1742" i="18"/>
  <c r="Z1742" i="18"/>
  <c r="R1742" i="18"/>
  <c r="O1742" i="18"/>
  <c r="AG1741" i="18"/>
  <c r="AD1741" i="18"/>
  <c r="AC1741" i="18"/>
  <c r="AA1741" i="18"/>
  <c r="Z1741" i="18"/>
  <c r="R1741" i="18"/>
  <c r="O1741" i="18"/>
  <c r="AG1740" i="18"/>
  <c r="AD1740" i="18"/>
  <c r="AC1740" i="18"/>
  <c r="AA1740" i="18"/>
  <c r="Z1740" i="18"/>
  <c r="R1740" i="18"/>
  <c r="O1740" i="18"/>
  <c r="AG1739" i="18"/>
  <c r="AD1739" i="18"/>
  <c r="AC1739" i="18"/>
  <c r="AA1739" i="18"/>
  <c r="Z1739" i="18"/>
  <c r="R1739" i="18"/>
  <c r="O1739" i="18"/>
  <c r="AG1738" i="18"/>
  <c r="AD1738" i="18"/>
  <c r="AC1738" i="18"/>
  <c r="AA1738" i="18"/>
  <c r="Z1738" i="18"/>
  <c r="R1738" i="18"/>
  <c r="O1738" i="18"/>
  <c r="AG1737" i="18"/>
  <c r="AD1737" i="18"/>
  <c r="AC1737" i="18"/>
  <c r="AA1737" i="18"/>
  <c r="Z1737" i="18"/>
  <c r="R1737" i="18"/>
  <c r="O1737" i="18"/>
  <c r="AG1736" i="18"/>
  <c r="AD1736" i="18"/>
  <c r="AC1736" i="18"/>
  <c r="AA1736" i="18"/>
  <c r="Z1736" i="18"/>
  <c r="R1736" i="18"/>
  <c r="O1736" i="18"/>
  <c r="AG1735" i="18"/>
  <c r="AD1735" i="18"/>
  <c r="AC1735" i="18"/>
  <c r="AA1735" i="18"/>
  <c r="Z1735" i="18"/>
  <c r="R1735" i="18"/>
  <c r="O1735" i="18"/>
  <c r="AG1734" i="18"/>
  <c r="AD1734" i="18"/>
  <c r="AC1734" i="18"/>
  <c r="AA1734" i="18"/>
  <c r="Z1734" i="18"/>
  <c r="R1734" i="18"/>
  <c r="O1734" i="18"/>
  <c r="AG1733" i="18"/>
  <c r="AD1733" i="18"/>
  <c r="AC1733" i="18"/>
  <c r="AA1733" i="18"/>
  <c r="Z1733" i="18"/>
  <c r="R1733" i="18"/>
  <c r="O1733" i="18"/>
  <c r="AG1732" i="18"/>
  <c r="AD1732" i="18"/>
  <c r="AC1732" i="18"/>
  <c r="AA1732" i="18"/>
  <c r="Z1732" i="18"/>
  <c r="R1732" i="18"/>
  <c r="O1732" i="18"/>
  <c r="AG1731" i="18"/>
  <c r="AD1731" i="18"/>
  <c r="AC1731" i="18"/>
  <c r="AA1731" i="18"/>
  <c r="Z1731" i="18"/>
  <c r="R1731" i="18"/>
  <c r="O1731" i="18"/>
  <c r="AG1730" i="18"/>
  <c r="AD1730" i="18"/>
  <c r="AC1730" i="18"/>
  <c r="AA1730" i="18"/>
  <c r="Z1730" i="18"/>
  <c r="R1730" i="18"/>
  <c r="O1730" i="18"/>
  <c r="AG1729" i="18"/>
  <c r="AD1729" i="18"/>
  <c r="AC1729" i="18"/>
  <c r="AA1729" i="18"/>
  <c r="Z1729" i="18"/>
  <c r="R1729" i="18"/>
  <c r="O1729" i="18"/>
  <c r="AG1728" i="18"/>
  <c r="AD1728" i="18"/>
  <c r="AC1728" i="18"/>
  <c r="AA1728" i="18"/>
  <c r="Z1728" i="18"/>
  <c r="R1728" i="18"/>
  <c r="O1728" i="18"/>
  <c r="AG1727" i="18"/>
  <c r="AD1727" i="18"/>
  <c r="AC1727" i="18"/>
  <c r="AA1727" i="18"/>
  <c r="Z1727" i="18"/>
  <c r="R1727" i="18"/>
  <c r="O1727" i="18"/>
  <c r="AG1726" i="18"/>
  <c r="AD1726" i="18"/>
  <c r="AC1726" i="18"/>
  <c r="AA1726" i="18"/>
  <c r="Z1726" i="18"/>
  <c r="R1726" i="18"/>
  <c r="O1726" i="18"/>
  <c r="AG1725" i="18"/>
  <c r="AD1725" i="18"/>
  <c r="AC1725" i="18"/>
  <c r="AA1725" i="18"/>
  <c r="Z1725" i="18"/>
  <c r="R1725" i="18"/>
  <c r="O1725" i="18"/>
  <c r="AG1724" i="18"/>
  <c r="AD1724" i="18"/>
  <c r="AC1724" i="18"/>
  <c r="AA1724" i="18"/>
  <c r="Z1724" i="18"/>
  <c r="R1724" i="18"/>
  <c r="O1724" i="18"/>
  <c r="AG1723" i="18"/>
  <c r="AD1723" i="18"/>
  <c r="AC1723" i="18"/>
  <c r="AA1723" i="18"/>
  <c r="Z1723" i="18"/>
  <c r="R1723" i="18"/>
  <c r="O1723" i="18"/>
  <c r="AG1722" i="18"/>
  <c r="AD1722" i="18"/>
  <c r="AC1722" i="18"/>
  <c r="AA1722" i="18"/>
  <c r="Z1722" i="18"/>
  <c r="R1722" i="18"/>
  <c r="O1722" i="18"/>
  <c r="AG1721" i="18"/>
  <c r="AD1721" i="18"/>
  <c r="AC1721" i="18"/>
  <c r="AA1721" i="18"/>
  <c r="Z1721" i="18"/>
  <c r="R1721" i="18"/>
  <c r="O1721" i="18"/>
  <c r="AG1720" i="18"/>
  <c r="AD1720" i="18"/>
  <c r="AC1720" i="18"/>
  <c r="AA1720" i="18"/>
  <c r="Z1720" i="18"/>
  <c r="R1720" i="18"/>
  <c r="O1720" i="18"/>
  <c r="AG1719" i="18"/>
  <c r="AD1719" i="18"/>
  <c r="AC1719" i="18"/>
  <c r="AA1719" i="18"/>
  <c r="Z1719" i="18"/>
  <c r="R1719" i="18"/>
  <c r="O1719" i="18"/>
  <c r="AG1718" i="18"/>
  <c r="AD1718" i="18"/>
  <c r="AC1718" i="18"/>
  <c r="AA1718" i="18"/>
  <c r="Z1718" i="18"/>
  <c r="R1718" i="18"/>
  <c r="O1718" i="18"/>
  <c r="AG1717" i="18"/>
  <c r="AD1717" i="18"/>
  <c r="AC1717" i="18"/>
  <c r="AA1717" i="18"/>
  <c r="Z1717" i="18"/>
  <c r="R1717" i="18"/>
  <c r="O1717" i="18"/>
  <c r="AG1716" i="18"/>
  <c r="AD1716" i="18"/>
  <c r="AC1716" i="18"/>
  <c r="AA1716" i="18"/>
  <c r="Z1716" i="18"/>
  <c r="R1716" i="18"/>
  <c r="O1716" i="18"/>
  <c r="AG1715" i="18"/>
  <c r="AD1715" i="18"/>
  <c r="AC1715" i="18"/>
  <c r="AA1715" i="18"/>
  <c r="Z1715" i="18"/>
  <c r="R1715" i="18"/>
  <c r="O1715" i="18"/>
  <c r="AG1714" i="18"/>
  <c r="AD1714" i="18"/>
  <c r="AC1714" i="18"/>
  <c r="AA1714" i="18"/>
  <c r="Z1714" i="18"/>
  <c r="R1714" i="18"/>
  <c r="O1714" i="18"/>
  <c r="AG1713" i="18"/>
  <c r="AD1713" i="18"/>
  <c r="AC1713" i="18"/>
  <c r="AA1713" i="18"/>
  <c r="Z1713" i="18"/>
  <c r="R1713" i="18"/>
  <c r="O1713" i="18"/>
  <c r="AG1712" i="18"/>
  <c r="AD1712" i="18"/>
  <c r="AC1712" i="18"/>
  <c r="AA1712" i="18"/>
  <c r="Z1712" i="18"/>
  <c r="R1712" i="18"/>
  <c r="O1712" i="18"/>
  <c r="AG1711" i="18"/>
  <c r="AD1711" i="18"/>
  <c r="AC1711" i="18"/>
  <c r="AA1711" i="18"/>
  <c r="Z1711" i="18"/>
  <c r="R1711" i="18"/>
  <c r="O1711" i="18"/>
  <c r="AG1710" i="18"/>
  <c r="AD1710" i="18"/>
  <c r="AC1710" i="18"/>
  <c r="AA1710" i="18"/>
  <c r="Z1710" i="18"/>
  <c r="R1710" i="18"/>
  <c r="O1710" i="18"/>
  <c r="AG1709" i="18"/>
  <c r="AD1709" i="18"/>
  <c r="AC1709" i="18"/>
  <c r="AA1709" i="18"/>
  <c r="Z1709" i="18"/>
  <c r="R1709" i="18"/>
  <c r="O1709" i="18"/>
  <c r="AG1708" i="18"/>
  <c r="AD1708" i="18"/>
  <c r="AC1708" i="18"/>
  <c r="AA1708" i="18"/>
  <c r="Z1708" i="18"/>
  <c r="R1708" i="18"/>
  <c r="O1708" i="18"/>
  <c r="AG1707" i="18"/>
  <c r="AD1707" i="18"/>
  <c r="AC1707" i="18"/>
  <c r="AA1707" i="18"/>
  <c r="Z1707" i="18"/>
  <c r="R1707" i="18"/>
  <c r="O1707" i="18"/>
  <c r="AG1706" i="18"/>
  <c r="AD1706" i="18"/>
  <c r="AC1706" i="18"/>
  <c r="AA1706" i="18"/>
  <c r="Z1706" i="18"/>
  <c r="R1706" i="18"/>
  <c r="O1706" i="18"/>
  <c r="AG1705" i="18"/>
  <c r="AD1705" i="18"/>
  <c r="AC1705" i="18"/>
  <c r="AA1705" i="18"/>
  <c r="Z1705" i="18"/>
  <c r="R1705" i="18"/>
  <c r="O1705" i="18"/>
  <c r="AG1704" i="18"/>
  <c r="AD1704" i="18"/>
  <c r="AC1704" i="18"/>
  <c r="AA1704" i="18"/>
  <c r="Z1704" i="18"/>
  <c r="R1704" i="18"/>
  <c r="O1704" i="18"/>
  <c r="AG1703" i="18"/>
  <c r="AD1703" i="18"/>
  <c r="AC1703" i="18"/>
  <c r="AA1703" i="18"/>
  <c r="Z1703" i="18"/>
  <c r="R1703" i="18"/>
  <c r="O1703" i="18"/>
  <c r="AG1702" i="18"/>
  <c r="AD1702" i="18"/>
  <c r="AC1702" i="18"/>
  <c r="AA1702" i="18"/>
  <c r="Z1702" i="18"/>
  <c r="R1702" i="18"/>
  <c r="O1702" i="18"/>
  <c r="AG1701" i="18"/>
  <c r="AD1701" i="18"/>
  <c r="AC1701" i="18"/>
  <c r="AA1701" i="18"/>
  <c r="Z1701" i="18"/>
  <c r="R1701" i="18"/>
  <c r="O1701" i="18"/>
  <c r="AG1700" i="18"/>
  <c r="AD1700" i="18"/>
  <c r="AC1700" i="18"/>
  <c r="AA1700" i="18"/>
  <c r="Z1700" i="18"/>
  <c r="R1700" i="18"/>
  <c r="O1700" i="18"/>
  <c r="AG1699" i="18"/>
  <c r="AD1699" i="18"/>
  <c r="AC1699" i="18"/>
  <c r="AA1699" i="18"/>
  <c r="Z1699" i="18"/>
  <c r="R1699" i="18"/>
  <c r="O1699" i="18"/>
  <c r="AG1698" i="18"/>
  <c r="AD1698" i="18"/>
  <c r="AC1698" i="18"/>
  <c r="AA1698" i="18"/>
  <c r="Z1698" i="18"/>
  <c r="R1698" i="18"/>
  <c r="O1698" i="18"/>
  <c r="AG1697" i="18"/>
  <c r="AD1697" i="18"/>
  <c r="AC1697" i="18"/>
  <c r="AA1697" i="18"/>
  <c r="Z1697" i="18"/>
  <c r="R1697" i="18"/>
  <c r="O1697" i="18"/>
  <c r="AG1696" i="18"/>
  <c r="AD1696" i="18"/>
  <c r="AC1696" i="18"/>
  <c r="AA1696" i="18"/>
  <c r="Z1696" i="18"/>
  <c r="R1696" i="18"/>
  <c r="O1696" i="18"/>
  <c r="AG1695" i="18"/>
  <c r="AD1695" i="18"/>
  <c r="AC1695" i="18"/>
  <c r="AA1695" i="18"/>
  <c r="Z1695" i="18"/>
  <c r="R1695" i="18"/>
  <c r="O1695" i="18"/>
  <c r="AG1694" i="18"/>
  <c r="AD1694" i="18"/>
  <c r="AC1694" i="18"/>
  <c r="AA1694" i="18"/>
  <c r="Z1694" i="18"/>
  <c r="R1694" i="18"/>
  <c r="O1694" i="18"/>
  <c r="AG1693" i="18"/>
  <c r="AD1693" i="18"/>
  <c r="AC1693" i="18"/>
  <c r="AA1693" i="18"/>
  <c r="Z1693" i="18"/>
  <c r="R1693" i="18"/>
  <c r="O1693" i="18"/>
  <c r="AG1692" i="18"/>
  <c r="AD1692" i="18"/>
  <c r="AC1692" i="18"/>
  <c r="AA1692" i="18"/>
  <c r="Z1692" i="18"/>
  <c r="R1692" i="18"/>
  <c r="O1692" i="18"/>
  <c r="AG1691" i="18"/>
  <c r="AD1691" i="18"/>
  <c r="AC1691" i="18"/>
  <c r="AA1691" i="18"/>
  <c r="Z1691" i="18"/>
  <c r="R1691" i="18"/>
  <c r="O1691" i="18"/>
  <c r="AG1690" i="18"/>
  <c r="AD1690" i="18"/>
  <c r="AC1690" i="18"/>
  <c r="AA1690" i="18"/>
  <c r="Z1690" i="18"/>
  <c r="R1690" i="18"/>
  <c r="O1690" i="18"/>
  <c r="AG1689" i="18"/>
  <c r="AD1689" i="18"/>
  <c r="AC1689" i="18"/>
  <c r="AA1689" i="18"/>
  <c r="Z1689" i="18"/>
  <c r="R1689" i="18"/>
  <c r="O1689" i="18"/>
  <c r="AG1688" i="18"/>
  <c r="AD1688" i="18"/>
  <c r="AC1688" i="18"/>
  <c r="AA1688" i="18"/>
  <c r="Z1688" i="18"/>
  <c r="R1688" i="18"/>
  <c r="O1688" i="18"/>
  <c r="AG1687" i="18"/>
  <c r="AD1687" i="18"/>
  <c r="AC1687" i="18"/>
  <c r="AA1687" i="18"/>
  <c r="Z1687" i="18"/>
  <c r="R1687" i="18"/>
  <c r="O1687" i="18"/>
  <c r="AG1686" i="18"/>
  <c r="AD1686" i="18"/>
  <c r="AC1686" i="18"/>
  <c r="AA1686" i="18"/>
  <c r="Z1686" i="18"/>
  <c r="R1686" i="18"/>
  <c r="O1686" i="18"/>
  <c r="AG1685" i="18"/>
  <c r="AD1685" i="18"/>
  <c r="AC1685" i="18"/>
  <c r="AA1685" i="18"/>
  <c r="Z1685" i="18"/>
  <c r="R1685" i="18"/>
  <c r="O1685" i="18"/>
  <c r="AG1684" i="18"/>
  <c r="AD1684" i="18"/>
  <c r="AC1684" i="18"/>
  <c r="AA1684" i="18"/>
  <c r="Z1684" i="18"/>
  <c r="R1684" i="18"/>
  <c r="O1684" i="18"/>
  <c r="AG1683" i="18"/>
  <c r="AD1683" i="18"/>
  <c r="AC1683" i="18"/>
  <c r="AA1683" i="18"/>
  <c r="Z1683" i="18"/>
  <c r="R1683" i="18"/>
  <c r="O1683" i="18"/>
  <c r="AG1682" i="18"/>
  <c r="AD1682" i="18"/>
  <c r="AC1682" i="18"/>
  <c r="AA1682" i="18"/>
  <c r="Z1682" i="18"/>
  <c r="R1682" i="18"/>
  <c r="O1682" i="18"/>
  <c r="AG1681" i="18"/>
  <c r="AD1681" i="18"/>
  <c r="AC1681" i="18"/>
  <c r="AA1681" i="18"/>
  <c r="Z1681" i="18"/>
  <c r="R1681" i="18"/>
  <c r="O1681" i="18"/>
  <c r="AG1680" i="18"/>
  <c r="AD1680" i="18"/>
  <c r="AC1680" i="18"/>
  <c r="AA1680" i="18"/>
  <c r="Z1680" i="18"/>
  <c r="R1680" i="18"/>
  <c r="O1680" i="18"/>
  <c r="AG1679" i="18"/>
  <c r="AD1679" i="18"/>
  <c r="AC1679" i="18"/>
  <c r="AA1679" i="18"/>
  <c r="Z1679" i="18"/>
  <c r="R1679" i="18"/>
  <c r="O1679" i="18"/>
  <c r="AG1678" i="18"/>
  <c r="AD1678" i="18"/>
  <c r="AC1678" i="18"/>
  <c r="AA1678" i="18"/>
  <c r="Z1678" i="18"/>
  <c r="R1678" i="18"/>
  <c r="O1678" i="18"/>
  <c r="AG1677" i="18"/>
  <c r="AD1677" i="18"/>
  <c r="AC1677" i="18"/>
  <c r="AA1677" i="18"/>
  <c r="Z1677" i="18"/>
  <c r="R1677" i="18"/>
  <c r="O1677" i="18"/>
  <c r="AG1676" i="18"/>
  <c r="AD1676" i="18"/>
  <c r="AC1676" i="18"/>
  <c r="AA1676" i="18"/>
  <c r="Z1676" i="18"/>
  <c r="R1676" i="18"/>
  <c r="O1676" i="18"/>
  <c r="AG1675" i="18"/>
  <c r="AD1675" i="18"/>
  <c r="AC1675" i="18"/>
  <c r="AA1675" i="18"/>
  <c r="Z1675" i="18"/>
  <c r="R1675" i="18"/>
  <c r="O1675" i="18"/>
  <c r="AG1674" i="18"/>
  <c r="AD1674" i="18"/>
  <c r="AC1674" i="18"/>
  <c r="AA1674" i="18"/>
  <c r="Z1674" i="18"/>
  <c r="R1674" i="18"/>
  <c r="O1674" i="18"/>
  <c r="AG1673" i="18"/>
  <c r="AD1673" i="18"/>
  <c r="AC1673" i="18"/>
  <c r="AA1673" i="18"/>
  <c r="Z1673" i="18"/>
  <c r="R1673" i="18"/>
  <c r="O1673" i="18"/>
  <c r="AG1672" i="18"/>
  <c r="AD1672" i="18"/>
  <c r="AC1672" i="18"/>
  <c r="AA1672" i="18"/>
  <c r="Z1672" i="18"/>
  <c r="R1672" i="18"/>
  <c r="O1672" i="18"/>
  <c r="AG1671" i="18"/>
  <c r="AD1671" i="18"/>
  <c r="AC1671" i="18"/>
  <c r="AA1671" i="18"/>
  <c r="Z1671" i="18"/>
  <c r="R1671" i="18"/>
  <c r="O1671" i="18"/>
  <c r="AG1670" i="18"/>
  <c r="AD1670" i="18"/>
  <c r="AC1670" i="18"/>
  <c r="AA1670" i="18"/>
  <c r="Z1670" i="18"/>
  <c r="R1670" i="18"/>
  <c r="O1670" i="18"/>
  <c r="AG1669" i="18"/>
  <c r="AD1669" i="18"/>
  <c r="AC1669" i="18"/>
  <c r="AA1669" i="18"/>
  <c r="Z1669" i="18"/>
  <c r="R1669" i="18"/>
  <c r="O1669" i="18"/>
  <c r="AG1668" i="18"/>
  <c r="AD1668" i="18"/>
  <c r="AC1668" i="18"/>
  <c r="AA1668" i="18"/>
  <c r="Z1668" i="18"/>
  <c r="R1668" i="18"/>
  <c r="O1668" i="18"/>
  <c r="AG1667" i="18"/>
  <c r="AD1667" i="18"/>
  <c r="AC1667" i="18"/>
  <c r="AA1667" i="18"/>
  <c r="Z1667" i="18"/>
  <c r="R1667" i="18"/>
  <c r="O1667" i="18"/>
  <c r="AG1666" i="18"/>
  <c r="AD1666" i="18"/>
  <c r="AC1666" i="18"/>
  <c r="AA1666" i="18"/>
  <c r="Z1666" i="18"/>
  <c r="R1666" i="18"/>
  <c r="O1666" i="18"/>
  <c r="AG1665" i="18"/>
  <c r="AD1665" i="18"/>
  <c r="AC1665" i="18"/>
  <c r="AA1665" i="18"/>
  <c r="Z1665" i="18"/>
  <c r="R1665" i="18"/>
  <c r="O1665" i="18"/>
  <c r="AG1664" i="18"/>
  <c r="AD1664" i="18"/>
  <c r="AC1664" i="18"/>
  <c r="AA1664" i="18"/>
  <c r="Z1664" i="18"/>
  <c r="R1664" i="18"/>
  <c r="O1664" i="18"/>
  <c r="AG1663" i="18"/>
  <c r="AD1663" i="18"/>
  <c r="AC1663" i="18"/>
  <c r="AA1663" i="18"/>
  <c r="Z1663" i="18"/>
  <c r="R1663" i="18"/>
  <c r="O1663" i="18"/>
  <c r="AG1662" i="18"/>
  <c r="AD1662" i="18"/>
  <c r="AC1662" i="18"/>
  <c r="AA1662" i="18"/>
  <c r="Z1662" i="18"/>
  <c r="R1662" i="18"/>
  <c r="O1662" i="18"/>
  <c r="AG1661" i="18"/>
  <c r="AD1661" i="18"/>
  <c r="AC1661" i="18"/>
  <c r="AA1661" i="18"/>
  <c r="Z1661" i="18"/>
  <c r="R1661" i="18"/>
  <c r="O1661" i="18"/>
  <c r="AG1660" i="18"/>
  <c r="AD1660" i="18"/>
  <c r="AC1660" i="18"/>
  <c r="AA1660" i="18"/>
  <c r="Z1660" i="18"/>
  <c r="R1660" i="18"/>
  <c r="O1660" i="18"/>
  <c r="AG1659" i="18"/>
  <c r="AD1659" i="18"/>
  <c r="AC1659" i="18"/>
  <c r="AA1659" i="18"/>
  <c r="Z1659" i="18"/>
  <c r="R1659" i="18"/>
  <c r="O1659" i="18"/>
  <c r="AG1658" i="18"/>
  <c r="AD1658" i="18"/>
  <c r="AC1658" i="18"/>
  <c r="AA1658" i="18"/>
  <c r="Z1658" i="18"/>
  <c r="R1658" i="18"/>
  <c r="O1658" i="18"/>
  <c r="AG1657" i="18"/>
  <c r="AD1657" i="18"/>
  <c r="AC1657" i="18"/>
  <c r="AA1657" i="18"/>
  <c r="Z1657" i="18"/>
  <c r="R1657" i="18"/>
  <c r="O1657" i="18"/>
  <c r="AG1656" i="18"/>
  <c r="AD1656" i="18"/>
  <c r="AC1656" i="18"/>
  <c r="AA1656" i="18"/>
  <c r="Z1656" i="18"/>
  <c r="R1656" i="18"/>
  <c r="O1656" i="18"/>
  <c r="AG1655" i="18"/>
  <c r="AD1655" i="18"/>
  <c r="AC1655" i="18"/>
  <c r="AA1655" i="18"/>
  <c r="Z1655" i="18"/>
  <c r="R1655" i="18"/>
  <c r="O1655" i="18"/>
  <c r="AG1654" i="18"/>
  <c r="AD1654" i="18"/>
  <c r="AC1654" i="18"/>
  <c r="AA1654" i="18"/>
  <c r="Z1654" i="18"/>
  <c r="R1654" i="18"/>
  <c r="O1654" i="18"/>
  <c r="AG1653" i="18"/>
  <c r="AD1653" i="18"/>
  <c r="AC1653" i="18"/>
  <c r="AA1653" i="18"/>
  <c r="Z1653" i="18"/>
  <c r="R1653" i="18"/>
  <c r="O1653" i="18"/>
  <c r="AG1652" i="18"/>
  <c r="AD1652" i="18"/>
  <c r="AC1652" i="18"/>
  <c r="AA1652" i="18"/>
  <c r="Z1652" i="18"/>
  <c r="R1652" i="18"/>
  <c r="O1652" i="18"/>
  <c r="AG1651" i="18"/>
  <c r="AD1651" i="18"/>
  <c r="AC1651" i="18"/>
  <c r="AA1651" i="18"/>
  <c r="Z1651" i="18"/>
  <c r="R1651" i="18"/>
  <c r="O1651" i="18"/>
  <c r="AG1650" i="18"/>
  <c r="AD1650" i="18"/>
  <c r="AC1650" i="18"/>
  <c r="AA1650" i="18"/>
  <c r="Z1650" i="18"/>
  <c r="R1650" i="18"/>
  <c r="O1650" i="18"/>
  <c r="AG1649" i="18"/>
  <c r="AD1649" i="18"/>
  <c r="AC1649" i="18"/>
  <c r="AA1649" i="18"/>
  <c r="Z1649" i="18"/>
  <c r="R1649" i="18"/>
  <c r="O1649" i="18"/>
  <c r="AG1648" i="18"/>
  <c r="AD1648" i="18"/>
  <c r="AC1648" i="18"/>
  <c r="AA1648" i="18"/>
  <c r="Z1648" i="18"/>
  <c r="R1648" i="18"/>
  <c r="O1648" i="18"/>
  <c r="AG1647" i="18"/>
  <c r="AD1647" i="18"/>
  <c r="AC1647" i="18"/>
  <c r="AA1647" i="18"/>
  <c r="Z1647" i="18"/>
  <c r="R1647" i="18"/>
  <c r="O1647" i="18"/>
  <c r="AG1646" i="18"/>
  <c r="AD1646" i="18"/>
  <c r="AC1646" i="18"/>
  <c r="AA1646" i="18"/>
  <c r="Z1646" i="18"/>
  <c r="R1646" i="18"/>
  <c r="O1646" i="18"/>
  <c r="AG1645" i="18"/>
  <c r="AD1645" i="18"/>
  <c r="AC1645" i="18"/>
  <c r="AA1645" i="18"/>
  <c r="Z1645" i="18"/>
  <c r="R1645" i="18"/>
  <c r="O1645" i="18"/>
  <c r="AG1644" i="18"/>
  <c r="AD1644" i="18"/>
  <c r="AC1644" i="18"/>
  <c r="AA1644" i="18"/>
  <c r="Z1644" i="18"/>
  <c r="R1644" i="18"/>
  <c r="O1644" i="18"/>
  <c r="AG1643" i="18"/>
  <c r="AD1643" i="18"/>
  <c r="AC1643" i="18"/>
  <c r="AA1643" i="18"/>
  <c r="Z1643" i="18"/>
  <c r="R1643" i="18"/>
  <c r="O1643" i="18"/>
  <c r="AG1642" i="18"/>
  <c r="AD1642" i="18"/>
  <c r="AC1642" i="18"/>
  <c r="AA1642" i="18"/>
  <c r="Z1642" i="18"/>
  <c r="R1642" i="18"/>
  <c r="O1642" i="18"/>
  <c r="AG1641" i="18"/>
  <c r="AD1641" i="18"/>
  <c r="AC1641" i="18"/>
  <c r="AA1641" i="18"/>
  <c r="Z1641" i="18"/>
  <c r="R1641" i="18"/>
  <c r="O1641" i="18"/>
  <c r="AG1640" i="18"/>
  <c r="AD1640" i="18"/>
  <c r="AC1640" i="18"/>
  <c r="AA1640" i="18"/>
  <c r="Z1640" i="18"/>
  <c r="R1640" i="18"/>
  <c r="O1640" i="18"/>
  <c r="AG1639" i="18"/>
  <c r="AD1639" i="18"/>
  <c r="AC1639" i="18"/>
  <c r="AA1639" i="18"/>
  <c r="Z1639" i="18"/>
  <c r="R1639" i="18"/>
  <c r="O1639" i="18"/>
  <c r="AG1638" i="18"/>
  <c r="AD1638" i="18"/>
  <c r="AC1638" i="18"/>
  <c r="AA1638" i="18"/>
  <c r="Z1638" i="18"/>
  <c r="R1638" i="18"/>
  <c r="O1638" i="18"/>
  <c r="AG1637" i="18"/>
  <c r="AD1637" i="18"/>
  <c r="AC1637" i="18"/>
  <c r="AA1637" i="18"/>
  <c r="Z1637" i="18"/>
  <c r="R1637" i="18"/>
  <c r="O1637" i="18"/>
  <c r="AG1636" i="18"/>
  <c r="AD1636" i="18"/>
  <c r="AC1636" i="18"/>
  <c r="AA1636" i="18"/>
  <c r="Z1636" i="18"/>
  <c r="R1636" i="18"/>
  <c r="O1636" i="18"/>
  <c r="AG1635" i="18"/>
  <c r="AD1635" i="18"/>
  <c r="AC1635" i="18"/>
  <c r="AA1635" i="18"/>
  <c r="Z1635" i="18"/>
  <c r="R1635" i="18"/>
  <c r="O1635" i="18"/>
  <c r="AG1634" i="18"/>
  <c r="AD1634" i="18"/>
  <c r="AC1634" i="18"/>
  <c r="AA1634" i="18"/>
  <c r="Z1634" i="18"/>
  <c r="R1634" i="18"/>
  <c r="O1634" i="18"/>
  <c r="AG1633" i="18"/>
  <c r="AD1633" i="18"/>
  <c r="AC1633" i="18"/>
  <c r="AA1633" i="18"/>
  <c r="Z1633" i="18"/>
  <c r="R1633" i="18"/>
  <c r="O1633" i="18"/>
  <c r="AG1632" i="18"/>
  <c r="AD1632" i="18"/>
  <c r="AC1632" i="18"/>
  <c r="AA1632" i="18"/>
  <c r="Z1632" i="18"/>
  <c r="R1632" i="18"/>
  <c r="O1632" i="18"/>
  <c r="AG1631" i="18"/>
  <c r="AD1631" i="18"/>
  <c r="AC1631" i="18"/>
  <c r="AA1631" i="18"/>
  <c r="Z1631" i="18"/>
  <c r="R1631" i="18"/>
  <c r="O1631" i="18"/>
  <c r="AG1630" i="18"/>
  <c r="AD1630" i="18"/>
  <c r="AC1630" i="18"/>
  <c r="AA1630" i="18"/>
  <c r="Z1630" i="18"/>
  <c r="R1630" i="18"/>
  <c r="O1630" i="18"/>
  <c r="AG1629" i="18"/>
  <c r="AD1629" i="18"/>
  <c r="AC1629" i="18"/>
  <c r="AA1629" i="18"/>
  <c r="Z1629" i="18"/>
  <c r="R1629" i="18"/>
  <c r="O1629" i="18"/>
  <c r="AG1628" i="18"/>
  <c r="AD1628" i="18"/>
  <c r="AC1628" i="18"/>
  <c r="AA1628" i="18"/>
  <c r="Z1628" i="18"/>
  <c r="R1628" i="18"/>
  <c r="O1628" i="18"/>
  <c r="AG1627" i="18"/>
  <c r="AD1627" i="18"/>
  <c r="AC1627" i="18"/>
  <c r="AA1627" i="18"/>
  <c r="Z1627" i="18"/>
  <c r="R1627" i="18"/>
  <c r="O1627" i="18"/>
  <c r="AG1626" i="18"/>
  <c r="AD1626" i="18"/>
  <c r="AC1626" i="18"/>
  <c r="AA1626" i="18"/>
  <c r="Z1626" i="18"/>
  <c r="R1626" i="18"/>
  <c r="O1626" i="18"/>
  <c r="AG1625" i="18"/>
  <c r="AD1625" i="18"/>
  <c r="AC1625" i="18"/>
  <c r="AA1625" i="18"/>
  <c r="Z1625" i="18"/>
  <c r="R1625" i="18"/>
  <c r="O1625" i="18"/>
  <c r="AG1624" i="18"/>
  <c r="AD1624" i="18"/>
  <c r="AC1624" i="18"/>
  <c r="AA1624" i="18"/>
  <c r="Z1624" i="18"/>
  <c r="R1624" i="18"/>
  <c r="O1624" i="18"/>
  <c r="AG1623" i="18"/>
  <c r="AD1623" i="18"/>
  <c r="AC1623" i="18"/>
  <c r="AA1623" i="18"/>
  <c r="Z1623" i="18"/>
  <c r="R1623" i="18"/>
  <c r="O1623" i="18"/>
  <c r="AG1622" i="18"/>
  <c r="AD1622" i="18"/>
  <c r="AC1622" i="18"/>
  <c r="AA1622" i="18"/>
  <c r="Z1622" i="18"/>
  <c r="R1622" i="18"/>
  <c r="O1622" i="18"/>
  <c r="AG1621" i="18"/>
  <c r="AD1621" i="18"/>
  <c r="AC1621" i="18"/>
  <c r="AA1621" i="18"/>
  <c r="Z1621" i="18"/>
  <c r="R1621" i="18"/>
  <c r="O1621" i="18"/>
  <c r="AG1620" i="18"/>
  <c r="AD1620" i="18"/>
  <c r="AC1620" i="18"/>
  <c r="AA1620" i="18"/>
  <c r="Z1620" i="18"/>
  <c r="R1620" i="18"/>
  <c r="O1620" i="18"/>
  <c r="AG1619" i="18"/>
  <c r="AD1619" i="18"/>
  <c r="AC1619" i="18"/>
  <c r="AA1619" i="18"/>
  <c r="Z1619" i="18"/>
  <c r="R1619" i="18"/>
  <c r="O1619" i="18"/>
  <c r="AG1618" i="18"/>
  <c r="AD1618" i="18"/>
  <c r="AC1618" i="18"/>
  <c r="AA1618" i="18"/>
  <c r="Z1618" i="18"/>
  <c r="R1618" i="18"/>
  <c r="O1618" i="18"/>
  <c r="AG1617" i="18"/>
  <c r="AD1617" i="18"/>
  <c r="AC1617" i="18"/>
  <c r="AA1617" i="18"/>
  <c r="Z1617" i="18"/>
  <c r="R1617" i="18"/>
  <c r="O1617" i="18"/>
  <c r="AG1616" i="18"/>
  <c r="AD1616" i="18"/>
  <c r="AC1616" i="18"/>
  <c r="AA1616" i="18"/>
  <c r="Z1616" i="18"/>
  <c r="R1616" i="18"/>
  <c r="O1616" i="18"/>
  <c r="AG1615" i="18"/>
  <c r="AD1615" i="18"/>
  <c r="AC1615" i="18"/>
  <c r="AA1615" i="18"/>
  <c r="Z1615" i="18"/>
  <c r="R1615" i="18"/>
  <c r="O1615" i="18"/>
  <c r="AG1614" i="18"/>
  <c r="AD1614" i="18"/>
  <c r="AC1614" i="18"/>
  <c r="AA1614" i="18"/>
  <c r="Z1614" i="18"/>
  <c r="R1614" i="18"/>
  <c r="O1614" i="18"/>
  <c r="AG1613" i="18"/>
  <c r="AD1613" i="18"/>
  <c r="AC1613" i="18"/>
  <c r="AA1613" i="18"/>
  <c r="Z1613" i="18"/>
  <c r="R1613" i="18"/>
  <c r="O1613" i="18"/>
  <c r="AG1612" i="18"/>
  <c r="AD1612" i="18"/>
  <c r="AC1612" i="18"/>
  <c r="AA1612" i="18"/>
  <c r="Z1612" i="18"/>
  <c r="R1612" i="18"/>
  <c r="O1612" i="18"/>
  <c r="AG1611" i="18"/>
  <c r="AD1611" i="18"/>
  <c r="AC1611" i="18"/>
  <c r="AA1611" i="18"/>
  <c r="Z1611" i="18"/>
  <c r="R1611" i="18"/>
  <c r="O1611" i="18"/>
  <c r="AG1610" i="18"/>
  <c r="AD1610" i="18"/>
  <c r="AC1610" i="18"/>
  <c r="AA1610" i="18"/>
  <c r="Z1610" i="18"/>
  <c r="R1610" i="18"/>
  <c r="O1610" i="18"/>
  <c r="AG1609" i="18"/>
  <c r="AD1609" i="18"/>
  <c r="AC1609" i="18"/>
  <c r="AA1609" i="18"/>
  <c r="Z1609" i="18"/>
  <c r="R1609" i="18"/>
  <c r="O1609" i="18"/>
  <c r="AG1608" i="18"/>
  <c r="AD1608" i="18"/>
  <c r="AC1608" i="18"/>
  <c r="AA1608" i="18"/>
  <c r="Z1608" i="18"/>
  <c r="R1608" i="18"/>
  <c r="O1608" i="18"/>
  <c r="AG1607" i="18"/>
  <c r="AD1607" i="18"/>
  <c r="AC1607" i="18"/>
  <c r="AA1607" i="18"/>
  <c r="Z1607" i="18"/>
  <c r="R1607" i="18"/>
  <c r="O1607" i="18"/>
  <c r="AG1606" i="18"/>
  <c r="AD1606" i="18"/>
  <c r="AC1606" i="18"/>
  <c r="AA1606" i="18"/>
  <c r="Z1606" i="18"/>
  <c r="R1606" i="18"/>
  <c r="O1606" i="18"/>
  <c r="AG1605" i="18"/>
  <c r="AD1605" i="18"/>
  <c r="AC1605" i="18"/>
  <c r="AA1605" i="18"/>
  <c r="Z1605" i="18"/>
  <c r="R1605" i="18"/>
  <c r="O1605" i="18"/>
  <c r="AG1604" i="18"/>
  <c r="AD1604" i="18"/>
  <c r="AC1604" i="18"/>
  <c r="AA1604" i="18"/>
  <c r="Z1604" i="18"/>
  <c r="R1604" i="18"/>
  <c r="O1604" i="18"/>
  <c r="AG1603" i="18"/>
  <c r="AD1603" i="18"/>
  <c r="AC1603" i="18"/>
  <c r="AA1603" i="18"/>
  <c r="Z1603" i="18"/>
  <c r="R1603" i="18"/>
  <c r="O1603" i="18"/>
  <c r="AG1602" i="18"/>
  <c r="AD1602" i="18"/>
  <c r="AC1602" i="18"/>
  <c r="AA1602" i="18"/>
  <c r="Z1602" i="18"/>
  <c r="R1602" i="18"/>
  <c r="O1602" i="18"/>
  <c r="AG1601" i="18"/>
  <c r="AD1601" i="18"/>
  <c r="AC1601" i="18"/>
  <c r="AA1601" i="18"/>
  <c r="Z1601" i="18"/>
  <c r="R1601" i="18"/>
  <c r="O1601" i="18"/>
  <c r="AG1600" i="18"/>
  <c r="AD1600" i="18"/>
  <c r="AC1600" i="18"/>
  <c r="AA1600" i="18"/>
  <c r="Z1600" i="18"/>
  <c r="R1600" i="18"/>
  <c r="O1600" i="18"/>
  <c r="AG1599" i="18"/>
  <c r="AD1599" i="18"/>
  <c r="AC1599" i="18"/>
  <c r="AA1599" i="18"/>
  <c r="Z1599" i="18"/>
  <c r="R1599" i="18"/>
  <c r="O1599" i="18"/>
  <c r="AG1598" i="18"/>
  <c r="AD1598" i="18"/>
  <c r="AC1598" i="18"/>
  <c r="AA1598" i="18"/>
  <c r="Z1598" i="18"/>
  <c r="R1598" i="18"/>
  <c r="O1598" i="18"/>
  <c r="AG1597" i="18"/>
  <c r="AD1597" i="18"/>
  <c r="AC1597" i="18"/>
  <c r="AA1597" i="18"/>
  <c r="Z1597" i="18"/>
  <c r="R1597" i="18"/>
  <c r="O1597" i="18"/>
  <c r="AG1596" i="18"/>
  <c r="AD1596" i="18"/>
  <c r="AC1596" i="18"/>
  <c r="AA1596" i="18"/>
  <c r="Z1596" i="18"/>
  <c r="R1596" i="18"/>
  <c r="O1596" i="18"/>
  <c r="AG1595" i="18"/>
  <c r="AD1595" i="18"/>
  <c r="AC1595" i="18"/>
  <c r="AA1595" i="18"/>
  <c r="Z1595" i="18"/>
  <c r="R1595" i="18"/>
  <c r="O1595" i="18"/>
  <c r="AG1594" i="18"/>
  <c r="AD1594" i="18"/>
  <c r="AC1594" i="18"/>
  <c r="AA1594" i="18"/>
  <c r="Z1594" i="18"/>
  <c r="R1594" i="18"/>
  <c r="O1594" i="18"/>
  <c r="AG1593" i="18"/>
  <c r="AD1593" i="18"/>
  <c r="AC1593" i="18"/>
  <c r="AA1593" i="18"/>
  <c r="Z1593" i="18"/>
  <c r="R1593" i="18"/>
  <c r="O1593" i="18"/>
  <c r="AG1592" i="18"/>
  <c r="AD1592" i="18"/>
  <c r="AC1592" i="18"/>
  <c r="AA1592" i="18"/>
  <c r="Z1592" i="18"/>
  <c r="R1592" i="18"/>
  <c r="O1592" i="18"/>
  <c r="AG1591" i="18"/>
  <c r="AD1591" i="18"/>
  <c r="AC1591" i="18"/>
  <c r="AA1591" i="18"/>
  <c r="Z1591" i="18"/>
  <c r="R1591" i="18"/>
  <c r="O1591" i="18"/>
  <c r="AG1590" i="18"/>
  <c r="AD1590" i="18"/>
  <c r="AC1590" i="18"/>
  <c r="AA1590" i="18"/>
  <c r="Z1590" i="18"/>
  <c r="R1590" i="18"/>
  <c r="O1590" i="18"/>
  <c r="AG1589" i="18"/>
  <c r="AD1589" i="18"/>
  <c r="AC1589" i="18"/>
  <c r="AA1589" i="18"/>
  <c r="Z1589" i="18"/>
  <c r="R1589" i="18"/>
  <c r="O1589" i="18"/>
  <c r="AG1588" i="18"/>
  <c r="AD1588" i="18"/>
  <c r="AC1588" i="18"/>
  <c r="AA1588" i="18"/>
  <c r="Z1588" i="18"/>
  <c r="R1588" i="18"/>
  <c r="O1588" i="18"/>
  <c r="AG1587" i="18"/>
  <c r="AD1587" i="18"/>
  <c r="AC1587" i="18"/>
  <c r="AA1587" i="18"/>
  <c r="Z1587" i="18"/>
  <c r="R1587" i="18"/>
  <c r="O1587" i="18"/>
  <c r="AG1586" i="18"/>
  <c r="AD1586" i="18"/>
  <c r="AC1586" i="18"/>
  <c r="AA1586" i="18"/>
  <c r="Z1586" i="18"/>
  <c r="R1586" i="18"/>
  <c r="O1586" i="18"/>
  <c r="AG1585" i="18"/>
  <c r="AD1585" i="18"/>
  <c r="AC1585" i="18"/>
  <c r="AA1585" i="18"/>
  <c r="Z1585" i="18"/>
  <c r="R1585" i="18"/>
  <c r="O1585" i="18"/>
  <c r="AG1584" i="18"/>
  <c r="AD1584" i="18"/>
  <c r="AC1584" i="18"/>
  <c r="AA1584" i="18"/>
  <c r="Z1584" i="18"/>
  <c r="R1584" i="18"/>
  <c r="O1584" i="18"/>
  <c r="AG1583" i="18"/>
  <c r="AD1583" i="18"/>
  <c r="AC1583" i="18"/>
  <c r="AA1583" i="18"/>
  <c r="Z1583" i="18"/>
  <c r="R1583" i="18"/>
  <c r="O1583" i="18"/>
  <c r="AG1582" i="18"/>
  <c r="AD1582" i="18"/>
  <c r="AC1582" i="18"/>
  <c r="AA1582" i="18"/>
  <c r="Z1582" i="18"/>
  <c r="R1582" i="18"/>
  <c r="O1582" i="18"/>
  <c r="AG1581" i="18"/>
  <c r="AD1581" i="18"/>
  <c r="AC1581" i="18"/>
  <c r="AA1581" i="18"/>
  <c r="Z1581" i="18"/>
  <c r="R1581" i="18"/>
  <c r="O1581" i="18"/>
  <c r="AG1580" i="18"/>
  <c r="AD1580" i="18"/>
  <c r="AC1580" i="18"/>
  <c r="AA1580" i="18"/>
  <c r="Z1580" i="18"/>
  <c r="R1580" i="18"/>
  <c r="O1580" i="18"/>
  <c r="AG1579" i="18"/>
  <c r="AD1579" i="18"/>
  <c r="AC1579" i="18"/>
  <c r="AA1579" i="18"/>
  <c r="Z1579" i="18"/>
  <c r="R1579" i="18"/>
  <c r="O1579" i="18"/>
  <c r="AG1578" i="18"/>
  <c r="AD1578" i="18"/>
  <c r="AC1578" i="18"/>
  <c r="AA1578" i="18"/>
  <c r="Z1578" i="18"/>
  <c r="R1578" i="18"/>
  <c r="O1578" i="18"/>
  <c r="AG1577" i="18"/>
  <c r="AD1577" i="18"/>
  <c r="AC1577" i="18"/>
  <c r="AA1577" i="18"/>
  <c r="Z1577" i="18"/>
  <c r="R1577" i="18"/>
  <c r="O1577" i="18"/>
  <c r="AG1576" i="18"/>
  <c r="AD1576" i="18"/>
  <c r="AC1576" i="18"/>
  <c r="AA1576" i="18"/>
  <c r="Z1576" i="18"/>
  <c r="R1576" i="18"/>
  <c r="O1576" i="18"/>
  <c r="AG1575" i="18"/>
  <c r="AD1575" i="18"/>
  <c r="AC1575" i="18"/>
  <c r="AA1575" i="18"/>
  <c r="Z1575" i="18"/>
  <c r="R1575" i="18"/>
  <c r="O1575" i="18"/>
  <c r="AG1574" i="18"/>
  <c r="AD1574" i="18"/>
  <c r="AC1574" i="18"/>
  <c r="AA1574" i="18"/>
  <c r="Z1574" i="18"/>
  <c r="R1574" i="18"/>
  <c r="O1574" i="18"/>
  <c r="AG1573" i="18"/>
  <c r="AD1573" i="18"/>
  <c r="AC1573" i="18"/>
  <c r="AA1573" i="18"/>
  <c r="Z1573" i="18"/>
  <c r="R1573" i="18"/>
  <c r="O1573" i="18"/>
  <c r="AG1572" i="18"/>
  <c r="AD1572" i="18"/>
  <c r="AC1572" i="18"/>
  <c r="AA1572" i="18"/>
  <c r="Z1572" i="18"/>
  <c r="R1572" i="18"/>
  <c r="O1572" i="18"/>
  <c r="AG1571" i="18"/>
  <c r="AD1571" i="18"/>
  <c r="AC1571" i="18"/>
  <c r="AA1571" i="18"/>
  <c r="Z1571" i="18"/>
  <c r="R1571" i="18"/>
  <c r="O1571" i="18"/>
  <c r="AG1570" i="18"/>
  <c r="AD1570" i="18"/>
  <c r="AC1570" i="18"/>
  <c r="AA1570" i="18"/>
  <c r="Z1570" i="18"/>
  <c r="R1570" i="18"/>
  <c r="O1570" i="18"/>
  <c r="AG1569" i="18"/>
  <c r="AD1569" i="18"/>
  <c r="AC1569" i="18"/>
  <c r="AA1569" i="18"/>
  <c r="Z1569" i="18"/>
  <c r="R1569" i="18"/>
  <c r="O1569" i="18"/>
  <c r="AG1568" i="18"/>
  <c r="AD1568" i="18"/>
  <c r="AC1568" i="18"/>
  <c r="AA1568" i="18"/>
  <c r="Z1568" i="18"/>
  <c r="R1568" i="18"/>
  <c r="O1568" i="18"/>
  <c r="AG1567" i="18"/>
  <c r="AD1567" i="18"/>
  <c r="AC1567" i="18"/>
  <c r="AA1567" i="18"/>
  <c r="Z1567" i="18"/>
  <c r="R1567" i="18"/>
  <c r="O1567" i="18"/>
  <c r="AG1566" i="18"/>
  <c r="AD1566" i="18"/>
  <c r="AC1566" i="18"/>
  <c r="AA1566" i="18"/>
  <c r="Z1566" i="18"/>
  <c r="R1566" i="18"/>
  <c r="O1566" i="18"/>
  <c r="AG1565" i="18"/>
  <c r="AD1565" i="18"/>
  <c r="AC1565" i="18"/>
  <c r="AA1565" i="18"/>
  <c r="Z1565" i="18"/>
  <c r="R1565" i="18"/>
  <c r="O1565" i="18"/>
  <c r="AG1564" i="18"/>
  <c r="AD1564" i="18"/>
  <c r="AC1564" i="18"/>
  <c r="AA1564" i="18"/>
  <c r="Z1564" i="18"/>
  <c r="R1564" i="18"/>
  <c r="O1564" i="18"/>
  <c r="AG1563" i="18"/>
  <c r="AD1563" i="18"/>
  <c r="AC1563" i="18"/>
  <c r="AA1563" i="18"/>
  <c r="Z1563" i="18"/>
  <c r="R1563" i="18"/>
  <c r="O1563" i="18"/>
  <c r="AG1562" i="18"/>
  <c r="AD1562" i="18"/>
  <c r="AC1562" i="18"/>
  <c r="AA1562" i="18"/>
  <c r="Z1562" i="18"/>
  <c r="R1562" i="18"/>
  <c r="O1562" i="18"/>
  <c r="AG1561" i="18"/>
  <c r="AD1561" i="18"/>
  <c r="AC1561" i="18"/>
  <c r="AA1561" i="18"/>
  <c r="Z1561" i="18"/>
  <c r="R1561" i="18"/>
  <c r="O1561" i="18"/>
  <c r="AG1560" i="18"/>
  <c r="AD1560" i="18"/>
  <c r="AC1560" i="18"/>
  <c r="AA1560" i="18"/>
  <c r="Z1560" i="18"/>
  <c r="R1560" i="18"/>
  <c r="O1560" i="18"/>
  <c r="AG1559" i="18"/>
  <c r="AD1559" i="18"/>
  <c r="AC1559" i="18"/>
  <c r="AA1559" i="18"/>
  <c r="Z1559" i="18"/>
  <c r="R1559" i="18"/>
  <c r="O1559" i="18"/>
  <c r="AG1558" i="18"/>
  <c r="AD1558" i="18"/>
  <c r="AC1558" i="18"/>
  <c r="AA1558" i="18"/>
  <c r="Z1558" i="18"/>
  <c r="R1558" i="18"/>
  <c r="O1558" i="18"/>
  <c r="AG1557" i="18"/>
  <c r="AD1557" i="18"/>
  <c r="AC1557" i="18"/>
  <c r="AA1557" i="18"/>
  <c r="Z1557" i="18"/>
  <c r="R1557" i="18"/>
  <c r="O1557" i="18"/>
  <c r="AG1556" i="18"/>
  <c r="AD1556" i="18"/>
  <c r="AC1556" i="18"/>
  <c r="AA1556" i="18"/>
  <c r="Z1556" i="18"/>
  <c r="R1556" i="18"/>
  <c r="O1556" i="18"/>
  <c r="AG1555" i="18"/>
  <c r="AD1555" i="18"/>
  <c r="AC1555" i="18"/>
  <c r="AA1555" i="18"/>
  <c r="Z1555" i="18"/>
  <c r="R1555" i="18"/>
  <c r="O1555" i="18"/>
  <c r="AG1554" i="18"/>
  <c r="AD1554" i="18"/>
  <c r="AC1554" i="18"/>
  <c r="AA1554" i="18"/>
  <c r="Z1554" i="18"/>
  <c r="R1554" i="18"/>
  <c r="O1554" i="18"/>
  <c r="AG1553" i="18"/>
  <c r="AD1553" i="18"/>
  <c r="AC1553" i="18"/>
  <c r="AA1553" i="18"/>
  <c r="Z1553" i="18"/>
  <c r="R1553" i="18"/>
  <c r="O1553" i="18"/>
  <c r="AG1552" i="18"/>
  <c r="AD1552" i="18"/>
  <c r="AC1552" i="18"/>
  <c r="AA1552" i="18"/>
  <c r="Z1552" i="18"/>
  <c r="R1552" i="18"/>
  <c r="O1552" i="18"/>
  <c r="AG1551" i="18"/>
  <c r="AD1551" i="18"/>
  <c r="AC1551" i="18"/>
  <c r="AA1551" i="18"/>
  <c r="Z1551" i="18"/>
  <c r="R1551" i="18"/>
  <c r="O1551" i="18"/>
  <c r="AG1550" i="18"/>
  <c r="AD1550" i="18"/>
  <c r="AC1550" i="18"/>
  <c r="AA1550" i="18"/>
  <c r="Z1550" i="18"/>
  <c r="R1550" i="18"/>
  <c r="O1550" i="18"/>
  <c r="AG1549" i="18"/>
  <c r="AD1549" i="18"/>
  <c r="AC1549" i="18"/>
  <c r="AA1549" i="18"/>
  <c r="Z1549" i="18"/>
  <c r="R1549" i="18"/>
  <c r="O1549" i="18"/>
  <c r="AG1548" i="18"/>
  <c r="AD1548" i="18"/>
  <c r="AC1548" i="18"/>
  <c r="AA1548" i="18"/>
  <c r="Z1548" i="18"/>
  <c r="R1548" i="18"/>
  <c r="O1548" i="18"/>
  <c r="AG1547" i="18"/>
  <c r="AD1547" i="18"/>
  <c r="AC1547" i="18"/>
  <c r="AA1547" i="18"/>
  <c r="Z1547" i="18"/>
  <c r="R1547" i="18"/>
  <c r="O1547" i="18"/>
  <c r="AG1546" i="18"/>
  <c r="AD1546" i="18"/>
  <c r="AC1546" i="18"/>
  <c r="AA1546" i="18"/>
  <c r="Z1546" i="18"/>
  <c r="R1546" i="18"/>
  <c r="O1546" i="18"/>
  <c r="AG1545" i="18"/>
  <c r="AD1545" i="18"/>
  <c r="AC1545" i="18"/>
  <c r="AA1545" i="18"/>
  <c r="Z1545" i="18"/>
  <c r="R1545" i="18"/>
  <c r="O1545" i="18"/>
  <c r="AG1544" i="18"/>
  <c r="AD1544" i="18"/>
  <c r="AC1544" i="18"/>
  <c r="AA1544" i="18"/>
  <c r="Z1544" i="18"/>
  <c r="R1544" i="18"/>
  <c r="O1544" i="18"/>
  <c r="AG1543" i="18"/>
  <c r="AD1543" i="18"/>
  <c r="AC1543" i="18"/>
  <c r="AA1543" i="18"/>
  <c r="Z1543" i="18"/>
  <c r="R1543" i="18"/>
  <c r="O1543" i="18"/>
  <c r="AG1542" i="18"/>
  <c r="AD1542" i="18"/>
  <c r="AC1542" i="18"/>
  <c r="AA1542" i="18"/>
  <c r="Z1542" i="18"/>
  <c r="R1542" i="18"/>
  <c r="O1542" i="18"/>
  <c r="AG1541" i="18"/>
  <c r="AD1541" i="18"/>
  <c r="AC1541" i="18"/>
  <c r="AA1541" i="18"/>
  <c r="Z1541" i="18"/>
  <c r="R1541" i="18"/>
  <c r="O1541" i="18"/>
  <c r="AG1540" i="18"/>
  <c r="AD1540" i="18"/>
  <c r="AC1540" i="18"/>
  <c r="AA1540" i="18"/>
  <c r="Z1540" i="18"/>
  <c r="R1540" i="18"/>
  <c r="O1540" i="18"/>
  <c r="AG1539" i="18"/>
  <c r="AD1539" i="18"/>
  <c r="AC1539" i="18"/>
  <c r="AA1539" i="18"/>
  <c r="Z1539" i="18"/>
  <c r="R1539" i="18"/>
  <c r="O1539" i="18"/>
  <c r="AG1538" i="18"/>
  <c r="AD1538" i="18"/>
  <c r="AC1538" i="18"/>
  <c r="AA1538" i="18"/>
  <c r="Z1538" i="18"/>
  <c r="R1538" i="18"/>
  <c r="O1538" i="18"/>
  <c r="AG1537" i="18"/>
  <c r="AD1537" i="18"/>
  <c r="AC1537" i="18"/>
  <c r="AA1537" i="18"/>
  <c r="Z1537" i="18"/>
  <c r="R1537" i="18"/>
  <c r="O1537" i="18"/>
  <c r="AG1536" i="18"/>
  <c r="AD1536" i="18"/>
  <c r="AC1536" i="18"/>
  <c r="AA1536" i="18"/>
  <c r="Z1536" i="18"/>
  <c r="R1536" i="18"/>
  <c r="O1536" i="18"/>
  <c r="AG1535" i="18"/>
  <c r="AD1535" i="18"/>
  <c r="AC1535" i="18"/>
  <c r="AA1535" i="18"/>
  <c r="Z1535" i="18"/>
  <c r="R1535" i="18"/>
  <c r="O1535" i="18"/>
  <c r="AG1534" i="18"/>
  <c r="AD1534" i="18"/>
  <c r="AC1534" i="18"/>
  <c r="AA1534" i="18"/>
  <c r="Z1534" i="18"/>
  <c r="R1534" i="18"/>
  <c r="O1534" i="18"/>
  <c r="AG1533" i="18"/>
  <c r="AD1533" i="18"/>
  <c r="AC1533" i="18"/>
  <c r="AA1533" i="18"/>
  <c r="Z1533" i="18"/>
  <c r="R1533" i="18"/>
  <c r="O1533" i="18"/>
  <c r="AG1532" i="18"/>
  <c r="AD1532" i="18"/>
  <c r="AC1532" i="18"/>
  <c r="AA1532" i="18"/>
  <c r="Z1532" i="18"/>
  <c r="R1532" i="18"/>
  <c r="O1532" i="18"/>
  <c r="AG1531" i="18"/>
  <c r="AD1531" i="18"/>
  <c r="AC1531" i="18"/>
  <c r="AA1531" i="18"/>
  <c r="Z1531" i="18"/>
  <c r="R1531" i="18"/>
  <c r="O1531" i="18"/>
  <c r="AG1530" i="18"/>
  <c r="AD1530" i="18"/>
  <c r="AC1530" i="18"/>
  <c r="AA1530" i="18"/>
  <c r="Z1530" i="18"/>
  <c r="R1530" i="18"/>
  <c r="O1530" i="18"/>
  <c r="AG1529" i="18"/>
  <c r="AD1529" i="18"/>
  <c r="AC1529" i="18"/>
  <c r="AA1529" i="18"/>
  <c r="Z1529" i="18"/>
  <c r="R1529" i="18"/>
  <c r="O1529" i="18"/>
  <c r="AG1528" i="18"/>
  <c r="AD1528" i="18"/>
  <c r="AC1528" i="18"/>
  <c r="AA1528" i="18"/>
  <c r="Z1528" i="18"/>
  <c r="R1528" i="18"/>
  <c r="O1528" i="18"/>
  <c r="AG1527" i="18"/>
  <c r="AD1527" i="18"/>
  <c r="AC1527" i="18"/>
  <c r="AA1527" i="18"/>
  <c r="Z1527" i="18"/>
  <c r="R1527" i="18"/>
  <c r="O1527" i="18"/>
  <c r="AG1526" i="18"/>
  <c r="AD1526" i="18"/>
  <c r="AC1526" i="18"/>
  <c r="AA1526" i="18"/>
  <c r="Z1526" i="18"/>
  <c r="R1526" i="18"/>
  <c r="O1526" i="18"/>
  <c r="AG1525" i="18"/>
  <c r="AD1525" i="18"/>
  <c r="AC1525" i="18"/>
  <c r="AA1525" i="18"/>
  <c r="Z1525" i="18"/>
  <c r="R1525" i="18"/>
  <c r="O1525" i="18"/>
  <c r="AG1524" i="18"/>
  <c r="AD1524" i="18"/>
  <c r="AC1524" i="18"/>
  <c r="AA1524" i="18"/>
  <c r="Z1524" i="18"/>
  <c r="R1524" i="18"/>
  <c r="O1524" i="18"/>
  <c r="AG1523" i="18"/>
  <c r="AD1523" i="18"/>
  <c r="AC1523" i="18"/>
  <c r="AA1523" i="18"/>
  <c r="Z1523" i="18"/>
  <c r="R1523" i="18"/>
  <c r="O1523" i="18"/>
  <c r="AG1522" i="18"/>
  <c r="AD1522" i="18"/>
  <c r="AC1522" i="18"/>
  <c r="AA1522" i="18"/>
  <c r="Z1522" i="18"/>
  <c r="R1522" i="18"/>
  <c r="O1522" i="18"/>
  <c r="AG1521" i="18"/>
  <c r="AD1521" i="18"/>
  <c r="AC1521" i="18"/>
  <c r="AA1521" i="18"/>
  <c r="Z1521" i="18"/>
  <c r="R1521" i="18"/>
  <c r="O1521" i="18"/>
  <c r="AG1520" i="18"/>
  <c r="AD1520" i="18"/>
  <c r="AC1520" i="18"/>
  <c r="AA1520" i="18"/>
  <c r="Z1520" i="18"/>
  <c r="R1520" i="18"/>
  <c r="O1520" i="18"/>
  <c r="AG1519" i="18"/>
  <c r="AD1519" i="18"/>
  <c r="AC1519" i="18"/>
  <c r="AA1519" i="18"/>
  <c r="Z1519" i="18"/>
  <c r="R1519" i="18"/>
  <c r="O1519" i="18"/>
  <c r="AG1518" i="18"/>
  <c r="AD1518" i="18"/>
  <c r="AC1518" i="18"/>
  <c r="AA1518" i="18"/>
  <c r="Z1518" i="18"/>
  <c r="R1518" i="18"/>
  <c r="O1518" i="18"/>
  <c r="AG1517" i="18"/>
  <c r="AD1517" i="18"/>
  <c r="AC1517" i="18"/>
  <c r="AA1517" i="18"/>
  <c r="Z1517" i="18"/>
  <c r="R1517" i="18"/>
  <c r="O1517" i="18"/>
  <c r="AG1516" i="18"/>
  <c r="AD1516" i="18"/>
  <c r="AC1516" i="18"/>
  <c r="AA1516" i="18"/>
  <c r="Z1516" i="18"/>
  <c r="R1516" i="18"/>
  <c r="O1516" i="18"/>
  <c r="AG1515" i="18"/>
  <c r="AD1515" i="18"/>
  <c r="AC1515" i="18"/>
  <c r="AA1515" i="18"/>
  <c r="Z1515" i="18"/>
  <c r="R1515" i="18"/>
  <c r="O1515" i="18"/>
  <c r="AG1514" i="18"/>
  <c r="AD1514" i="18"/>
  <c r="AC1514" i="18"/>
  <c r="AA1514" i="18"/>
  <c r="Z1514" i="18"/>
  <c r="R1514" i="18"/>
  <c r="O1514" i="18"/>
  <c r="AG1513" i="18"/>
  <c r="AD1513" i="18"/>
  <c r="AC1513" i="18"/>
  <c r="AA1513" i="18"/>
  <c r="Z1513" i="18"/>
  <c r="R1513" i="18"/>
  <c r="O1513" i="18"/>
  <c r="AG1512" i="18"/>
  <c r="AD1512" i="18"/>
  <c r="AC1512" i="18"/>
  <c r="AA1512" i="18"/>
  <c r="Z1512" i="18"/>
  <c r="R1512" i="18"/>
  <c r="O1512" i="18"/>
  <c r="AG1511" i="18"/>
  <c r="AD1511" i="18"/>
  <c r="AC1511" i="18"/>
  <c r="AA1511" i="18"/>
  <c r="Z1511" i="18"/>
  <c r="R1511" i="18"/>
  <c r="O1511" i="18"/>
  <c r="AG1510" i="18"/>
  <c r="AD1510" i="18"/>
  <c r="AC1510" i="18"/>
  <c r="AA1510" i="18"/>
  <c r="Z1510" i="18"/>
  <c r="R1510" i="18"/>
  <c r="O1510" i="18"/>
  <c r="AG1509" i="18"/>
  <c r="AD1509" i="18"/>
  <c r="AC1509" i="18"/>
  <c r="AA1509" i="18"/>
  <c r="Z1509" i="18"/>
  <c r="R1509" i="18"/>
  <c r="O1509" i="18"/>
  <c r="AG1508" i="18"/>
  <c r="AD1508" i="18"/>
  <c r="AC1508" i="18"/>
  <c r="AA1508" i="18"/>
  <c r="Z1508" i="18"/>
  <c r="R1508" i="18"/>
  <c r="O1508" i="18"/>
  <c r="AG1507" i="18"/>
  <c r="AD1507" i="18"/>
  <c r="AC1507" i="18"/>
  <c r="AA1507" i="18"/>
  <c r="Z1507" i="18"/>
  <c r="R1507" i="18"/>
  <c r="O1507" i="18"/>
  <c r="AG1506" i="18"/>
  <c r="AD1506" i="18"/>
  <c r="AC1506" i="18"/>
  <c r="AA1506" i="18"/>
  <c r="Z1506" i="18"/>
  <c r="R1506" i="18"/>
  <c r="O1506" i="18"/>
  <c r="AG1505" i="18"/>
  <c r="AD1505" i="18"/>
  <c r="AC1505" i="18"/>
  <c r="AA1505" i="18"/>
  <c r="Z1505" i="18"/>
  <c r="R1505" i="18"/>
  <c r="O1505" i="18"/>
  <c r="AG1504" i="18"/>
  <c r="AD1504" i="18"/>
  <c r="AC1504" i="18"/>
  <c r="AA1504" i="18"/>
  <c r="Z1504" i="18"/>
  <c r="R1504" i="18"/>
  <c r="O1504" i="18"/>
  <c r="AG1503" i="18"/>
  <c r="AD1503" i="18"/>
  <c r="AC1503" i="18"/>
  <c r="AA1503" i="18"/>
  <c r="Z1503" i="18"/>
  <c r="R1503" i="18"/>
  <c r="O1503" i="18"/>
  <c r="AG1502" i="18"/>
  <c r="AD1502" i="18"/>
  <c r="AC1502" i="18"/>
  <c r="AA1502" i="18"/>
  <c r="Z1502" i="18"/>
  <c r="R1502" i="18"/>
  <c r="O1502" i="18"/>
  <c r="AG1501" i="18"/>
  <c r="AD1501" i="18"/>
  <c r="AC1501" i="18"/>
  <c r="AA1501" i="18"/>
  <c r="Z1501" i="18"/>
  <c r="R1501" i="18"/>
  <c r="O1501" i="18"/>
  <c r="AG1500" i="18"/>
  <c r="AD1500" i="18"/>
  <c r="AC1500" i="18"/>
  <c r="AA1500" i="18"/>
  <c r="Z1500" i="18"/>
  <c r="R1500" i="18"/>
  <c r="O1500" i="18"/>
  <c r="AG1499" i="18"/>
  <c r="AD1499" i="18"/>
  <c r="AC1499" i="18"/>
  <c r="AA1499" i="18"/>
  <c r="Z1499" i="18"/>
  <c r="R1499" i="18"/>
  <c r="O1499" i="18"/>
  <c r="AG1498" i="18"/>
  <c r="AD1498" i="18"/>
  <c r="AC1498" i="18"/>
  <c r="AA1498" i="18"/>
  <c r="Z1498" i="18"/>
  <c r="R1498" i="18"/>
  <c r="O1498" i="18"/>
  <c r="AG1497" i="18"/>
  <c r="AD1497" i="18"/>
  <c r="AC1497" i="18"/>
  <c r="AA1497" i="18"/>
  <c r="Z1497" i="18"/>
  <c r="R1497" i="18"/>
  <c r="O1497" i="18"/>
  <c r="AG1496" i="18"/>
  <c r="AD1496" i="18"/>
  <c r="AC1496" i="18"/>
  <c r="AA1496" i="18"/>
  <c r="Z1496" i="18"/>
  <c r="R1496" i="18"/>
  <c r="O1496" i="18"/>
  <c r="AG1495" i="18"/>
  <c r="AD1495" i="18"/>
  <c r="AC1495" i="18"/>
  <c r="AA1495" i="18"/>
  <c r="Z1495" i="18"/>
  <c r="R1495" i="18"/>
  <c r="O1495" i="18"/>
  <c r="AG1494" i="18"/>
  <c r="AD1494" i="18"/>
  <c r="AC1494" i="18"/>
  <c r="AA1494" i="18"/>
  <c r="Z1494" i="18"/>
  <c r="R1494" i="18"/>
  <c r="O1494" i="18"/>
  <c r="AG1493" i="18"/>
  <c r="AD1493" i="18"/>
  <c r="AC1493" i="18"/>
  <c r="AA1493" i="18"/>
  <c r="Z1493" i="18"/>
  <c r="R1493" i="18"/>
  <c r="O1493" i="18"/>
  <c r="AG1492" i="18"/>
  <c r="AD1492" i="18"/>
  <c r="AC1492" i="18"/>
  <c r="AA1492" i="18"/>
  <c r="Z1492" i="18"/>
  <c r="R1492" i="18"/>
  <c r="O1492" i="18"/>
  <c r="AG1491" i="18"/>
  <c r="AD1491" i="18"/>
  <c r="AC1491" i="18"/>
  <c r="AA1491" i="18"/>
  <c r="Z1491" i="18"/>
  <c r="R1491" i="18"/>
  <c r="O1491" i="18"/>
  <c r="AG1490" i="18"/>
  <c r="AD1490" i="18"/>
  <c r="AC1490" i="18"/>
  <c r="AA1490" i="18"/>
  <c r="Z1490" i="18"/>
  <c r="R1490" i="18"/>
  <c r="O1490" i="18"/>
  <c r="AG1489" i="18"/>
  <c r="AD1489" i="18"/>
  <c r="AC1489" i="18"/>
  <c r="AA1489" i="18"/>
  <c r="Z1489" i="18"/>
  <c r="R1489" i="18"/>
  <c r="O1489" i="18"/>
  <c r="AG1488" i="18"/>
  <c r="AD1488" i="18"/>
  <c r="AC1488" i="18"/>
  <c r="AA1488" i="18"/>
  <c r="Z1488" i="18"/>
  <c r="R1488" i="18"/>
  <c r="O1488" i="18"/>
  <c r="AG1487" i="18"/>
  <c r="AD1487" i="18"/>
  <c r="AC1487" i="18"/>
  <c r="AA1487" i="18"/>
  <c r="Z1487" i="18"/>
  <c r="R1487" i="18"/>
  <c r="O1487" i="18"/>
  <c r="AG1486" i="18"/>
  <c r="AD1486" i="18"/>
  <c r="AC1486" i="18"/>
  <c r="AA1486" i="18"/>
  <c r="Z1486" i="18"/>
  <c r="R1486" i="18"/>
  <c r="O1486" i="18"/>
  <c r="AG1485" i="18"/>
  <c r="AD1485" i="18"/>
  <c r="AC1485" i="18"/>
  <c r="AA1485" i="18"/>
  <c r="Z1485" i="18"/>
  <c r="R1485" i="18"/>
  <c r="O1485" i="18"/>
  <c r="AG1484" i="18"/>
  <c r="AD1484" i="18"/>
  <c r="AC1484" i="18"/>
  <c r="AA1484" i="18"/>
  <c r="Z1484" i="18"/>
  <c r="R1484" i="18"/>
  <c r="O1484" i="18"/>
  <c r="AG1483" i="18"/>
  <c r="AD1483" i="18"/>
  <c r="AC1483" i="18"/>
  <c r="AA1483" i="18"/>
  <c r="Z1483" i="18"/>
  <c r="R1483" i="18"/>
  <c r="O1483" i="18"/>
  <c r="AG1482" i="18"/>
  <c r="AD1482" i="18"/>
  <c r="AC1482" i="18"/>
  <c r="AA1482" i="18"/>
  <c r="Z1482" i="18"/>
  <c r="R1482" i="18"/>
  <c r="O1482" i="18"/>
  <c r="AG1481" i="18"/>
  <c r="AD1481" i="18"/>
  <c r="AC1481" i="18"/>
  <c r="AA1481" i="18"/>
  <c r="Z1481" i="18"/>
  <c r="R1481" i="18"/>
  <c r="O1481" i="18"/>
  <c r="AG1480" i="18"/>
  <c r="AD1480" i="18"/>
  <c r="AC1480" i="18"/>
  <c r="AA1480" i="18"/>
  <c r="Z1480" i="18"/>
  <c r="R1480" i="18"/>
  <c r="O1480" i="18"/>
  <c r="AG1479" i="18"/>
  <c r="AD1479" i="18"/>
  <c r="AC1479" i="18"/>
  <c r="AA1479" i="18"/>
  <c r="Z1479" i="18"/>
  <c r="R1479" i="18"/>
  <c r="O1479" i="18"/>
  <c r="AG1478" i="18"/>
  <c r="AD1478" i="18"/>
  <c r="AC1478" i="18"/>
  <c r="AA1478" i="18"/>
  <c r="Z1478" i="18"/>
  <c r="R1478" i="18"/>
  <c r="O1478" i="18"/>
  <c r="AG1477" i="18"/>
  <c r="AD1477" i="18"/>
  <c r="AC1477" i="18"/>
  <c r="AA1477" i="18"/>
  <c r="Z1477" i="18"/>
  <c r="R1477" i="18"/>
  <c r="O1477" i="18"/>
  <c r="AG1476" i="18"/>
  <c r="AD1476" i="18"/>
  <c r="AC1476" i="18"/>
  <c r="AA1476" i="18"/>
  <c r="Z1476" i="18"/>
  <c r="R1476" i="18"/>
  <c r="O1476" i="18"/>
  <c r="AG1475" i="18"/>
  <c r="AD1475" i="18"/>
  <c r="AC1475" i="18"/>
  <c r="AA1475" i="18"/>
  <c r="Z1475" i="18"/>
  <c r="R1475" i="18"/>
  <c r="O1475" i="18"/>
  <c r="AG1474" i="18"/>
  <c r="AD1474" i="18"/>
  <c r="AC1474" i="18"/>
  <c r="AA1474" i="18"/>
  <c r="Z1474" i="18"/>
  <c r="R1474" i="18"/>
  <c r="O1474" i="18"/>
  <c r="AG1473" i="18"/>
  <c r="AD1473" i="18"/>
  <c r="AC1473" i="18"/>
  <c r="AA1473" i="18"/>
  <c r="Z1473" i="18"/>
  <c r="R1473" i="18"/>
  <c r="O1473" i="18"/>
  <c r="AG1472" i="18"/>
  <c r="AD1472" i="18"/>
  <c r="AC1472" i="18"/>
  <c r="AA1472" i="18"/>
  <c r="Z1472" i="18"/>
  <c r="R1472" i="18"/>
  <c r="O1472" i="18"/>
  <c r="AG1471" i="18"/>
  <c r="AD1471" i="18"/>
  <c r="AC1471" i="18"/>
  <c r="AA1471" i="18"/>
  <c r="Z1471" i="18"/>
  <c r="R1471" i="18"/>
  <c r="O1471" i="18"/>
  <c r="AG1470" i="18"/>
  <c r="AD1470" i="18"/>
  <c r="AC1470" i="18"/>
  <c r="AA1470" i="18"/>
  <c r="Z1470" i="18"/>
  <c r="R1470" i="18"/>
  <c r="O1470" i="18"/>
  <c r="AG1469" i="18"/>
  <c r="AD1469" i="18"/>
  <c r="AC1469" i="18"/>
  <c r="AA1469" i="18"/>
  <c r="Z1469" i="18"/>
  <c r="R1469" i="18"/>
  <c r="O1469" i="18"/>
  <c r="AG1468" i="18"/>
  <c r="AD1468" i="18"/>
  <c r="AC1468" i="18"/>
  <c r="AA1468" i="18"/>
  <c r="Z1468" i="18"/>
  <c r="R1468" i="18"/>
  <c r="O1468" i="18"/>
  <c r="AG1467" i="18"/>
  <c r="AD1467" i="18"/>
  <c r="AC1467" i="18"/>
  <c r="AA1467" i="18"/>
  <c r="Z1467" i="18"/>
  <c r="R1467" i="18"/>
  <c r="O1467" i="18"/>
  <c r="AG1466" i="18"/>
  <c r="AD1466" i="18"/>
  <c r="AC1466" i="18"/>
  <c r="AA1466" i="18"/>
  <c r="Z1466" i="18"/>
  <c r="R1466" i="18"/>
  <c r="O1466" i="18"/>
  <c r="AG1465" i="18"/>
  <c r="AD1465" i="18"/>
  <c r="AC1465" i="18"/>
  <c r="AA1465" i="18"/>
  <c r="Z1465" i="18"/>
  <c r="R1465" i="18"/>
  <c r="O1465" i="18"/>
  <c r="AG1464" i="18"/>
  <c r="AD1464" i="18"/>
  <c r="AC1464" i="18"/>
  <c r="AA1464" i="18"/>
  <c r="Z1464" i="18"/>
  <c r="R1464" i="18"/>
  <c r="O1464" i="18"/>
  <c r="AG1463" i="18"/>
  <c r="AD1463" i="18"/>
  <c r="AC1463" i="18"/>
  <c r="AA1463" i="18"/>
  <c r="Z1463" i="18"/>
  <c r="R1463" i="18"/>
  <c r="O1463" i="18"/>
  <c r="AG1462" i="18"/>
  <c r="AD1462" i="18"/>
  <c r="AC1462" i="18"/>
  <c r="AA1462" i="18"/>
  <c r="Z1462" i="18"/>
  <c r="R1462" i="18"/>
  <c r="O1462" i="18"/>
  <c r="AG1461" i="18"/>
  <c r="AD1461" i="18"/>
  <c r="AC1461" i="18"/>
  <c r="AA1461" i="18"/>
  <c r="Z1461" i="18"/>
  <c r="R1461" i="18"/>
  <c r="O1461" i="18"/>
  <c r="AG1460" i="18"/>
  <c r="AD1460" i="18"/>
  <c r="AC1460" i="18"/>
  <c r="AA1460" i="18"/>
  <c r="Z1460" i="18"/>
  <c r="R1460" i="18"/>
  <c r="O1460" i="18"/>
  <c r="AG1459" i="18"/>
  <c r="AD1459" i="18"/>
  <c r="AC1459" i="18"/>
  <c r="AA1459" i="18"/>
  <c r="Z1459" i="18"/>
  <c r="R1459" i="18"/>
  <c r="O1459" i="18"/>
  <c r="AG1458" i="18"/>
  <c r="AD1458" i="18"/>
  <c r="AC1458" i="18"/>
  <c r="AA1458" i="18"/>
  <c r="Z1458" i="18"/>
  <c r="R1458" i="18"/>
  <c r="O1458" i="18"/>
  <c r="AG1457" i="18"/>
  <c r="AD1457" i="18"/>
  <c r="AC1457" i="18"/>
  <c r="AA1457" i="18"/>
  <c r="Z1457" i="18"/>
  <c r="R1457" i="18"/>
  <c r="O1457" i="18"/>
  <c r="AG1456" i="18"/>
  <c r="AD1456" i="18"/>
  <c r="AC1456" i="18"/>
  <c r="AA1456" i="18"/>
  <c r="Z1456" i="18"/>
  <c r="R1456" i="18"/>
  <c r="O1456" i="18"/>
  <c r="AG1455" i="18"/>
  <c r="AD1455" i="18"/>
  <c r="AC1455" i="18"/>
  <c r="AA1455" i="18"/>
  <c r="Z1455" i="18"/>
  <c r="R1455" i="18"/>
  <c r="O1455" i="18"/>
  <c r="AG1454" i="18"/>
  <c r="AD1454" i="18"/>
  <c r="AC1454" i="18"/>
  <c r="AA1454" i="18"/>
  <c r="Z1454" i="18"/>
  <c r="R1454" i="18"/>
  <c r="O1454" i="18"/>
  <c r="AG1453" i="18"/>
  <c r="AD1453" i="18"/>
  <c r="AC1453" i="18"/>
  <c r="AA1453" i="18"/>
  <c r="Z1453" i="18"/>
  <c r="R1453" i="18"/>
  <c r="O1453" i="18"/>
  <c r="AG1452" i="18"/>
  <c r="AD1452" i="18"/>
  <c r="AC1452" i="18"/>
  <c r="AA1452" i="18"/>
  <c r="Z1452" i="18"/>
  <c r="R1452" i="18"/>
  <c r="O1452" i="18"/>
  <c r="AG1451" i="18"/>
  <c r="AD1451" i="18"/>
  <c r="AC1451" i="18"/>
  <c r="AA1451" i="18"/>
  <c r="Z1451" i="18"/>
  <c r="R1451" i="18"/>
  <c r="O1451" i="18"/>
  <c r="AG1450" i="18"/>
  <c r="AD1450" i="18"/>
  <c r="AC1450" i="18"/>
  <c r="AA1450" i="18"/>
  <c r="Z1450" i="18"/>
  <c r="R1450" i="18"/>
  <c r="O1450" i="18"/>
  <c r="AG1449" i="18"/>
  <c r="AD1449" i="18"/>
  <c r="AC1449" i="18"/>
  <c r="AA1449" i="18"/>
  <c r="Z1449" i="18"/>
  <c r="R1449" i="18"/>
  <c r="O1449" i="18"/>
  <c r="AG1448" i="18"/>
  <c r="AD1448" i="18"/>
  <c r="AC1448" i="18"/>
  <c r="AA1448" i="18"/>
  <c r="Z1448" i="18"/>
  <c r="R1448" i="18"/>
  <c r="O1448" i="18"/>
  <c r="AG1447" i="18"/>
  <c r="AD1447" i="18"/>
  <c r="AC1447" i="18"/>
  <c r="AA1447" i="18"/>
  <c r="Z1447" i="18"/>
  <c r="R1447" i="18"/>
  <c r="O1447" i="18"/>
  <c r="AG1446" i="18"/>
  <c r="AD1446" i="18"/>
  <c r="AC1446" i="18"/>
  <c r="AA1446" i="18"/>
  <c r="Z1446" i="18"/>
  <c r="R1446" i="18"/>
  <c r="O1446" i="18"/>
  <c r="AG1445" i="18"/>
  <c r="AD1445" i="18"/>
  <c r="AC1445" i="18"/>
  <c r="AA1445" i="18"/>
  <c r="Z1445" i="18"/>
  <c r="R1445" i="18"/>
  <c r="O1445" i="18"/>
  <c r="AG1444" i="18"/>
  <c r="AD1444" i="18"/>
  <c r="AC1444" i="18"/>
  <c r="AA1444" i="18"/>
  <c r="Z1444" i="18"/>
  <c r="R1444" i="18"/>
  <c r="O1444" i="18"/>
  <c r="AG1443" i="18"/>
  <c r="AD1443" i="18"/>
  <c r="AC1443" i="18"/>
  <c r="AA1443" i="18"/>
  <c r="Z1443" i="18"/>
  <c r="R1443" i="18"/>
  <c r="O1443" i="18"/>
  <c r="AG1442" i="18"/>
  <c r="AD1442" i="18"/>
  <c r="AC1442" i="18"/>
  <c r="AA1442" i="18"/>
  <c r="Z1442" i="18"/>
  <c r="R1442" i="18"/>
  <c r="O1442" i="18"/>
  <c r="AG1441" i="18"/>
  <c r="AD1441" i="18"/>
  <c r="AC1441" i="18"/>
  <c r="AA1441" i="18"/>
  <c r="Z1441" i="18"/>
  <c r="R1441" i="18"/>
  <c r="O1441" i="18"/>
  <c r="AG1440" i="18"/>
  <c r="AD1440" i="18"/>
  <c r="AC1440" i="18"/>
  <c r="AA1440" i="18"/>
  <c r="Z1440" i="18"/>
  <c r="R1440" i="18"/>
  <c r="O1440" i="18"/>
  <c r="AG1439" i="18"/>
  <c r="AD1439" i="18"/>
  <c r="AC1439" i="18"/>
  <c r="AA1439" i="18"/>
  <c r="Z1439" i="18"/>
  <c r="R1439" i="18"/>
  <c r="O1439" i="18"/>
  <c r="AG1438" i="18"/>
  <c r="AD1438" i="18"/>
  <c r="AC1438" i="18"/>
  <c r="AA1438" i="18"/>
  <c r="Z1438" i="18"/>
  <c r="R1438" i="18"/>
  <c r="O1438" i="18"/>
  <c r="AG1437" i="18"/>
  <c r="AD1437" i="18"/>
  <c r="AC1437" i="18"/>
  <c r="AA1437" i="18"/>
  <c r="Z1437" i="18"/>
  <c r="R1437" i="18"/>
  <c r="O1437" i="18"/>
  <c r="AG1436" i="18"/>
  <c r="AD1436" i="18"/>
  <c r="AC1436" i="18"/>
  <c r="AA1436" i="18"/>
  <c r="Z1436" i="18"/>
  <c r="R1436" i="18"/>
  <c r="O1436" i="18"/>
  <c r="AG1435" i="18"/>
  <c r="AD1435" i="18"/>
  <c r="AC1435" i="18"/>
  <c r="AA1435" i="18"/>
  <c r="Z1435" i="18"/>
  <c r="R1435" i="18"/>
  <c r="O1435" i="18"/>
  <c r="AG1434" i="18"/>
  <c r="AD1434" i="18"/>
  <c r="AC1434" i="18"/>
  <c r="AA1434" i="18"/>
  <c r="Z1434" i="18"/>
  <c r="R1434" i="18"/>
  <c r="O1434" i="18"/>
  <c r="AG1433" i="18"/>
  <c r="AD1433" i="18"/>
  <c r="AC1433" i="18"/>
  <c r="AA1433" i="18"/>
  <c r="Z1433" i="18"/>
  <c r="R1433" i="18"/>
  <c r="O1433" i="18"/>
  <c r="AG1432" i="18"/>
  <c r="AD1432" i="18"/>
  <c r="AC1432" i="18"/>
  <c r="AA1432" i="18"/>
  <c r="Z1432" i="18"/>
  <c r="R1432" i="18"/>
  <c r="O1432" i="18"/>
  <c r="AG1431" i="18"/>
  <c r="AD1431" i="18"/>
  <c r="AC1431" i="18"/>
  <c r="AA1431" i="18"/>
  <c r="Z1431" i="18"/>
  <c r="R1431" i="18"/>
  <c r="O1431" i="18"/>
  <c r="AG1430" i="18"/>
  <c r="AD1430" i="18"/>
  <c r="AC1430" i="18"/>
  <c r="AA1430" i="18"/>
  <c r="Z1430" i="18"/>
  <c r="R1430" i="18"/>
  <c r="O1430" i="18"/>
  <c r="AG1429" i="18"/>
  <c r="AD1429" i="18"/>
  <c r="AC1429" i="18"/>
  <c r="AA1429" i="18"/>
  <c r="Z1429" i="18"/>
  <c r="R1429" i="18"/>
  <c r="O1429" i="18"/>
  <c r="AG1428" i="18"/>
  <c r="AD1428" i="18"/>
  <c r="AC1428" i="18"/>
  <c r="AA1428" i="18"/>
  <c r="Z1428" i="18"/>
  <c r="R1428" i="18"/>
  <c r="O1428" i="18"/>
  <c r="AG1427" i="18"/>
  <c r="AD1427" i="18"/>
  <c r="AC1427" i="18"/>
  <c r="AA1427" i="18"/>
  <c r="Z1427" i="18"/>
  <c r="R1427" i="18"/>
  <c r="O1427" i="18"/>
  <c r="AG1426" i="18"/>
  <c r="AD1426" i="18"/>
  <c r="AC1426" i="18"/>
  <c r="AA1426" i="18"/>
  <c r="Z1426" i="18"/>
  <c r="R1426" i="18"/>
  <c r="O1426" i="18"/>
  <c r="AG1425" i="18"/>
  <c r="AD1425" i="18"/>
  <c r="AC1425" i="18"/>
  <c r="AA1425" i="18"/>
  <c r="Z1425" i="18"/>
  <c r="R1425" i="18"/>
  <c r="O1425" i="18"/>
  <c r="AG1424" i="18"/>
  <c r="AD1424" i="18"/>
  <c r="AC1424" i="18"/>
  <c r="AA1424" i="18"/>
  <c r="Z1424" i="18"/>
  <c r="R1424" i="18"/>
  <c r="O1424" i="18"/>
  <c r="AG1423" i="18"/>
  <c r="AD1423" i="18"/>
  <c r="AC1423" i="18"/>
  <c r="AA1423" i="18"/>
  <c r="Z1423" i="18"/>
  <c r="R1423" i="18"/>
  <c r="O1423" i="18"/>
  <c r="AG1422" i="18"/>
  <c r="AD1422" i="18"/>
  <c r="AC1422" i="18"/>
  <c r="AA1422" i="18"/>
  <c r="Z1422" i="18"/>
  <c r="R1422" i="18"/>
  <c r="O1422" i="18"/>
  <c r="AG1421" i="18"/>
  <c r="AD1421" i="18"/>
  <c r="AC1421" i="18"/>
  <c r="AA1421" i="18"/>
  <c r="Z1421" i="18"/>
  <c r="R1421" i="18"/>
  <c r="O1421" i="18"/>
  <c r="AG1420" i="18"/>
  <c r="AD1420" i="18"/>
  <c r="AC1420" i="18"/>
  <c r="AA1420" i="18"/>
  <c r="Z1420" i="18"/>
  <c r="R1420" i="18"/>
  <c r="O1420" i="18"/>
  <c r="AG1419" i="18"/>
  <c r="AD1419" i="18"/>
  <c r="AC1419" i="18"/>
  <c r="AA1419" i="18"/>
  <c r="Z1419" i="18"/>
  <c r="R1419" i="18"/>
  <c r="O1419" i="18"/>
  <c r="AG1418" i="18"/>
  <c r="AD1418" i="18"/>
  <c r="AC1418" i="18"/>
  <c r="AA1418" i="18"/>
  <c r="Z1418" i="18"/>
  <c r="R1418" i="18"/>
  <c r="O1418" i="18"/>
  <c r="AG1417" i="18"/>
  <c r="AD1417" i="18"/>
  <c r="AC1417" i="18"/>
  <c r="AA1417" i="18"/>
  <c r="Z1417" i="18"/>
  <c r="R1417" i="18"/>
  <c r="O1417" i="18"/>
  <c r="AG1416" i="18"/>
  <c r="AD1416" i="18"/>
  <c r="AC1416" i="18"/>
  <c r="AA1416" i="18"/>
  <c r="Z1416" i="18"/>
  <c r="R1416" i="18"/>
  <c r="O1416" i="18"/>
  <c r="AG1415" i="18"/>
  <c r="AD1415" i="18"/>
  <c r="AC1415" i="18"/>
  <c r="AA1415" i="18"/>
  <c r="Z1415" i="18"/>
  <c r="R1415" i="18"/>
  <c r="O1415" i="18"/>
  <c r="AG1414" i="18"/>
  <c r="AD1414" i="18"/>
  <c r="AC1414" i="18"/>
  <c r="AA1414" i="18"/>
  <c r="Z1414" i="18"/>
  <c r="R1414" i="18"/>
  <c r="O1414" i="18"/>
  <c r="AG1413" i="18"/>
  <c r="AD1413" i="18"/>
  <c r="AC1413" i="18"/>
  <c r="AA1413" i="18"/>
  <c r="Z1413" i="18"/>
  <c r="R1413" i="18"/>
  <c r="O1413" i="18"/>
  <c r="AG1412" i="18"/>
  <c r="AD1412" i="18"/>
  <c r="AC1412" i="18"/>
  <c r="AA1412" i="18"/>
  <c r="Z1412" i="18"/>
  <c r="R1412" i="18"/>
  <c r="O1412" i="18"/>
  <c r="AG1411" i="18"/>
  <c r="AD1411" i="18"/>
  <c r="AC1411" i="18"/>
  <c r="AA1411" i="18"/>
  <c r="Z1411" i="18"/>
  <c r="R1411" i="18"/>
  <c r="O1411" i="18"/>
  <c r="AG1410" i="18"/>
  <c r="AD1410" i="18"/>
  <c r="AC1410" i="18"/>
  <c r="AA1410" i="18"/>
  <c r="Z1410" i="18"/>
  <c r="R1410" i="18"/>
  <c r="O1410" i="18"/>
  <c r="AG1409" i="18"/>
  <c r="AD1409" i="18"/>
  <c r="AC1409" i="18"/>
  <c r="AA1409" i="18"/>
  <c r="Z1409" i="18"/>
  <c r="R1409" i="18"/>
  <c r="O1409" i="18"/>
  <c r="AG1408" i="18"/>
  <c r="AD1408" i="18"/>
  <c r="AC1408" i="18"/>
  <c r="AA1408" i="18"/>
  <c r="Z1408" i="18"/>
  <c r="R1408" i="18"/>
  <c r="O1408" i="18"/>
  <c r="AG1407" i="18"/>
  <c r="AD1407" i="18"/>
  <c r="AC1407" i="18"/>
  <c r="AA1407" i="18"/>
  <c r="Z1407" i="18"/>
  <c r="R1407" i="18"/>
  <c r="O1407" i="18"/>
  <c r="AG1406" i="18"/>
  <c r="AD1406" i="18"/>
  <c r="AC1406" i="18"/>
  <c r="AA1406" i="18"/>
  <c r="Z1406" i="18"/>
  <c r="R1406" i="18"/>
  <c r="O1406" i="18"/>
  <c r="AG1405" i="18"/>
  <c r="AD1405" i="18"/>
  <c r="AC1405" i="18"/>
  <c r="AA1405" i="18"/>
  <c r="Z1405" i="18"/>
  <c r="R1405" i="18"/>
  <c r="O1405" i="18"/>
  <c r="AG1404" i="18"/>
  <c r="AD1404" i="18"/>
  <c r="AC1404" i="18"/>
  <c r="AA1404" i="18"/>
  <c r="Z1404" i="18"/>
  <c r="R1404" i="18"/>
  <c r="O1404" i="18"/>
  <c r="AG1403" i="18"/>
  <c r="AD1403" i="18"/>
  <c r="AC1403" i="18"/>
  <c r="AA1403" i="18"/>
  <c r="Z1403" i="18"/>
  <c r="R1403" i="18"/>
  <c r="O1403" i="18"/>
  <c r="AG1402" i="18"/>
  <c r="AD1402" i="18"/>
  <c r="AC1402" i="18"/>
  <c r="AA1402" i="18"/>
  <c r="Z1402" i="18"/>
  <c r="R1402" i="18"/>
  <c r="O1402" i="18"/>
  <c r="AG1401" i="18"/>
  <c r="AD1401" i="18"/>
  <c r="AC1401" i="18"/>
  <c r="AA1401" i="18"/>
  <c r="Z1401" i="18"/>
  <c r="R1401" i="18"/>
  <c r="O1401" i="18"/>
  <c r="AG1400" i="18"/>
  <c r="AD1400" i="18"/>
  <c r="AC1400" i="18"/>
  <c r="AA1400" i="18"/>
  <c r="Z1400" i="18"/>
  <c r="R1400" i="18"/>
  <c r="O1400" i="18"/>
  <c r="AG1399" i="18"/>
  <c r="AD1399" i="18"/>
  <c r="AC1399" i="18"/>
  <c r="AA1399" i="18"/>
  <c r="Z1399" i="18"/>
  <c r="R1399" i="18"/>
  <c r="O1399" i="18"/>
  <c r="AG1398" i="18"/>
  <c r="AD1398" i="18"/>
  <c r="AC1398" i="18"/>
  <c r="AA1398" i="18"/>
  <c r="Z1398" i="18"/>
  <c r="R1398" i="18"/>
  <c r="O1398" i="18"/>
  <c r="AG1397" i="18"/>
  <c r="AD1397" i="18"/>
  <c r="AC1397" i="18"/>
  <c r="AA1397" i="18"/>
  <c r="Z1397" i="18"/>
  <c r="R1397" i="18"/>
  <c r="O1397" i="18"/>
  <c r="AG1396" i="18"/>
  <c r="AD1396" i="18"/>
  <c r="AC1396" i="18"/>
  <c r="AA1396" i="18"/>
  <c r="Z1396" i="18"/>
  <c r="R1396" i="18"/>
  <c r="O1396" i="18"/>
  <c r="AG1395" i="18"/>
  <c r="AD1395" i="18"/>
  <c r="AC1395" i="18"/>
  <c r="AA1395" i="18"/>
  <c r="Z1395" i="18"/>
  <c r="R1395" i="18"/>
  <c r="O1395" i="18"/>
  <c r="AG1394" i="18"/>
  <c r="AD1394" i="18"/>
  <c r="AC1394" i="18"/>
  <c r="AA1394" i="18"/>
  <c r="Z1394" i="18"/>
  <c r="R1394" i="18"/>
  <c r="O1394" i="18"/>
  <c r="AG1393" i="18"/>
  <c r="AD1393" i="18"/>
  <c r="AC1393" i="18"/>
  <c r="AA1393" i="18"/>
  <c r="Z1393" i="18"/>
  <c r="R1393" i="18"/>
  <c r="O1393" i="18"/>
  <c r="AG1392" i="18"/>
  <c r="AD1392" i="18"/>
  <c r="AC1392" i="18"/>
  <c r="AA1392" i="18"/>
  <c r="Z1392" i="18"/>
  <c r="R1392" i="18"/>
  <c r="O1392" i="18"/>
  <c r="AG1391" i="18"/>
  <c r="AD1391" i="18"/>
  <c r="AC1391" i="18"/>
  <c r="AA1391" i="18"/>
  <c r="Z1391" i="18"/>
  <c r="R1391" i="18"/>
  <c r="O1391" i="18"/>
  <c r="AG1390" i="18"/>
  <c r="AD1390" i="18"/>
  <c r="AC1390" i="18"/>
  <c r="AA1390" i="18"/>
  <c r="Z1390" i="18"/>
  <c r="R1390" i="18"/>
  <c r="O1390" i="18"/>
  <c r="AG1389" i="18"/>
  <c r="AD1389" i="18"/>
  <c r="AC1389" i="18"/>
  <c r="AA1389" i="18"/>
  <c r="Z1389" i="18"/>
  <c r="R1389" i="18"/>
  <c r="O1389" i="18"/>
  <c r="AG1388" i="18"/>
  <c r="AD1388" i="18"/>
  <c r="AC1388" i="18"/>
  <c r="AA1388" i="18"/>
  <c r="Z1388" i="18"/>
  <c r="R1388" i="18"/>
  <c r="O1388" i="18"/>
  <c r="AG1387" i="18"/>
  <c r="AD1387" i="18"/>
  <c r="AC1387" i="18"/>
  <c r="AA1387" i="18"/>
  <c r="Z1387" i="18"/>
  <c r="R1387" i="18"/>
  <c r="O1387" i="18"/>
  <c r="AG1386" i="18"/>
  <c r="AD1386" i="18"/>
  <c r="AC1386" i="18"/>
  <c r="AA1386" i="18"/>
  <c r="Z1386" i="18"/>
  <c r="R1386" i="18"/>
  <c r="O1386" i="18"/>
  <c r="AG1385" i="18"/>
  <c r="AD1385" i="18"/>
  <c r="AC1385" i="18"/>
  <c r="AA1385" i="18"/>
  <c r="Z1385" i="18"/>
  <c r="R1385" i="18"/>
  <c r="O1385" i="18"/>
  <c r="AG1384" i="18"/>
  <c r="AD1384" i="18"/>
  <c r="AC1384" i="18"/>
  <c r="AA1384" i="18"/>
  <c r="Z1384" i="18"/>
  <c r="R1384" i="18"/>
  <c r="O1384" i="18"/>
  <c r="AG1383" i="18"/>
  <c r="AD1383" i="18"/>
  <c r="AC1383" i="18"/>
  <c r="AA1383" i="18"/>
  <c r="Z1383" i="18"/>
  <c r="R1383" i="18"/>
  <c r="O1383" i="18"/>
  <c r="AG1382" i="18"/>
  <c r="AD1382" i="18"/>
  <c r="AC1382" i="18"/>
  <c r="AA1382" i="18"/>
  <c r="Z1382" i="18"/>
  <c r="R1382" i="18"/>
  <c r="O1382" i="18"/>
  <c r="AG1381" i="18"/>
  <c r="AD1381" i="18"/>
  <c r="AC1381" i="18"/>
  <c r="AA1381" i="18"/>
  <c r="Z1381" i="18"/>
  <c r="R1381" i="18"/>
  <c r="O1381" i="18"/>
  <c r="AG1380" i="18"/>
  <c r="AD1380" i="18"/>
  <c r="AC1380" i="18"/>
  <c r="AA1380" i="18"/>
  <c r="Z1380" i="18"/>
  <c r="R1380" i="18"/>
  <c r="O1380" i="18"/>
  <c r="AG1379" i="18"/>
  <c r="AD1379" i="18"/>
  <c r="AC1379" i="18"/>
  <c r="AA1379" i="18"/>
  <c r="Z1379" i="18"/>
  <c r="R1379" i="18"/>
  <c r="O1379" i="18"/>
  <c r="AG1378" i="18"/>
  <c r="AD1378" i="18"/>
  <c r="AC1378" i="18"/>
  <c r="AA1378" i="18"/>
  <c r="Z1378" i="18"/>
  <c r="R1378" i="18"/>
  <c r="O1378" i="18"/>
  <c r="AG1377" i="18"/>
  <c r="AD1377" i="18"/>
  <c r="AC1377" i="18"/>
  <c r="AA1377" i="18"/>
  <c r="Z1377" i="18"/>
  <c r="R1377" i="18"/>
  <c r="O1377" i="18"/>
  <c r="AG1376" i="18"/>
  <c r="AD1376" i="18"/>
  <c r="AC1376" i="18"/>
  <c r="AA1376" i="18"/>
  <c r="Z1376" i="18"/>
  <c r="R1376" i="18"/>
  <c r="O1376" i="18"/>
  <c r="AG1375" i="18"/>
  <c r="AD1375" i="18"/>
  <c r="AC1375" i="18"/>
  <c r="AA1375" i="18"/>
  <c r="Z1375" i="18"/>
  <c r="R1375" i="18"/>
  <c r="O1375" i="18"/>
  <c r="AG1374" i="18"/>
  <c r="AD1374" i="18"/>
  <c r="AC1374" i="18"/>
  <c r="AA1374" i="18"/>
  <c r="Z1374" i="18"/>
  <c r="R1374" i="18"/>
  <c r="O1374" i="18"/>
  <c r="AG1373" i="18"/>
  <c r="AD1373" i="18"/>
  <c r="AC1373" i="18"/>
  <c r="AA1373" i="18"/>
  <c r="Z1373" i="18"/>
  <c r="R1373" i="18"/>
  <c r="O1373" i="18"/>
  <c r="AG1372" i="18"/>
  <c r="AD1372" i="18"/>
  <c r="AC1372" i="18"/>
  <c r="AA1372" i="18"/>
  <c r="Z1372" i="18"/>
  <c r="R1372" i="18"/>
  <c r="O1372" i="18"/>
  <c r="AG1371" i="18"/>
  <c r="AD1371" i="18"/>
  <c r="AC1371" i="18"/>
  <c r="AA1371" i="18"/>
  <c r="Z1371" i="18"/>
  <c r="R1371" i="18"/>
  <c r="O1371" i="18"/>
  <c r="AG1370" i="18"/>
  <c r="AD1370" i="18"/>
  <c r="AC1370" i="18"/>
  <c r="AA1370" i="18"/>
  <c r="Z1370" i="18"/>
  <c r="R1370" i="18"/>
  <c r="O1370" i="18"/>
  <c r="AG1369" i="18"/>
  <c r="AD1369" i="18"/>
  <c r="AC1369" i="18"/>
  <c r="AA1369" i="18"/>
  <c r="Z1369" i="18"/>
  <c r="R1369" i="18"/>
  <c r="O1369" i="18"/>
  <c r="AG1368" i="18"/>
  <c r="AD1368" i="18"/>
  <c r="AC1368" i="18"/>
  <c r="AA1368" i="18"/>
  <c r="Z1368" i="18"/>
  <c r="R1368" i="18"/>
  <c r="O1368" i="18"/>
  <c r="AG1367" i="18"/>
  <c r="AD1367" i="18"/>
  <c r="AC1367" i="18"/>
  <c r="AA1367" i="18"/>
  <c r="Z1367" i="18"/>
  <c r="R1367" i="18"/>
  <c r="O1367" i="18"/>
  <c r="AG1366" i="18"/>
  <c r="AD1366" i="18"/>
  <c r="AC1366" i="18"/>
  <c r="AA1366" i="18"/>
  <c r="Z1366" i="18"/>
  <c r="R1366" i="18"/>
  <c r="O1366" i="18"/>
  <c r="AG1365" i="18"/>
  <c r="AD1365" i="18"/>
  <c r="AC1365" i="18"/>
  <c r="AA1365" i="18"/>
  <c r="Z1365" i="18"/>
  <c r="R1365" i="18"/>
  <c r="O1365" i="18"/>
  <c r="AG1364" i="18"/>
  <c r="AD1364" i="18"/>
  <c r="AC1364" i="18"/>
  <c r="AA1364" i="18"/>
  <c r="Z1364" i="18"/>
  <c r="R1364" i="18"/>
  <c r="O1364" i="18"/>
  <c r="AG1363" i="18"/>
  <c r="AD1363" i="18"/>
  <c r="AC1363" i="18"/>
  <c r="AA1363" i="18"/>
  <c r="Z1363" i="18"/>
  <c r="R1363" i="18"/>
  <c r="O1363" i="18"/>
  <c r="AG1362" i="18"/>
  <c r="AD1362" i="18"/>
  <c r="AC1362" i="18"/>
  <c r="AA1362" i="18"/>
  <c r="Z1362" i="18"/>
  <c r="R1362" i="18"/>
  <c r="O1362" i="18"/>
  <c r="AG1361" i="18"/>
  <c r="AD1361" i="18"/>
  <c r="AC1361" i="18"/>
  <c r="AA1361" i="18"/>
  <c r="Z1361" i="18"/>
  <c r="R1361" i="18"/>
  <c r="O1361" i="18"/>
  <c r="AG1360" i="18"/>
  <c r="AD1360" i="18"/>
  <c r="AC1360" i="18"/>
  <c r="AA1360" i="18"/>
  <c r="Z1360" i="18"/>
  <c r="R1360" i="18"/>
  <c r="O1360" i="18"/>
  <c r="AG1359" i="18"/>
  <c r="AD1359" i="18"/>
  <c r="AC1359" i="18"/>
  <c r="AA1359" i="18"/>
  <c r="Z1359" i="18"/>
  <c r="R1359" i="18"/>
  <c r="O1359" i="18"/>
  <c r="AG1358" i="18"/>
  <c r="AD1358" i="18"/>
  <c r="AC1358" i="18"/>
  <c r="AA1358" i="18"/>
  <c r="Z1358" i="18"/>
  <c r="R1358" i="18"/>
  <c r="O1358" i="18"/>
  <c r="AG1357" i="18"/>
  <c r="AD1357" i="18"/>
  <c r="AC1357" i="18"/>
  <c r="AA1357" i="18"/>
  <c r="Z1357" i="18"/>
  <c r="R1357" i="18"/>
  <c r="O1357" i="18"/>
  <c r="AG1356" i="18"/>
  <c r="AD1356" i="18"/>
  <c r="AC1356" i="18"/>
  <c r="AA1356" i="18"/>
  <c r="Z1356" i="18"/>
  <c r="R1356" i="18"/>
  <c r="O1356" i="18"/>
  <c r="AG1355" i="18"/>
  <c r="AD1355" i="18"/>
  <c r="AC1355" i="18"/>
  <c r="AA1355" i="18"/>
  <c r="Z1355" i="18"/>
  <c r="R1355" i="18"/>
  <c r="O1355" i="18"/>
  <c r="AG1354" i="18"/>
  <c r="AD1354" i="18"/>
  <c r="AC1354" i="18"/>
  <c r="AA1354" i="18"/>
  <c r="Z1354" i="18"/>
  <c r="R1354" i="18"/>
  <c r="O1354" i="18"/>
  <c r="AG1353" i="18"/>
  <c r="AD1353" i="18"/>
  <c r="AC1353" i="18"/>
  <c r="AA1353" i="18"/>
  <c r="Z1353" i="18"/>
  <c r="R1353" i="18"/>
  <c r="O1353" i="18"/>
  <c r="AG1352" i="18"/>
  <c r="AD1352" i="18"/>
  <c r="AC1352" i="18"/>
  <c r="AA1352" i="18"/>
  <c r="Z1352" i="18"/>
  <c r="R1352" i="18"/>
  <c r="O1352" i="18"/>
  <c r="AG1351" i="18"/>
  <c r="AD1351" i="18"/>
  <c r="AC1351" i="18"/>
  <c r="AA1351" i="18"/>
  <c r="Z1351" i="18"/>
  <c r="R1351" i="18"/>
  <c r="O1351" i="18"/>
  <c r="AG1350" i="18"/>
  <c r="AD1350" i="18"/>
  <c r="AC1350" i="18"/>
  <c r="AA1350" i="18"/>
  <c r="Z1350" i="18"/>
  <c r="R1350" i="18"/>
  <c r="O1350" i="18"/>
  <c r="AG1349" i="18"/>
  <c r="AD1349" i="18"/>
  <c r="AC1349" i="18"/>
  <c r="AA1349" i="18"/>
  <c r="Z1349" i="18"/>
  <c r="R1349" i="18"/>
  <c r="O1349" i="18"/>
  <c r="AG1348" i="18"/>
  <c r="AD1348" i="18"/>
  <c r="AC1348" i="18"/>
  <c r="AA1348" i="18"/>
  <c r="Z1348" i="18"/>
  <c r="R1348" i="18"/>
  <c r="O1348" i="18"/>
  <c r="AG1347" i="18"/>
  <c r="AD1347" i="18"/>
  <c r="AC1347" i="18"/>
  <c r="AA1347" i="18"/>
  <c r="Z1347" i="18"/>
  <c r="R1347" i="18"/>
  <c r="O1347" i="18"/>
  <c r="AG1346" i="18"/>
  <c r="AD1346" i="18"/>
  <c r="AC1346" i="18"/>
  <c r="AA1346" i="18"/>
  <c r="Z1346" i="18"/>
  <c r="R1346" i="18"/>
  <c r="O1346" i="18"/>
  <c r="AG1345" i="18"/>
  <c r="AD1345" i="18"/>
  <c r="AC1345" i="18"/>
  <c r="AA1345" i="18"/>
  <c r="Z1345" i="18"/>
  <c r="R1345" i="18"/>
  <c r="O1345" i="18"/>
  <c r="AG1344" i="18"/>
  <c r="AD1344" i="18"/>
  <c r="AC1344" i="18"/>
  <c r="AA1344" i="18"/>
  <c r="Z1344" i="18"/>
  <c r="R1344" i="18"/>
  <c r="O1344" i="18"/>
  <c r="AG1343" i="18"/>
  <c r="AD1343" i="18"/>
  <c r="AC1343" i="18"/>
  <c r="AA1343" i="18"/>
  <c r="Z1343" i="18"/>
  <c r="R1343" i="18"/>
  <c r="O1343" i="18"/>
  <c r="AG1342" i="18"/>
  <c r="AD1342" i="18"/>
  <c r="AC1342" i="18"/>
  <c r="AA1342" i="18"/>
  <c r="Z1342" i="18"/>
  <c r="R1342" i="18"/>
  <c r="O1342" i="18"/>
  <c r="AG1341" i="18"/>
  <c r="AD1341" i="18"/>
  <c r="AC1341" i="18"/>
  <c r="AA1341" i="18"/>
  <c r="Z1341" i="18"/>
  <c r="R1341" i="18"/>
  <c r="O1341" i="18"/>
  <c r="AG1340" i="18"/>
  <c r="AD1340" i="18"/>
  <c r="AC1340" i="18"/>
  <c r="AA1340" i="18"/>
  <c r="Z1340" i="18"/>
  <c r="R1340" i="18"/>
  <c r="O1340" i="18"/>
  <c r="AG1339" i="18"/>
  <c r="AD1339" i="18"/>
  <c r="AC1339" i="18"/>
  <c r="AA1339" i="18"/>
  <c r="Z1339" i="18"/>
  <c r="R1339" i="18"/>
  <c r="O1339" i="18"/>
  <c r="AG1338" i="18"/>
  <c r="AD1338" i="18"/>
  <c r="AC1338" i="18"/>
  <c r="AA1338" i="18"/>
  <c r="Z1338" i="18"/>
  <c r="R1338" i="18"/>
  <c r="O1338" i="18"/>
  <c r="AG1337" i="18"/>
  <c r="AD1337" i="18"/>
  <c r="AC1337" i="18"/>
  <c r="AA1337" i="18"/>
  <c r="Z1337" i="18"/>
  <c r="R1337" i="18"/>
  <c r="O1337" i="18"/>
  <c r="AG1336" i="18"/>
  <c r="AD1336" i="18"/>
  <c r="AC1336" i="18"/>
  <c r="AA1336" i="18"/>
  <c r="Z1336" i="18"/>
  <c r="R1336" i="18"/>
  <c r="O1336" i="18"/>
  <c r="AG1335" i="18"/>
  <c r="AD1335" i="18"/>
  <c r="AC1335" i="18"/>
  <c r="AA1335" i="18"/>
  <c r="Z1335" i="18"/>
  <c r="R1335" i="18"/>
  <c r="O1335" i="18"/>
  <c r="AG1334" i="18"/>
  <c r="AD1334" i="18"/>
  <c r="AC1334" i="18"/>
  <c r="AA1334" i="18"/>
  <c r="Z1334" i="18"/>
  <c r="R1334" i="18"/>
  <c r="O1334" i="18"/>
  <c r="AG1333" i="18"/>
  <c r="AD1333" i="18"/>
  <c r="AC1333" i="18"/>
  <c r="AA1333" i="18"/>
  <c r="Z1333" i="18"/>
  <c r="R1333" i="18"/>
  <c r="O1333" i="18"/>
  <c r="AG1332" i="18"/>
  <c r="AD1332" i="18"/>
  <c r="AC1332" i="18"/>
  <c r="AA1332" i="18"/>
  <c r="Z1332" i="18"/>
  <c r="R1332" i="18"/>
  <c r="O1332" i="18"/>
  <c r="AG1331" i="18"/>
  <c r="AD1331" i="18"/>
  <c r="AC1331" i="18"/>
  <c r="AA1331" i="18"/>
  <c r="Z1331" i="18"/>
  <c r="R1331" i="18"/>
  <c r="O1331" i="18"/>
  <c r="AG1330" i="18"/>
  <c r="AD1330" i="18"/>
  <c r="AC1330" i="18"/>
  <c r="AA1330" i="18"/>
  <c r="Z1330" i="18"/>
  <c r="R1330" i="18"/>
  <c r="O1330" i="18"/>
  <c r="AG1329" i="18"/>
  <c r="AD1329" i="18"/>
  <c r="AC1329" i="18"/>
  <c r="AA1329" i="18"/>
  <c r="Z1329" i="18"/>
  <c r="R1329" i="18"/>
  <c r="O1329" i="18"/>
  <c r="AG1328" i="18"/>
  <c r="AD1328" i="18"/>
  <c r="AC1328" i="18"/>
  <c r="AA1328" i="18"/>
  <c r="Z1328" i="18"/>
  <c r="R1328" i="18"/>
  <c r="O1328" i="18"/>
  <c r="AG1327" i="18"/>
  <c r="AD1327" i="18"/>
  <c r="AC1327" i="18"/>
  <c r="AA1327" i="18"/>
  <c r="Z1327" i="18"/>
  <c r="R1327" i="18"/>
  <c r="O1327" i="18"/>
  <c r="AG1326" i="18"/>
  <c r="AD1326" i="18"/>
  <c r="AC1326" i="18"/>
  <c r="AA1326" i="18"/>
  <c r="Z1326" i="18"/>
  <c r="R1326" i="18"/>
  <c r="O1326" i="18"/>
  <c r="AG1325" i="18"/>
  <c r="AD1325" i="18"/>
  <c r="AC1325" i="18"/>
  <c r="AA1325" i="18"/>
  <c r="Z1325" i="18"/>
  <c r="R1325" i="18"/>
  <c r="O1325" i="18"/>
  <c r="AG1324" i="18"/>
  <c r="AD1324" i="18"/>
  <c r="AC1324" i="18"/>
  <c r="AA1324" i="18"/>
  <c r="Z1324" i="18"/>
  <c r="R1324" i="18"/>
  <c r="O1324" i="18"/>
  <c r="AG1323" i="18"/>
  <c r="AD1323" i="18"/>
  <c r="AC1323" i="18"/>
  <c r="AA1323" i="18"/>
  <c r="Z1323" i="18"/>
  <c r="R1323" i="18"/>
  <c r="O1323" i="18"/>
  <c r="AG1322" i="18"/>
  <c r="AD1322" i="18"/>
  <c r="AC1322" i="18"/>
  <c r="AA1322" i="18"/>
  <c r="Z1322" i="18"/>
  <c r="R1322" i="18"/>
  <c r="O1322" i="18"/>
  <c r="AG1321" i="18"/>
  <c r="AD1321" i="18"/>
  <c r="AC1321" i="18"/>
  <c r="AA1321" i="18"/>
  <c r="Z1321" i="18"/>
  <c r="R1321" i="18"/>
  <c r="O1321" i="18"/>
  <c r="AG1320" i="18"/>
  <c r="AD1320" i="18"/>
  <c r="AC1320" i="18"/>
  <c r="AA1320" i="18"/>
  <c r="Z1320" i="18"/>
  <c r="R1320" i="18"/>
  <c r="O1320" i="18"/>
  <c r="AG1319" i="18"/>
  <c r="AD1319" i="18"/>
  <c r="AC1319" i="18"/>
  <c r="AA1319" i="18"/>
  <c r="Z1319" i="18"/>
  <c r="R1319" i="18"/>
  <c r="O1319" i="18"/>
  <c r="AG1318" i="18"/>
  <c r="AD1318" i="18"/>
  <c r="AC1318" i="18"/>
  <c r="AA1318" i="18"/>
  <c r="Z1318" i="18"/>
  <c r="R1318" i="18"/>
  <c r="O1318" i="18"/>
  <c r="AG1317" i="18"/>
  <c r="AD1317" i="18"/>
  <c r="AC1317" i="18"/>
  <c r="AA1317" i="18"/>
  <c r="Z1317" i="18"/>
  <c r="R1317" i="18"/>
  <c r="O1317" i="18"/>
  <c r="AG1316" i="18"/>
  <c r="AD1316" i="18"/>
  <c r="AC1316" i="18"/>
  <c r="AA1316" i="18"/>
  <c r="Z1316" i="18"/>
  <c r="R1316" i="18"/>
  <c r="O1316" i="18"/>
  <c r="AG1315" i="18"/>
  <c r="AD1315" i="18"/>
  <c r="AC1315" i="18"/>
  <c r="AA1315" i="18"/>
  <c r="Z1315" i="18"/>
  <c r="R1315" i="18"/>
  <c r="O1315" i="18"/>
  <c r="AG1314" i="18"/>
  <c r="AD1314" i="18"/>
  <c r="AC1314" i="18"/>
  <c r="AA1314" i="18"/>
  <c r="Z1314" i="18"/>
  <c r="R1314" i="18"/>
  <c r="O1314" i="18"/>
  <c r="AG1313" i="18"/>
  <c r="AD1313" i="18"/>
  <c r="AC1313" i="18"/>
  <c r="AA1313" i="18"/>
  <c r="Z1313" i="18"/>
  <c r="R1313" i="18"/>
  <c r="O1313" i="18"/>
  <c r="AG1312" i="18"/>
  <c r="AD1312" i="18"/>
  <c r="AC1312" i="18"/>
  <c r="AA1312" i="18"/>
  <c r="Z1312" i="18"/>
  <c r="R1312" i="18"/>
  <c r="O1312" i="18"/>
  <c r="AG1311" i="18"/>
  <c r="AD1311" i="18"/>
  <c r="AC1311" i="18"/>
  <c r="AA1311" i="18"/>
  <c r="Z1311" i="18"/>
  <c r="R1311" i="18"/>
  <c r="O1311" i="18"/>
  <c r="AG1310" i="18"/>
  <c r="AD1310" i="18"/>
  <c r="AC1310" i="18"/>
  <c r="AA1310" i="18"/>
  <c r="Z1310" i="18"/>
  <c r="R1310" i="18"/>
  <c r="O1310" i="18"/>
  <c r="AG1309" i="18"/>
  <c r="AD1309" i="18"/>
  <c r="AC1309" i="18"/>
  <c r="AA1309" i="18"/>
  <c r="Z1309" i="18"/>
  <c r="R1309" i="18"/>
  <c r="O1309" i="18"/>
  <c r="AG1308" i="18"/>
  <c r="AD1308" i="18"/>
  <c r="AC1308" i="18"/>
  <c r="AA1308" i="18"/>
  <c r="Z1308" i="18"/>
  <c r="R1308" i="18"/>
  <c r="O1308" i="18"/>
  <c r="AG1307" i="18"/>
  <c r="AD1307" i="18"/>
  <c r="AC1307" i="18"/>
  <c r="AA1307" i="18"/>
  <c r="Z1307" i="18"/>
  <c r="R1307" i="18"/>
  <c r="O1307" i="18"/>
  <c r="AG1306" i="18"/>
  <c r="AD1306" i="18"/>
  <c r="AC1306" i="18"/>
  <c r="AA1306" i="18"/>
  <c r="Z1306" i="18"/>
  <c r="R1306" i="18"/>
  <c r="O1306" i="18"/>
  <c r="AG1305" i="18"/>
  <c r="AD1305" i="18"/>
  <c r="AC1305" i="18"/>
  <c r="AA1305" i="18"/>
  <c r="Z1305" i="18"/>
  <c r="R1305" i="18"/>
  <c r="O1305" i="18"/>
  <c r="AG1304" i="18"/>
  <c r="AD1304" i="18"/>
  <c r="AC1304" i="18"/>
  <c r="AA1304" i="18"/>
  <c r="Z1304" i="18"/>
  <c r="R1304" i="18"/>
  <c r="O1304" i="18"/>
  <c r="AG1303" i="18"/>
  <c r="AD1303" i="18"/>
  <c r="AC1303" i="18"/>
  <c r="AA1303" i="18"/>
  <c r="Z1303" i="18"/>
  <c r="R1303" i="18"/>
  <c r="O1303" i="18"/>
  <c r="AG1302" i="18"/>
  <c r="AD1302" i="18"/>
  <c r="AC1302" i="18"/>
  <c r="AA1302" i="18"/>
  <c r="Z1302" i="18"/>
  <c r="R1302" i="18"/>
  <c r="O1302" i="18"/>
  <c r="AG1301" i="18"/>
  <c r="AD1301" i="18"/>
  <c r="AC1301" i="18"/>
  <c r="AA1301" i="18"/>
  <c r="Z1301" i="18"/>
  <c r="R1301" i="18"/>
  <c r="O1301" i="18"/>
  <c r="AG1300" i="18"/>
  <c r="AD1300" i="18"/>
  <c r="AC1300" i="18"/>
  <c r="AA1300" i="18"/>
  <c r="Z1300" i="18"/>
  <c r="R1300" i="18"/>
  <c r="O1300" i="18"/>
  <c r="AG1299" i="18"/>
  <c r="AD1299" i="18"/>
  <c r="AC1299" i="18"/>
  <c r="AA1299" i="18"/>
  <c r="Z1299" i="18"/>
  <c r="R1299" i="18"/>
  <c r="O1299" i="18"/>
  <c r="AG1298" i="18"/>
  <c r="AD1298" i="18"/>
  <c r="AC1298" i="18"/>
  <c r="AA1298" i="18"/>
  <c r="Z1298" i="18"/>
  <c r="R1298" i="18"/>
  <c r="O1298" i="18"/>
  <c r="AG1297" i="18"/>
  <c r="AD1297" i="18"/>
  <c r="AC1297" i="18"/>
  <c r="AA1297" i="18"/>
  <c r="Z1297" i="18"/>
  <c r="R1297" i="18"/>
  <c r="O1297" i="18"/>
  <c r="AG1296" i="18"/>
  <c r="AD1296" i="18"/>
  <c r="AC1296" i="18"/>
  <c r="AA1296" i="18"/>
  <c r="Z1296" i="18"/>
  <c r="R1296" i="18"/>
  <c r="O1296" i="18"/>
  <c r="AG1295" i="18"/>
  <c r="AD1295" i="18"/>
  <c r="AC1295" i="18"/>
  <c r="AA1295" i="18"/>
  <c r="Z1295" i="18"/>
  <c r="R1295" i="18"/>
  <c r="O1295" i="18"/>
  <c r="AG1294" i="18"/>
  <c r="AD1294" i="18"/>
  <c r="AC1294" i="18"/>
  <c r="AA1294" i="18"/>
  <c r="Z1294" i="18"/>
  <c r="R1294" i="18"/>
  <c r="O1294" i="18"/>
  <c r="AG1293" i="18"/>
  <c r="AD1293" i="18"/>
  <c r="AC1293" i="18"/>
  <c r="AA1293" i="18"/>
  <c r="Z1293" i="18"/>
  <c r="R1293" i="18"/>
  <c r="O1293" i="18"/>
  <c r="AG1292" i="18"/>
  <c r="AD1292" i="18"/>
  <c r="AC1292" i="18"/>
  <c r="AA1292" i="18"/>
  <c r="Z1292" i="18"/>
  <c r="R1292" i="18"/>
  <c r="O1292" i="18"/>
  <c r="AG1291" i="18"/>
  <c r="AD1291" i="18"/>
  <c r="AC1291" i="18"/>
  <c r="AA1291" i="18"/>
  <c r="Z1291" i="18"/>
  <c r="R1291" i="18"/>
  <c r="O1291" i="18"/>
  <c r="AG1290" i="18"/>
  <c r="AD1290" i="18"/>
  <c r="AC1290" i="18"/>
  <c r="AA1290" i="18"/>
  <c r="Z1290" i="18"/>
  <c r="R1290" i="18"/>
  <c r="O1290" i="18"/>
  <c r="AG1289" i="18"/>
  <c r="AD1289" i="18"/>
  <c r="AC1289" i="18"/>
  <c r="AA1289" i="18"/>
  <c r="Z1289" i="18"/>
  <c r="R1289" i="18"/>
  <c r="O1289" i="18"/>
  <c r="AG1288" i="18"/>
  <c r="AD1288" i="18"/>
  <c r="AC1288" i="18"/>
  <c r="AA1288" i="18"/>
  <c r="Z1288" i="18"/>
  <c r="R1288" i="18"/>
  <c r="O1288" i="18"/>
  <c r="AG1287" i="18"/>
  <c r="AD1287" i="18"/>
  <c r="AC1287" i="18"/>
  <c r="AA1287" i="18"/>
  <c r="Z1287" i="18"/>
  <c r="R1287" i="18"/>
  <c r="O1287" i="18"/>
  <c r="AG1286" i="18"/>
  <c r="AD1286" i="18"/>
  <c r="AC1286" i="18"/>
  <c r="AA1286" i="18"/>
  <c r="Z1286" i="18"/>
  <c r="R1286" i="18"/>
  <c r="O1286" i="18"/>
  <c r="AG1285" i="18"/>
  <c r="AD1285" i="18"/>
  <c r="AC1285" i="18"/>
  <c r="AA1285" i="18"/>
  <c r="Z1285" i="18"/>
  <c r="R1285" i="18"/>
  <c r="O1285" i="18"/>
  <c r="AG1284" i="18"/>
  <c r="AD1284" i="18"/>
  <c r="AC1284" i="18"/>
  <c r="AA1284" i="18"/>
  <c r="Z1284" i="18"/>
  <c r="R1284" i="18"/>
  <c r="O1284" i="18"/>
  <c r="AG1283" i="18"/>
  <c r="AD1283" i="18"/>
  <c r="AC1283" i="18"/>
  <c r="AA1283" i="18"/>
  <c r="Z1283" i="18"/>
  <c r="R1283" i="18"/>
  <c r="O1283" i="18"/>
  <c r="AG1282" i="18"/>
  <c r="AD1282" i="18"/>
  <c r="AC1282" i="18"/>
  <c r="AA1282" i="18"/>
  <c r="Z1282" i="18"/>
  <c r="R1282" i="18"/>
  <c r="O1282" i="18"/>
  <c r="AG1281" i="18"/>
  <c r="AD1281" i="18"/>
  <c r="AC1281" i="18"/>
  <c r="AA1281" i="18"/>
  <c r="Z1281" i="18"/>
  <c r="R1281" i="18"/>
  <c r="O1281" i="18"/>
  <c r="AG1280" i="18"/>
  <c r="AD1280" i="18"/>
  <c r="AC1280" i="18"/>
  <c r="AA1280" i="18"/>
  <c r="Z1280" i="18"/>
  <c r="R1280" i="18"/>
  <c r="O1280" i="18"/>
  <c r="AG1279" i="18"/>
  <c r="AD1279" i="18"/>
  <c r="AC1279" i="18"/>
  <c r="AA1279" i="18"/>
  <c r="Z1279" i="18"/>
  <c r="R1279" i="18"/>
  <c r="O1279" i="18"/>
  <c r="AG1278" i="18"/>
  <c r="AD1278" i="18"/>
  <c r="AC1278" i="18"/>
  <c r="AA1278" i="18"/>
  <c r="Z1278" i="18"/>
  <c r="R1278" i="18"/>
  <c r="O1278" i="18"/>
  <c r="AG1277" i="18"/>
  <c r="AD1277" i="18"/>
  <c r="AC1277" i="18"/>
  <c r="AA1277" i="18"/>
  <c r="Z1277" i="18"/>
  <c r="R1277" i="18"/>
  <c r="O1277" i="18"/>
  <c r="AG1276" i="18"/>
  <c r="AD1276" i="18"/>
  <c r="AC1276" i="18"/>
  <c r="AA1276" i="18"/>
  <c r="Z1276" i="18"/>
  <c r="R1276" i="18"/>
  <c r="O1276" i="18"/>
  <c r="AG1275" i="18"/>
  <c r="AD1275" i="18"/>
  <c r="AC1275" i="18"/>
  <c r="AA1275" i="18"/>
  <c r="Z1275" i="18"/>
  <c r="R1275" i="18"/>
  <c r="O1275" i="18"/>
  <c r="AG1274" i="18"/>
  <c r="AD1274" i="18"/>
  <c r="AC1274" i="18"/>
  <c r="AA1274" i="18"/>
  <c r="Z1274" i="18"/>
  <c r="R1274" i="18"/>
  <c r="O1274" i="18"/>
  <c r="AG1273" i="18"/>
  <c r="AD1273" i="18"/>
  <c r="AC1273" i="18"/>
  <c r="AA1273" i="18"/>
  <c r="Z1273" i="18"/>
  <c r="R1273" i="18"/>
  <c r="O1273" i="18"/>
  <c r="AG1272" i="18"/>
  <c r="AD1272" i="18"/>
  <c r="AC1272" i="18"/>
  <c r="AA1272" i="18"/>
  <c r="Z1272" i="18"/>
  <c r="R1272" i="18"/>
  <c r="O1272" i="18"/>
  <c r="AG1271" i="18"/>
  <c r="AD1271" i="18"/>
  <c r="AC1271" i="18"/>
  <c r="AA1271" i="18"/>
  <c r="Z1271" i="18"/>
  <c r="R1271" i="18"/>
  <c r="O1271" i="18"/>
  <c r="AG1270" i="18"/>
  <c r="AD1270" i="18"/>
  <c r="AC1270" i="18"/>
  <c r="AA1270" i="18"/>
  <c r="Z1270" i="18"/>
  <c r="R1270" i="18"/>
  <c r="O1270" i="18"/>
  <c r="AG1269" i="18"/>
  <c r="AD1269" i="18"/>
  <c r="AC1269" i="18"/>
  <c r="AA1269" i="18"/>
  <c r="Z1269" i="18"/>
  <c r="R1269" i="18"/>
  <c r="O1269" i="18"/>
  <c r="AG1268" i="18"/>
  <c r="AD1268" i="18"/>
  <c r="AC1268" i="18"/>
  <c r="AA1268" i="18"/>
  <c r="Z1268" i="18"/>
  <c r="R1268" i="18"/>
  <c r="O1268" i="18"/>
  <c r="AG1267" i="18"/>
  <c r="AD1267" i="18"/>
  <c r="AC1267" i="18"/>
  <c r="AA1267" i="18"/>
  <c r="Z1267" i="18"/>
  <c r="R1267" i="18"/>
  <c r="O1267" i="18"/>
  <c r="AG1266" i="18"/>
  <c r="AD1266" i="18"/>
  <c r="AC1266" i="18"/>
  <c r="AA1266" i="18"/>
  <c r="Z1266" i="18"/>
  <c r="R1266" i="18"/>
  <c r="O1266" i="18"/>
  <c r="AG1265" i="18"/>
  <c r="AD1265" i="18"/>
  <c r="AC1265" i="18"/>
  <c r="AA1265" i="18"/>
  <c r="Z1265" i="18"/>
  <c r="R1265" i="18"/>
  <c r="O1265" i="18"/>
  <c r="AG1264" i="18"/>
  <c r="AD1264" i="18"/>
  <c r="AC1264" i="18"/>
  <c r="AA1264" i="18"/>
  <c r="Z1264" i="18"/>
  <c r="R1264" i="18"/>
  <c r="O1264" i="18"/>
  <c r="AG1263" i="18"/>
  <c r="AD1263" i="18"/>
  <c r="AC1263" i="18"/>
  <c r="AA1263" i="18"/>
  <c r="Z1263" i="18"/>
  <c r="R1263" i="18"/>
  <c r="O1263" i="18"/>
  <c r="AG1262" i="18"/>
  <c r="AD1262" i="18"/>
  <c r="AC1262" i="18"/>
  <c r="AA1262" i="18"/>
  <c r="Z1262" i="18"/>
  <c r="R1262" i="18"/>
  <c r="O1262" i="18"/>
  <c r="AG1261" i="18"/>
  <c r="AD1261" i="18"/>
  <c r="AC1261" i="18"/>
  <c r="AA1261" i="18"/>
  <c r="Z1261" i="18"/>
  <c r="R1261" i="18"/>
  <c r="O1261" i="18"/>
  <c r="AG1260" i="18"/>
  <c r="AD1260" i="18"/>
  <c r="AC1260" i="18"/>
  <c r="AA1260" i="18"/>
  <c r="Z1260" i="18"/>
  <c r="R1260" i="18"/>
  <c r="O1260" i="18"/>
  <c r="AG1259" i="18"/>
  <c r="AD1259" i="18"/>
  <c r="AC1259" i="18"/>
  <c r="AA1259" i="18"/>
  <c r="Z1259" i="18"/>
  <c r="R1259" i="18"/>
  <c r="O1259" i="18"/>
  <c r="AG1258" i="18"/>
  <c r="AD1258" i="18"/>
  <c r="AC1258" i="18"/>
  <c r="AA1258" i="18"/>
  <c r="Z1258" i="18"/>
  <c r="R1258" i="18"/>
  <c r="O1258" i="18"/>
  <c r="AG1257" i="18"/>
  <c r="AD1257" i="18"/>
  <c r="AC1257" i="18"/>
  <c r="AA1257" i="18"/>
  <c r="Z1257" i="18"/>
  <c r="R1257" i="18"/>
  <c r="O1257" i="18"/>
  <c r="AG1256" i="18"/>
  <c r="AD1256" i="18"/>
  <c r="AC1256" i="18"/>
  <c r="AA1256" i="18"/>
  <c r="Z1256" i="18"/>
  <c r="R1256" i="18"/>
  <c r="O1256" i="18"/>
  <c r="AG1255" i="18"/>
  <c r="AD1255" i="18"/>
  <c r="AC1255" i="18"/>
  <c r="AA1255" i="18"/>
  <c r="Z1255" i="18"/>
  <c r="R1255" i="18"/>
  <c r="O1255" i="18"/>
  <c r="AG1254" i="18"/>
  <c r="AD1254" i="18"/>
  <c r="AC1254" i="18"/>
  <c r="AA1254" i="18"/>
  <c r="Z1254" i="18"/>
  <c r="R1254" i="18"/>
  <c r="O1254" i="18"/>
  <c r="AG1253" i="18"/>
  <c r="AD1253" i="18"/>
  <c r="AC1253" i="18"/>
  <c r="AA1253" i="18"/>
  <c r="Z1253" i="18"/>
  <c r="R1253" i="18"/>
  <c r="O1253" i="18"/>
  <c r="AG1252" i="18"/>
  <c r="AD1252" i="18"/>
  <c r="AC1252" i="18"/>
  <c r="AA1252" i="18"/>
  <c r="Z1252" i="18"/>
  <c r="R1252" i="18"/>
  <c r="O1252" i="18"/>
  <c r="AG1251" i="18"/>
  <c r="AD1251" i="18"/>
  <c r="AC1251" i="18"/>
  <c r="AA1251" i="18"/>
  <c r="Z1251" i="18"/>
  <c r="R1251" i="18"/>
  <c r="O1251" i="18"/>
  <c r="AG1250" i="18"/>
  <c r="AD1250" i="18"/>
  <c r="AC1250" i="18"/>
  <c r="AA1250" i="18"/>
  <c r="Z1250" i="18"/>
  <c r="R1250" i="18"/>
  <c r="O1250" i="18"/>
  <c r="AG1249" i="18"/>
  <c r="AD1249" i="18"/>
  <c r="AC1249" i="18"/>
  <c r="AA1249" i="18"/>
  <c r="Z1249" i="18"/>
  <c r="R1249" i="18"/>
  <c r="O1249" i="18"/>
  <c r="AG1248" i="18"/>
  <c r="AD1248" i="18"/>
  <c r="AC1248" i="18"/>
  <c r="AA1248" i="18"/>
  <c r="Z1248" i="18"/>
  <c r="R1248" i="18"/>
  <c r="O1248" i="18"/>
  <c r="AG1247" i="18"/>
  <c r="AD1247" i="18"/>
  <c r="AC1247" i="18"/>
  <c r="AA1247" i="18"/>
  <c r="Z1247" i="18"/>
  <c r="R1247" i="18"/>
  <c r="O1247" i="18"/>
  <c r="AG1246" i="18"/>
  <c r="AD1246" i="18"/>
  <c r="AC1246" i="18"/>
  <c r="AA1246" i="18"/>
  <c r="Z1246" i="18"/>
  <c r="R1246" i="18"/>
  <c r="O1246" i="18"/>
  <c r="AG1245" i="18"/>
  <c r="AD1245" i="18"/>
  <c r="AC1245" i="18"/>
  <c r="AA1245" i="18"/>
  <c r="Z1245" i="18"/>
  <c r="R1245" i="18"/>
  <c r="O1245" i="18"/>
  <c r="AG1244" i="18"/>
  <c r="AD1244" i="18"/>
  <c r="AC1244" i="18"/>
  <c r="AA1244" i="18"/>
  <c r="Z1244" i="18"/>
  <c r="R1244" i="18"/>
  <c r="O1244" i="18"/>
  <c r="AG1243" i="18"/>
  <c r="AD1243" i="18"/>
  <c r="AC1243" i="18"/>
  <c r="AA1243" i="18"/>
  <c r="Z1243" i="18"/>
  <c r="R1243" i="18"/>
  <c r="O1243" i="18"/>
  <c r="AG1242" i="18"/>
  <c r="AD1242" i="18"/>
  <c r="AC1242" i="18"/>
  <c r="AA1242" i="18"/>
  <c r="Z1242" i="18"/>
  <c r="R1242" i="18"/>
  <c r="O1242" i="18"/>
  <c r="AG1241" i="18"/>
  <c r="AD1241" i="18"/>
  <c r="AC1241" i="18"/>
  <c r="AA1241" i="18"/>
  <c r="Z1241" i="18"/>
  <c r="R1241" i="18"/>
  <c r="O1241" i="18"/>
  <c r="AG1240" i="18"/>
  <c r="AD1240" i="18"/>
  <c r="AC1240" i="18"/>
  <c r="AA1240" i="18"/>
  <c r="Z1240" i="18"/>
  <c r="R1240" i="18"/>
  <c r="O1240" i="18"/>
  <c r="AG1239" i="18"/>
  <c r="AD1239" i="18"/>
  <c r="AC1239" i="18"/>
  <c r="AA1239" i="18"/>
  <c r="Z1239" i="18"/>
  <c r="R1239" i="18"/>
  <c r="O1239" i="18"/>
  <c r="AG1238" i="18"/>
  <c r="AD1238" i="18"/>
  <c r="AC1238" i="18"/>
  <c r="AA1238" i="18"/>
  <c r="Z1238" i="18"/>
  <c r="R1238" i="18"/>
  <c r="O1238" i="18"/>
  <c r="AG1237" i="18"/>
  <c r="AD1237" i="18"/>
  <c r="AC1237" i="18"/>
  <c r="AA1237" i="18"/>
  <c r="Z1237" i="18"/>
  <c r="R1237" i="18"/>
  <c r="O1237" i="18"/>
  <c r="AG1236" i="18"/>
  <c r="AD1236" i="18"/>
  <c r="AC1236" i="18"/>
  <c r="AA1236" i="18"/>
  <c r="Z1236" i="18"/>
  <c r="R1236" i="18"/>
  <c r="O1236" i="18"/>
  <c r="AG1235" i="18"/>
  <c r="AD1235" i="18"/>
  <c r="AC1235" i="18"/>
  <c r="AA1235" i="18"/>
  <c r="Z1235" i="18"/>
  <c r="R1235" i="18"/>
  <c r="O1235" i="18"/>
  <c r="AG1234" i="18"/>
  <c r="AD1234" i="18"/>
  <c r="AC1234" i="18"/>
  <c r="AA1234" i="18"/>
  <c r="Z1234" i="18"/>
  <c r="R1234" i="18"/>
  <c r="O1234" i="18"/>
  <c r="AG1233" i="18"/>
  <c r="AD1233" i="18"/>
  <c r="AC1233" i="18"/>
  <c r="AA1233" i="18"/>
  <c r="Z1233" i="18"/>
  <c r="R1233" i="18"/>
  <c r="O1233" i="18"/>
  <c r="AG1232" i="18"/>
  <c r="AD1232" i="18"/>
  <c r="AC1232" i="18"/>
  <c r="AA1232" i="18"/>
  <c r="Z1232" i="18"/>
  <c r="R1232" i="18"/>
  <c r="O1232" i="18"/>
  <c r="AG1231" i="18"/>
  <c r="AD1231" i="18"/>
  <c r="AC1231" i="18"/>
  <c r="AA1231" i="18"/>
  <c r="Z1231" i="18"/>
  <c r="R1231" i="18"/>
  <c r="O1231" i="18"/>
  <c r="AG1230" i="18"/>
  <c r="AD1230" i="18"/>
  <c r="AC1230" i="18"/>
  <c r="AA1230" i="18"/>
  <c r="Z1230" i="18"/>
  <c r="R1230" i="18"/>
  <c r="O1230" i="18"/>
  <c r="AG1229" i="18"/>
  <c r="AD1229" i="18"/>
  <c r="AC1229" i="18"/>
  <c r="AA1229" i="18"/>
  <c r="Z1229" i="18"/>
  <c r="R1229" i="18"/>
  <c r="O1229" i="18"/>
  <c r="AG1228" i="18"/>
  <c r="AD1228" i="18"/>
  <c r="AC1228" i="18"/>
  <c r="AA1228" i="18"/>
  <c r="Z1228" i="18"/>
  <c r="R1228" i="18"/>
  <c r="O1228" i="18"/>
  <c r="AG1227" i="18"/>
  <c r="AD1227" i="18"/>
  <c r="AC1227" i="18"/>
  <c r="AA1227" i="18"/>
  <c r="Z1227" i="18"/>
  <c r="R1227" i="18"/>
  <c r="O1227" i="18"/>
  <c r="AG1226" i="18"/>
  <c r="AD1226" i="18"/>
  <c r="AC1226" i="18"/>
  <c r="AA1226" i="18"/>
  <c r="Z1226" i="18"/>
  <c r="R1226" i="18"/>
  <c r="O1226" i="18"/>
  <c r="AG1225" i="18"/>
  <c r="AD1225" i="18"/>
  <c r="AC1225" i="18"/>
  <c r="AA1225" i="18"/>
  <c r="Z1225" i="18"/>
  <c r="R1225" i="18"/>
  <c r="O1225" i="18"/>
  <c r="AG1224" i="18"/>
  <c r="AD1224" i="18"/>
  <c r="AC1224" i="18"/>
  <c r="AA1224" i="18"/>
  <c r="Z1224" i="18"/>
  <c r="R1224" i="18"/>
  <c r="O1224" i="18"/>
  <c r="AG1223" i="18"/>
  <c r="AD1223" i="18"/>
  <c r="AC1223" i="18"/>
  <c r="AA1223" i="18"/>
  <c r="Z1223" i="18"/>
  <c r="R1223" i="18"/>
  <c r="O1223" i="18"/>
  <c r="AG1222" i="18"/>
  <c r="AD1222" i="18"/>
  <c r="AC1222" i="18"/>
  <c r="AA1222" i="18"/>
  <c r="Z1222" i="18"/>
  <c r="R1222" i="18"/>
  <c r="O1222" i="18"/>
  <c r="AG1221" i="18"/>
  <c r="AD1221" i="18"/>
  <c r="AC1221" i="18"/>
  <c r="AA1221" i="18"/>
  <c r="Z1221" i="18"/>
  <c r="R1221" i="18"/>
  <c r="O1221" i="18"/>
  <c r="AG1220" i="18"/>
  <c r="AD1220" i="18"/>
  <c r="AC1220" i="18"/>
  <c r="AA1220" i="18"/>
  <c r="Z1220" i="18"/>
  <c r="R1220" i="18"/>
  <c r="O1220" i="18"/>
  <c r="AG1219" i="18"/>
  <c r="AD1219" i="18"/>
  <c r="AC1219" i="18"/>
  <c r="AA1219" i="18"/>
  <c r="Z1219" i="18"/>
  <c r="R1219" i="18"/>
  <c r="O1219" i="18"/>
  <c r="AG1218" i="18"/>
  <c r="AD1218" i="18"/>
  <c r="AC1218" i="18"/>
  <c r="AA1218" i="18"/>
  <c r="Z1218" i="18"/>
  <c r="R1218" i="18"/>
  <c r="O1218" i="18"/>
  <c r="AG1217" i="18"/>
  <c r="AD1217" i="18"/>
  <c r="AC1217" i="18"/>
  <c r="AA1217" i="18"/>
  <c r="Z1217" i="18"/>
  <c r="R1217" i="18"/>
  <c r="O1217" i="18"/>
  <c r="AG1216" i="18"/>
  <c r="AD1216" i="18"/>
  <c r="AC1216" i="18"/>
  <c r="AA1216" i="18"/>
  <c r="Z1216" i="18"/>
  <c r="R1216" i="18"/>
  <c r="O1216" i="18"/>
  <c r="AG1215" i="18"/>
  <c r="AD1215" i="18"/>
  <c r="AC1215" i="18"/>
  <c r="AA1215" i="18"/>
  <c r="Z1215" i="18"/>
  <c r="R1215" i="18"/>
  <c r="O1215" i="18"/>
  <c r="AG1214" i="18"/>
  <c r="AD1214" i="18"/>
  <c r="AC1214" i="18"/>
  <c r="AA1214" i="18"/>
  <c r="Z1214" i="18"/>
  <c r="R1214" i="18"/>
  <c r="O1214" i="18"/>
  <c r="AG1213" i="18"/>
  <c r="AD1213" i="18"/>
  <c r="AC1213" i="18"/>
  <c r="AA1213" i="18"/>
  <c r="Z1213" i="18"/>
  <c r="R1213" i="18"/>
  <c r="O1213" i="18"/>
  <c r="AG1212" i="18"/>
  <c r="AD1212" i="18"/>
  <c r="AC1212" i="18"/>
  <c r="AA1212" i="18"/>
  <c r="Z1212" i="18"/>
  <c r="R1212" i="18"/>
  <c r="O1212" i="18"/>
  <c r="AG1211" i="18"/>
  <c r="AD1211" i="18"/>
  <c r="AC1211" i="18"/>
  <c r="AA1211" i="18"/>
  <c r="Z1211" i="18"/>
  <c r="R1211" i="18"/>
  <c r="O1211" i="18"/>
  <c r="AG1210" i="18"/>
  <c r="AD1210" i="18"/>
  <c r="AC1210" i="18"/>
  <c r="AA1210" i="18"/>
  <c r="Z1210" i="18"/>
  <c r="R1210" i="18"/>
  <c r="O1210" i="18"/>
  <c r="AG1209" i="18"/>
  <c r="AD1209" i="18"/>
  <c r="AC1209" i="18"/>
  <c r="AA1209" i="18"/>
  <c r="Z1209" i="18"/>
  <c r="R1209" i="18"/>
  <c r="O1209" i="18"/>
  <c r="AG1208" i="18"/>
  <c r="AD1208" i="18"/>
  <c r="AC1208" i="18"/>
  <c r="AA1208" i="18"/>
  <c r="Z1208" i="18"/>
  <c r="R1208" i="18"/>
  <c r="O1208" i="18"/>
  <c r="AG1207" i="18"/>
  <c r="AD1207" i="18"/>
  <c r="AC1207" i="18"/>
  <c r="AA1207" i="18"/>
  <c r="Z1207" i="18"/>
  <c r="R1207" i="18"/>
  <c r="O1207" i="18"/>
  <c r="AG1206" i="18"/>
  <c r="AD1206" i="18"/>
  <c r="AC1206" i="18"/>
  <c r="AA1206" i="18"/>
  <c r="Z1206" i="18"/>
  <c r="R1206" i="18"/>
  <c r="O1206" i="18"/>
  <c r="AG1205" i="18"/>
  <c r="AD1205" i="18"/>
  <c r="AC1205" i="18"/>
  <c r="AA1205" i="18"/>
  <c r="Z1205" i="18"/>
  <c r="R1205" i="18"/>
  <c r="O1205" i="18"/>
  <c r="AG1204" i="18"/>
  <c r="AD1204" i="18"/>
  <c r="AC1204" i="18"/>
  <c r="AA1204" i="18"/>
  <c r="Z1204" i="18"/>
  <c r="R1204" i="18"/>
  <c r="O1204" i="18"/>
  <c r="AG1203" i="18"/>
  <c r="AD1203" i="18"/>
  <c r="AC1203" i="18"/>
  <c r="AA1203" i="18"/>
  <c r="Z1203" i="18"/>
  <c r="R1203" i="18"/>
  <c r="O1203" i="18"/>
  <c r="AG1202" i="18"/>
  <c r="AD1202" i="18"/>
  <c r="AC1202" i="18"/>
  <c r="AA1202" i="18"/>
  <c r="Z1202" i="18"/>
  <c r="R1202" i="18"/>
  <c r="O1202" i="18"/>
  <c r="AG1201" i="18"/>
  <c r="AD1201" i="18"/>
  <c r="AC1201" i="18"/>
  <c r="AA1201" i="18"/>
  <c r="Z1201" i="18"/>
  <c r="R1201" i="18"/>
  <c r="O1201" i="18"/>
  <c r="AG1200" i="18"/>
  <c r="AD1200" i="18"/>
  <c r="AC1200" i="18"/>
  <c r="AA1200" i="18"/>
  <c r="Z1200" i="18"/>
  <c r="R1200" i="18"/>
  <c r="O1200" i="18"/>
  <c r="AG1199" i="18"/>
  <c r="AD1199" i="18"/>
  <c r="AC1199" i="18"/>
  <c r="AA1199" i="18"/>
  <c r="Z1199" i="18"/>
  <c r="R1199" i="18"/>
  <c r="O1199" i="18"/>
  <c r="AG1198" i="18"/>
  <c r="AD1198" i="18"/>
  <c r="AC1198" i="18"/>
  <c r="AA1198" i="18"/>
  <c r="Z1198" i="18"/>
  <c r="R1198" i="18"/>
  <c r="O1198" i="18"/>
  <c r="AG1197" i="18"/>
  <c r="AD1197" i="18"/>
  <c r="AC1197" i="18"/>
  <c r="AA1197" i="18"/>
  <c r="Z1197" i="18"/>
  <c r="R1197" i="18"/>
  <c r="O1197" i="18"/>
  <c r="AG1196" i="18"/>
  <c r="AD1196" i="18"/>
  <c r="AC1196" i="18"/>
  <c r="AA1196" i="18"/>
  <c r="Z1196" i="18"/>
  <c r="R1196" i="18"/>
  <c r="O1196" i="18"/>
  <c r="AG1195" i="18"/>
  <c r="AD1195" i="18"/>
  <c r="AC1195" i="18"/>
  <c r="AA1195" i="18"/>
  <c r="Z1195" i="18"/>
  <c r="R1195" i="18"/>
  <c r="O1195" i="18"/>
  <c r="AG1194" i="18"/>
  <c r="AD1194" i="18"/>
  <c r="AC1194" i="18"/>
  <c r="AA1194" i="18"/>
  <c r="Z1194" i="18"/>
  <c r="R1194" i="18"/>
  <c r="O1194" i="18"/>
  <c r="AG1193" i="18"/>
  <c r="AD1193" i="18"/>
  <c r="AC1193" i="18"/>
  <c r="AA1193" i="18"/>
  <c r="Z1193" i="18"/>
  <c r="R1193" i="18"/>
  <c r="O1193" i="18"/>
  <c r="AG1192" i="18"/>
  <c r="AD1192" i="18"/>
  <c r="AC1192" i="18"/>
  <c r="AA1192" i="18"/>
  <c r="Z1192" i="18"/>
  <c r="R1192" i="18"/>
  <c r="O1192" i="18"/>
  <c r="AG1191" i="18"/>
  <c r="AD1191" i="18"/>
  <c r="AC1191" i="18"/>
  <c r="AA1191" i="18"/>
  <c r="Z1191" i="18"/>
  <c r="R1191" i="18"/>
  <c r="O1191" i="18"/>
  <c r="AG1190" i="18"/>
  <c r="AD1190" i="18"/>
  <c r="AC1190" i="18"/>
  <c r="AA1190" i="18"/>
  <c r="Z1190" i="18"/>
  <c r="R1190" i="18"/>
  <c r="O1190" i="18"/>
  <c r="AG1189" i="18"/>
  <c r="AD1189" i="18"/>
  <c r="AC1189" i="18"/>
  <c r="AA1189" i="18"/>
  <c r="Z1189" i="18"/>
  <c r="R1189" i="18"/>
  <c r="O1189" i="18"/>
  <c r="AG1188" i="18"/>
  <c r="AD1188" i="18"/>
  <c r="AC1188" i="18"/>
  <c r="AA1188" i="18"/>
  <c r="Z1188" i="18"/>
  <c r="R1188" i="18"/>
  <c r="O1188" i="18"/>
  <c r="AG1187" i="18"/>
  <c r="AD1187" i="18"/>
  <c r="AC1187" i="18"/>
  <c r="AA1187" i="18"/>
  <c r="Z1187" i="18"/>
  <c r="R1187" i="18"/>
  <c r="O1187" i="18"/>
  <c r="AG1186" i="18"/>
  <c r="AD1186" i="18"/>
  <c r="AC1186" i="18"/>
  <c r="AA1186" i="18"/>
  <c r="Z1186" i="18"/>
  <c r="R1186" i="18"/>
  <c r="O1186" i="18"/>
  <c r="AG1185" i="18"/>
  <c r="AD1185" i="18"/>
  <c r="AC1185" i="18"/>
  <c r="AA1185" i="18"/>
  <c r="Z1185" i="18"/>
  <c r="R1185" i="18"/>
  <c r="O1185" i="18"/>
  <c r="AG1184" i="18"/>
  <c r="AD1184" i="18"/>
  <c r="AC1184" i="18"/>
  <c r="AA1184" i="18"/>
  <c r="Z1184" i="18"/>
  <c r="R1184" i="18"/>
  <c r="O1184" i="18"/>
  <c r="AG1183" i="18"/>
  <c r="AD1183" i="18"/>
  <c r="AC1183" i="18"/>
  <c r="AA1183" i="18"/>
  <c r="Z1183" i="18"/>
  <c r="R1183" i="18"/>
  <c r="O1183" i="18"/>
  <c r="AG1182" i="18"/>
  <c r="AD1182" i="18"/>
  <c r="AC1182" i="18"/>
  <c r="AA1182" i="18"/>
  <c r="Z1182" i="18"/>
  <c r="R1182" i="18"/>
  <c r="O1182" i="18"/>
  <c r="AG1181" i="18"/>
  <c r="AD1181" i="18"/>
  <c r="AC1181" i="18"/>
  <c r="AA1181" i="18"/>
  <c r="Z1181" i="18"/>
  <c r="R1181" i="18"/>
  <c r="O1181" i="18"/>
  <c r="AG1180" i="18"/>
  <c r="AD1180" i="18"/>
  <c r="AC1180" i="18"/>
  <c r="AA1180" i="18"/>
  <c r="Z1180" i="18"/>
  <c r="R1180" i="18"/>
  <c r="O1180" i="18"/>
  <c r="AG1179" i="18"/>
  <c r="AD1179" i="18"/>
  <c r="AC1179" i="18"/>
  <c r="AA1179" i="18"/>
  <c r="Z1179" i="18"/>
  <c r="R1179" i="18"/>
  <c r="O1179" i="18"/>
  <c r="AG1178" i="18"/>
  <c r="AD1178" i="18"/>
  <c r="AC1178" i="18"/>
  <c r="AA1178" i="18"/>
  <c r="Z1178" i="18"/>
  <c r="R1178" i="18"/>
  <c r="O1178" i="18"/>
  <c r="AG1177" i="18"/>
  <c r="AD1177" i="18"/>
  <c r="AC1177" i="18"/>
  <c r="AA1177" i="18"/>
  <c r="Z1177" i="18"/>
  <c r="R1177" i="18"/>
  <c r="O1177" i="18"/>
  <c r="AG1176" i="18"/>
  <c r="AD1176" i="18"/>
  <c r="AC1176" i="18"/>
  <c r="AA1176" i="18"/>
  <c r="Z1176" i="18"/>
  <c r="R1176" i="18"/>
  <c r="O1176" i="18"/>
  <c r="AG1175" i="18"/>
  <c r="AD1175" i="18"/>
  <c r="AC1175" i="18"/>
  <c r="AA1175" i="18"/>
  <c r="Z1175" i="18"/>
  <c r="R1175" i="18"/>
  <c r="O1175" i="18"/>
  <c r="AG1174" i="18"/>
  <c r="AD1174" i="18"/>
  <c r="AC1174" i="18"/>
  <c r="AA1174" i="18"/>
  <c r="Z1174" i="18"/>
  <c r="R1174" i="18"/>
  <c r="O1174" i="18"/>
  <c r="AG1173" i="18"/>
  <c r="AD1173" i="18"/>
  <c r="AC1173" i="18"/>
  <c r="AA1173" i="18"/>
  <c r="Z1173" i="18"/>
  <c r="R1173" i="18"/>
  <c r="O1173" i="18"/>
  <c r="AG1172" i="18"/>
  <c r="AD1172" i="18"/>
  <c r="AC1172" i="18"/>
  <c r="AA1172" i="18"/>
  <c r="Z1172" i="18"/>
  <c r="R1172" i="18"/>
  <c r="O1172" i="18"/>
  <c r="AG1171" i="18"/>
  <c r="AD1171" i="18"/>
  <c r="AC1171" i="18"/>
  <c r="AA1171" i="18"/>
  <c r="Z1171" i="18"/>
  <c r="R1171" i="18"/>
  <c r="O1171" i="18"/>
  <c r="AG1170" i="18"/>
  <c r="AD1170" i="18"/>
  <c r="AC1170" i="18"/>
  <c r="AA1170" i="18"/>
  <c r="Z1170" i="18"/>
  <c r="R1170" i="18"/>
  <c r="O1170" i="18"/>
  <c r="AG1169" i="18"/>
  <c r="AD1169" i="18"/>
  <c r="AC1169" i="18"/>
  <c r="AA1169" i="18"/>
  <c r="Z1169" i="18"/>
  <c r="R1169" i="18"/>
  <c r="O1169" i="18"/>
  <c r="AG1168" i="18"/>
  <c r="AD1168" i="18"/>
  <c r="AC1168" i="18"/>
  <c r="AA1168" i="18"/>
  <c r="Z1168" i="18"/>
  <c r="R1168" i="18"/>
  <c r="O1168" i="18"/>
  <c r="AG1167" i="18"/>
  <c r="AD1167" i="18"/>
  <c r="AC1167" i="18"/>
  <c r="AA1167" i="18"/>
  <c r="Z1167" i="18"/>
  <c r="R1167" i="18"/>
  <c r="O1167" i="18"/>
  <c r="AG1166" i="18"/>
  <c r="AD1166" i="18"/>
  <c r="AC1166" i="18"/>
  <c r="AA1166" i="18"/>
  <c r="Z1166" i="18"/>
  <c r="R1166" i="18"/>
  <c r="O1166" i="18"/>
  <c r="AG1165" i="18"/>
  <c r="AD1165" i="18"/>
  <c r="AC1165" i="18"/>
  <c r="AA1165" i="18"/>
  <c r="Z1165" i="18"/>
  <c r="R1165" i="18"/>
  <c r="O1165" i="18"/>
  <c r="AG1164" i="18"/>
  <c r="AD1164" i="18"/>
  <c r="AC1164" i="18"/>
  <c r="AA1164" i="18"/>
  <c r="Z1164" i="18"/>
  <c r="R1164" i="18"/>
  <c r="O1164" i="18"/>
  <c r="AG1163" i="18"/>
  <c r="AD1163" i="18"/>
  <c r="AC1163" i="18"/>
  <c r="AA1163" i="18"/>
  <c r="Z1163" i="18"/>
  <c r="R1163" i="18"/>
  <c r="O1163" i="18"/>
  <c r="AG1162" i="18"/>
  <c r="AD1162" i="18"/>
  <c r="AC1162" i="18"/>
  <c r="AA1162" i="18"/>
  <c r="Z1162" i="18"/>
  <c r="R1162" i="18"/>
  <c r="O1162" i="18"/>
  <c r="AG1161" i="18"/>
  <c r="AD1161" i="18"/>
  <c r="AC1161" i="18"/>
  <c r="AA1161" i="18"/>
  <c r="Z1161" i="18"/>
  <c r="R1161" i="18"/>
  <c r="O1161" i="18"/>
  <c r="AG1160" i="18"/>
  <c r="AD1160" i="18"/>
  <c r="AC1160" i="18"/>
  <c r="AA1160" i="18"/>
  <c r="Z1160" i="18"/>
  <c r="R1160" i="18"/>
  <c r="O1160" i="18"/>
  <c r="AG1159" i="18"/>
  <c r="AD1159" i="18"/>
  <c r="AC1159" i="18"/>
  <c r="AA1159" i="18"/>
  <c r="Z1159" i="18"/>
  <c r="R1159" i="18"/>
  <c r="O1159" i="18"/>
  <c r="AG1158" i="18"/>
  <c r="AD1158" i="18"/>
  <c r="AC1158" i="18"/>
  <c r="AA1158" i="18"/>
  <c r="Z1158" i="18"/>
  <c r="R1158" i="18"/>
  <c r="O1158" i="18"/>
  <c r="AG1157" i="18"/>
  <c r="AD1157" i="18"/>
  <c r="AC1157" i="18"/>
  <c r="AA1157" i="18"/>
  <c r="Z1157" i="18"/>
  <c r="R1157" i="18"/>
  <c r="O1157" i="18"/>
  <c r="AG1156" i="18"/>
  <c r="AD1156" i="18"/>
  <c r="AC1156" i="18"/>
  <c r="AA1156" i="18"/>
  <c r="Z1156" i="18"/>
  <c r="R1156" i="18"/>
  <c r="O1156" i="18"/>
  <c r="AG1155" i="18"/>
  <c r="AD1155" i="18"/>
  <c r="AC1155" i="18"/>
  <c r="AA1155" i="18"/>
  <c r="Z1155" i="18"/>
  <c r="R1155" i="18"/>
  <c r="O1155" i="18"/>
  <c r="AG1154" i="18"/>
  <c r="AD1154" i="18"/>
  <c r="AC1154" i="18"/>
  <c r="AA1154" i="18"/>
  <c r="Z1154" i="18"/>
  <c r="R1154" i="18"/>
  <c r="O1154" i="18"/>
  <c r="AG1153" i="18"/>
  <c r="AD1153" i="18"/>
  <c r="AC1153" i="18"/>
  <c r="AA1153" i="18"/>
  <c r="Z1153" i="18"/>
  <c r="R1153" i="18"/>
  <c r="O1153" i="18"/>
  <c r="AG1152" i="18"/>
  <c r="AD1152" i="18"/>
  <c r="AC1152" i="18"/>
  <c r="AA1152" i="18"/>
  <c r="Z1152" i="18"/>
  <c r="R1152" i="18"/>
  <c r="O1152" i="18"/>
  <c r="AG1151" i="18"/>
  <c r="AD1151" i="18"/>
  <c r="AC1151" i="18"/>
  <c r="AA1151" i="18"/>
  <c r="Z1151" i="18"/>
  <c r="R1151" i="18"/>
  <c r="O1151" i="18"/>
  <c r="AG1150" i="18"/>
  <c r="AD1150" i="18"/>
  <c r="AC1150" i="18"/>
  <c r="AA1150" i="18"/>
  <c r="Z1150" i="18"/>
  <c r="R1150" i="18"/>
  <c r="O1150" i="18"/>
  <c r="AG1149" i="18"/>
  <c r="AD1149" i="18"/>
  <c r="AC1149" i="18"/>
  <c r="AA1149" i="18"/>
  <c r="Z1149" i="18"/>
  <c r="R1149" i="18"/>
  <c r="O1149" i="18"/>
  <c r="AG1148" i="18"/>
  <c r="AD1148" i="18"/>
  <c r="AC1148" i="18"/>
  <c r="AA1148" i="18"/>
  <c r="Z1148" i="18"/>
  <c r="R1148" i="18"/>
  <c r="O1148" i="18"/>
  <c r="AG1147" i="18"/>
  <c r="AD1147" i="18"/>
  <c r="AC1147" i="18"/>
  <c r="AA1147" i="18"/>
  <c r="Z1147" i="18"/>
  <c r="R1147" i="18"/>
  <c r="O1147" i="18"/>
  <c r="AG1146" i="18"/>
  <c r="AD1146" i="18"/>
  <c r="AC1146" i="18"/>
  <c r="AA1146" i="18"/>
  <c r="Z1146" i="18"/>
  <c r="R1146" i="18"/>
  <c r="O1146" i="18"/>
  <c r="AG1145" i="18"/>
  <c r="AD1145" i="18"/>
  <c r="AC1145" i="18"/>
  <c r="AA1145" i="18"/>
  <c r="Z1145" i="18"/>
  <c r="R1145" i="18"/>
  <c r="O1145" i="18"/>
  <c r="AG1144" i="18"/>
  <c r="AD1144" i="18"/>
  <c r="AC1144" i="18"/>
  <c r="AA1144" i="18"/>
  <c r="Z1144" i="18"/>
  <c r="R1144" i="18"/>
  <c r="O1144" i="18"/>
  <c r="AG1143" i="18"/>
  <c r="AD1143" i="18"/>
  <c r="AC1143" i="18"/>
  <c r="AA1143" i="18"/>
  <c r="Z1143" i="18"/>
  <c r="R1143" i="18"/>
  <c r="O1143" i="18"/>
  <c r="AG1142" i="18"/>
  <c r="AD1142" i="18"/>
  <c r="AC1142" i="18"/>
  <c r="AA1142" i="18"/>
  <c r="Z1142" i="18"/>
  <c r="R1142" i="18"/>
  <c r="O1142" i="18"/>
  <c r="AG1141" i="18"/>
  <c r="AD1141" i="18"/>
  <c r="AC1141" i="18"/>
  <c r="AA1141" i="18"/>
  <c r="Z1141" i="18"/>
  <c r="R1141" i="18"/>
  <c r="O1141" i="18"/>
  <c r="AG1140" i="18"/>
  <c r="AD1140" i="18"/>
  <c r="AC1140" i="18"/>
  <c r="AA1140" i="18"/>
  <c r="Z1140" i="18"/>
  <c r="R1140" i="18"/>
  <c r="O1140" i="18"/>
  <c r="AG1139" i="18"/>
  <c r="AD1139" i="18"/>
  <c r="AC1139" i="18"/>
  <c r="AA1139" i="18"/>
  <c r="Z1139" i="18"/>
  <c r="R1139" i="18"/>
  <c r="O1139" i="18"/>
  <c r="AG1138" i="18"/>
  <c r="AD1138" i="18"/>
  <c r="AC1138" i="18"/>
  <c r="AA1138" i="18"/>
  <c r="Z1138" i="18"/>
  <c r="R1138" i="18"/>
  <c r="O1138" i="18"/>
  <c r="AG1137" i="18"/>
  <c r="AD1137" i="18"/>
  <c r="AC1137" i="18"/>
  <c r="AA1137" i="18"/>
  <c r="Z1137" i="18"/>
  <c r="R1137" i="18"/>
  <c r="O1137" i="18"/>
  <c r="AG1136" i="18"/>
  <c r="AD1136" i="18"/>
  <c r="AC1136" i="18"/>
  <c r="AA1136" i="18"/>
  <c r="Z1136" i="18"/>
  <c r="R1136" i="18"/>
  <c r="O1136" i="18"/>
  <c r="AG1135" i="18"/>
  <c r="AD1135" i="18"/>
  <c r="AC1135" i="18"/>
  <c r="AA1135" i="18"/>
  <c r="Z1135" i="18"/>
  <c r="R1135" i="18"/>
  <c r="O1135" i="18"/>
  <c r="AG1134" i="18"/>
  <c r="AD1134" i="18"/>
  <c r="AC1134" i="18"/>
  <c r="AA1134" i="18"/>
  <c r="Z1134" i="18"/>
  <c r="R1134" i="18"/>
  <c r="O1134" i="18"/>
  <c r="AG1133" i="18"/>
  <c r="AD1133" i="18"/>
  <c r="AC1133" i="18"/>
  <c r="AA1133" i="18"/>
  <c r="Z1133" i="18"/>
  <c r="R1133" i="18"/>
  <c r="O1133" i="18"/>
  <c r="AG1132" i="18"/>
  <c r="AD1132" i="18"/>
  <c r="AC1132" i="18"/>
  <c r="AA1132" i="18"/>
  <c r="Z1132" i="18"/>
  <c r="R1132" i="18"/>
  <c r="O1132" i="18"/>
  <c r="AG1131" i="18"/>
  <c r="AD1131" i="18"/>
  <c r="AC1131" i="18"/>
  <c r="AA1131" i="18"/>
  <c r="Z1131" i="18"/>
  <c r="R1131" i="18"/>
  <c r="O1131" i="18"/>
  <c r="AG1130" i="18"/>
  <c r="AD1130" i="18"/>
  <c r="AC1130" i="18"/>
  <c r="AA1130" i="18"/>
  <c r="Z1130" i="18"/>
  <c r="R1130" i="18"/>
  <c r="O1130" i="18"/>
  <c r="AG1129" i="18"/>
  <c r="AD1129" i="18"/>
  <c r="AC1129" i="18"/>
  <c r="AA1129" i="18"/>
  <c r="Z1129" i="18"/>
  <c r="R1129" i="18"/>
  <c r="O1129" i="18"/>
  <c r="AG1128" i="18"/>
  <c r="AD1128" i="18"/>
  <c r="AC1128" i="18"/>
  <c r="AA1128" i="18"/>
  <c r="Z1128" i="18"/>
  <c r="R1128" i="18"/>
  <c r="O1128" i="18"/>
  <c r="AG1127" i="18"/>
  <c r="AD1127" i="18"/>
  <c r="AC1127" i="18"/>
  <c r="AA1127" i="18"/>
  <c r="Z1127" i="18"/>
  <c r="R1127" i="18"/>
  <c r="O1127" i="18"/>
  <c r="AG1126" i="18"/>
  <c r="AD1126" i="18"/>
  <c r="AC1126" i="18"/>
  <c r="AA1126" i="18"/>
  <c r="Z1126" i="18"/>
  <c r="R1126" i="18"/>
  <c r="O1126" i="18"/>
  <c r="AG1125" i="18"/>
  <c r="AD1125" i="18"/>
  <c r="AC1125" i="18"/>
  <c r="AA1125" i="18"/>
  <c r="Z1125" i="18"/>
  <c r="R1125" i="18"/>
  <c r="O1125" i="18"/>
  <c r="AG1124" i="18"/>
  <c r="AD1124" i="18"/>
  <c r="AC1124" i="18"/>
  <c r="AA1124" i="18"/>
  <c r="Z1124" i="18"/>
  <c r="R1124" i="18"/>
  <c r="O1124" i="18"/>
  <c r="AG1123" i="18"/>
  <c r="AD1123" i="18"/>
  <c r="AC1123" i="18"/>
  <c r="AA1123" i="18"/>
  <c r="Z1123" i="18"/>
  <c r="R1123" i="18"/>
  <c r="O1123" i="18"/>
  <c r="AG1122" i="18"/>
  <c r="AD1122" i="18"/>
  <c r="AC1122" i="18"/>
  <c r="AA1122" i="18"/>
  <c r="Z1122" i="18"/>
  <c r="R1122" i="18"/>
  <c r="O1122" i="18"/>
  <c r="AG1121" i="18"/>
  <c r="AD1121" i="18"/>
  <c r="AC1121" i="18"/>
  <c r="AA1121" i="18"/>
  <c r="Z1121" i="18"/>
  <c r="R1121" i="18"/>
  <c r="O1121" i="18"/>
  <c r="AG1120" i="18"/>
  <c r="AD1120" i="18"/>
  <c r="AC1120" i="18"/>
  <c r="AA1120" i="18"/>
  <c r="Z1120" i="18"/>
  <c r="R1120" i="18"/>
  <c r="O1120" i="18"/>
  <c r="AG1119" i="18"/>
  <c r="AD1119" i="18"/>
  <c r="AC1119" i="18"/>
  <c r="AA1119" i="18"/>
  <c r="Z1119" i="18"/>
  <c r="R1119" i="18"/>
  <c r="O1119" i="18"/>
  <c r="AG1118" i="18"/>
  <c r="AD1118" i="18"/>
  <c r="AC1118" i="18"/>
  <c r="AA1118" i="18"/>
  <c r="Z1118" i="18"/>
  <c r="R1118" i="18"/>
  <c r="O1118" i="18"/>
  <c r="AG1117" i="18"/>
  <c r="AD1117" i="18"/>
  <c r="AC1117" i="18"/>
  <c r="AA1117" i="18"/>
  <c r="Z1117" i="18"/>
  <c r="R1117" i="18"/>
  <c r="O1117" i="18"/>
  <c r="AG1116" i="18"/>
  <c r="AD1116" i="18"/>
  <c r="AC1116" i="18"/>
  <c r="AA1116" i="18"/>
  <c r="Z1116" i="18"/>
  <c r="R1116" i="18"/>
  <c r="O1116" i="18"/>
  <c r="AG1115" i="18"/>
  <c r="AD1115" i="18"/>
  <c r="AC1115" i="18"/>
  <c r="AA1115" i="18"/>
  <c r="Z1115" i="18"/>
  <c r="R1115" i="18"/>
  <c r="O1115" i="18"/>
  <c r="AG1114" i="18"/>
  <c r="AD1114" i="18"/>
  <c r="AC1114" i="18"/>
  <c r="AA1114" i="18"/>
  <c r="Z1114" i="18"/>
  <c r="R1114" i="18"/>
  <c r="O1114" i="18"/>
  <c r="AG1113" i="18"/>
  <c r="AD1113" i="18"/>
  <c r="AC1113" i="18"/>
  <c r="AA1113" i="18"/>
  <c r="Z1113" i="18"/>
  <c r="R1113" i="18"/>
  <c r="O1113" i="18"/>
  <c r="AG1112" i="18"/>
  <c r="AD1112" i="18"/>
  <c r="AC1112" i="18"/>
  <c r="AA1112" i="18"/>
  <c r="Z1112" i="18"/>
  <c r="R1112" i="18"/>
  <c r="O1112" i="18"/>
  <c r="AG1111" i="18"/>
  <c r="AD1111" i="18"/>
  <c r="AC1111" i="18"/>
  <c r="AA1111" i="18"/>
  <c r="Z1111" i="18"/>
  <c r="R1111" i="18"/>
  <c r="O1111" i="18"/>
  <c r="AG1110" i="18"/>
  <c r="AD1110" i="18"/>
  <c r="AC1110" i="18"/>
  <c r="AA1110" i="18"/>
  <c r="Z1110" i="18"/>
  <c r="R1110" i="18"/>
  <c r="O1110" i="18"/>
  <c r="AG1109" i="18"/>
  <c r="AD1109" i="18"/>
  <c r="AC1109" i="18"/>
  <c r="AA1109" i="18"/>
  <c r="Z1109" i="18"/>
  <c r="R1109" i="18"/>
  <c r="O1109" i="18"/>
  <c r="AG1108" i="18"/>
  <c r="AD1108" i="18"/>
  <c r="AC1108" i="18"/>
  <c r="AA1108" i="18"/>
  <c r="Z1108" i="18"/>
  <c r="R1108" i="18"/>
  <c r="O1108" i="18"/>
  <c r="AG1107" i="18"/>
  <c r="AD1107" i="18"/>
  <c r="AC1107" i="18"/>
  <c r="AA1107" i="18"/>
  <c r="Z1107" i="18"/>
  <c r="R1107" i="18"/>
  <c r="O1107" i="18"/>
  <c r="AG1106" i="18"/>
  <c r="AD1106" i="18"/>
  <c r="AC1106" i="18"/>
  <c r="AA1106" i="18"/>
  <c r="Z1106" i="18"/>
  <c r="R1106" i="18"/>
  <c r="O1106" i="18"/>
  <c r="AG1105" i="18"/>
  <c r="AD1105" i="18"/>
  <c r="AC1105" i="18"/>
  <c r="AA1105" i="18"/>
  <c r="Z1105" i="18"/>
  <c r="R1105" i="18"/>
  <c r="O1105" i="18"/>
  <c r="AG1104" i="18"/>
  <c r="AD1104" i="18"/>
  <c r="AC1104" i="18"/>
  <c r="AA1104" i="18"/>
  <c r="Z1104" i="18"/>
  <c r="R1104" i="18"/>
  <c r="O1104" i="18"/>
  <c r="AG1103" i="18"/>
  <c r="AD1103" i="18"/>
  <c r="AC1103" i="18"/>
  <c r="AA1103" i="18"/>
  <c r="Z1103" i="18"/>
  <c r="R1103" i="18"/>
  <c r="O1103" i="18"/>
  <c r="AG1102" i="18"/>
  <c r="AD1102" i="18"/>
  <c r="AC1102" i="18"/>
  <c r="AA1102" i="18"/>
  <c r="Z1102" i="18"/>
  <c r="R1102" i="18"/>
  <c r="O1102" i="18"/>
  <c r="AG1101" i="18"/>
  <c r="AD1101" i="18"/>
  <c r="AC1101" i="18"/>
  <c r="AA1101" i="18"/>
  <c r="Z1101" i="18"/>
  <c r="R1101" i="18"/>
  <c r="O1101" i="18"/>
  <c r="AG1100" i="18"/>
  <c r="AD1100" i="18"/>
  <c r="AC1100" i="18"/>
  <c r="AA1100" i="18"/>
  <c r="Z1100" i="18"/>
  <c r="R1100" i="18"/>
  <c r="O1100" i="18"/>
  <c r="AG1099" i="18"/>
  <c r="AD1099" i="18"/>
  <c r="AC1099" i="18"/>
  <c r="AA1099" i="18"/>
  <c r="Z1099" i="18"/>
  <c r="R1099" i="18"/>
  <c r="O1099" i="18"/>
  <c r="AG1098" i="18"/>
  <c r="AD1098" i="18"/>
  <c r="AC1098" i="18"/>
  <c r="AA1098" i="18"/>
  <c r="Z1098" i="18"/>
  <c r="R1098" i="18"/>
  <c r="O1098" i="18"/>
  <c r="AG1097" i="18"/>
  <c r="AD1097" i="18"/>
  <c r="AC1097" i="18"/>
  <c r="AA1097" i="18"/>
  <c r="Z1097" i="18"/>
  <c r="R1097" i="18"/>
  <c r="O1097" i="18"/>
  <c r="AG1096" i="18"/>
  <c r="AD1096" i="18"/>
  <c r="AC1096" i="18"/>
  <c r="AA1096" i="18"/>
  <c r="Z1096" i="18"/>
  <c r="R1096" i="18"/>
  <c r="O1096" i="18"/>
  <c r="AG1095" i="18"/>
  <c r="AD1095" i="18"/>
  <c r="AC1095" i="18"/>
  <c r="AA1095" i="18"/>
  <c r="Z1095" i="18"/>
  <c r="R1095" i="18"/>
  <c r="O1095" i="18"/>
  <c r="AG1094" i="18"/>
  <c r="AD1094" i="18"/>
  <c r="AC1094" i="18"/>
  <c r="AA1094" i="18"/>
  <c r="Z1094" i="18"/>
  <c r="R1094" i="18"/>
  <c r="O1094" i="18"/>
  <c r="AG1093" i="18"/>
  <c r="AD1093" i="18"/>
  <c r="AC1093" i="18"/>
  <c r="AA1093" i="18"/>
  <c r="Z1093" i="18"/>
  <c r="R1093" i="18"/>
  <c r="O1093" i="18"/>
  <c r="AG1092" i="18"/>
  <c r="AD1092" i="18"/>
  <c r="AC1092" i="18"/>
  <c r="AA1092" i="18"/>
  <c r="Z1092" i="18"/>
  <c r="R1092" i="18"/>
  <c r="O1092" i="18"/>
  <c r="AG1091" i="18"/>
  <c r="AD1091" i="18"/>
  <c r="AC1091" i="18"/>
  <c r="AA1091" i="18"/>
  <c r="Z1091" i="18"/>
  <c r="R1091" i="18"/>
  <c r="O1091" i="18"/>
  <c r="AG1090" i="18"/>
  <c r="AD1090" i="18"/>
  <c r="AC1090" i="18"/>
  <c r="AA1090" i="18"/>
  <c r="Z1090" i="18"/>
  <c r="R1090" i="18"/>
  <c r="O1090" i="18"/>
  <c r="AG1089" i="18"/>
  <c r="AD1089" i="18"/>
  <c r="AC1089" i="18"/>
  <c r="AA1089" i="18"/>
  <c r="Z1089" i="18"/>
  <c r="R1089" i="18"/>
  <c r="O1089" i="18"/>
  <c r="AG1088" i="18"/>
  <c r="AD1088" i="18"/>
  <c r="AC1088" i="18"/>
  <c r="AA1088" i="18"/>
  <c r="Z1088" i="18"/>
  <c r="R1088" i="18"/>
  <c r="O1088" i="18"/>
  <c r="AG1087" i="18"/>
  <c r="AD1087" i="18"/>
  <c r="AC1087" i="18"/>
  <c r="AA1087" i="18"/>
  <c r="Z1087" i="18"/>
  <c r="R1087" i="18"/>
  <c r="O1087" i="18"/>
  <c r="AG1086" i="18"/>
  <c r="AD1086" i="18"/>
  <c r="AC1086" i="18"/>
  <c r="AA1086" i="18"/>
  <c r="Z1086" i="18"/>
  <c r="R1086" i="18"/>
  <c r="O1086" i="18"/>
  <c r="AG1085" i="18"/>
  <c r="AD1085" i="18"/>
  <c r="AC1085" i="18"/>
  <c r="AA1085" i="18"/>
  <c r="Z1085" i="18"/>
  <c r="R1085" i="18"/>
  <c r="O1085" i="18"/>
  <c r="AG1084" i="18"/>
  <c r="AD1084" i="18"/>
  <c r="AC1084" i="18"/>
  <c r="AA1084" i="18"/>
  <c r="Z1084" i="18"/>
  <c r="R1084" i="18"/>
  <c r="O1084" i="18"/>
  <c r="AG1083" i="18"/>
  <c r="AD1083" i="18"/>
  <c r="AC1083" i="18"/>
  <c r="AA1083" i="18"/>
  <c r="Z1083" i="18"/>
  <c r="R1083" i="18"/>
  <c r="O1083" i="18"/>
  <c r="AG1082" i="18"/>
  <c r="AD1082" i="18"/>
  <c r="AC1082" i="18"/>
  <c r="AA1082" i="18"/>
  <c r="Z1082" i="18"/>
  <c r="R1082" i="18"/>
  <c r="O1082" i="18"/>
  <c r="AG1081" i="18"/>
  <c r="AD1081" i="18"/>
  <c r="AC1081" i="18"/>
  <c r="AA1081" i="18"/>
  <c r="Z1081" i="18"/>
  <c r="R1081" i="18"/>
  <c r="O1081" i="18"/>
  <c r="AG1080" i="18"/>
  <c r="AD1080" i="18"/>
  <c r="AC1080" i="18"/>
  <c r="AA1080" i="18"/>
  <c r="Z1080" i="18"/>
  <c r="R1080" i="18"/>
  <c r="O1080" i="18"/>
  <c r="AG1079" i="18"/>
  <c r="AD1079" i="18"/>
  <c r="AC1079" i="18"/>
  <c r="AA1079" i="18"/>
  <c r="Z1079" i="18"/>
  <c r="R1079" i="18"/>
  <c r="O1079" i="18"/>
  <c r="AG1078" i="18"/>
  <c r="AD1078" i="18"/>
  <c r="AC1078" i="18"/>
  <c r="AA1078" i="18"/>
  <c r="Z1078" i="18"/>
  <c r="R1078" i="18"/>
  <c r="O1078" i="18"/>
  <c r="AG1077" i="18"/>
  <c r="AD1077" i="18"/>
  <c r="AC1077" i="18"/>
  <c r="AA1077" i="18"/>
  <c r="Z1077" i="18"/>
  <c r="R1077" i="18"/>
  <c r="O1077" i="18"/>
  <c r="AG1076" i="18"/>
  <c r="AD1076" i="18"/>
  <c r="AC1076" i="18"/>
  <c r="AA1076" i="18"/>
  <c r="Z1076" i="18"/>
  <c r="R1076" i="18"/>
  <c r="O1076" i="18"/>
  <c r="AG1075" i="18"/>
  <c r="AD1075" i="18"/>
  <c r="AC1075" i="18"/>
  <c r="AA1075" i="18"/>
  <c r="Z1075" i="18"/>
  <c r="R1075" i="18"/>
  <c r="O1075" i="18"/>
  <c r="AG1074" i="18"/>
  <c r="AD1074" i="18"/>
  <c r="AC1074" i="18"/>
  <c r="AA1074" i="18"/>
  <c r="Z1074" i="18"/>
  <c r="R1074" i="18"/>
  <c r="O1074" i="18"/>
  <c r="AG1073" i="18"/>
  <c r="AD1073" i="18"/>
  <c r="AC1073" i="18"/>
  <c r="AA1073" i="18"/>
  <c r="Z1073" i="18"/>
  <c r="R1073" i="18"/>
  <c r="O1073" i="18"/>
  <c r="AG1072" i="18"/>
  <c r="AD1072" i="18"/>
  <c r="AC1072" i="18"/>
  <c r="AA1072" i="18"/>
  <c r="Z1072" i="18"/>
  <c r="R1072" i="18"/>
  <c r="O1072" i="18"/>
  <c r="AG1071" i="18"/>
  <c r="AD1071" i="18"/>
  <c r="AC1071" i="18"/>
  <c r="AA1071" i="18"/>
  <c r="Z1071" i="18"/>
  <c r="R1071" i="18"/>
  <c r="O1071" i="18"/>
  <c r="AG1070" i="18"/>
  <c r="AD1070" i="18"/>
  <c r="AC1070" i="18"/>
  <c r="AA1070" i="18"/>
  <c r="Z1070" i="18"/>
  <c r="R1070" i="18"/>
  <c r="O1070" i="18"/>
  <c r="AG1069" i="18"/>
  <c r="AD1069" i="18"/>
  <c r="AC1069" i="18"/>
  <c r="AA1069" i="18"/>
  <c r="Z1069" i="18"/>
  <c r="R1069" i="18"/>
  <c r="O1069" i="18"/>
  <c r="AG1068" i="18"/>
  <c r="AD1068" i="18"/>
  <c r="AC1068" i="18"/>
  <c r="AA1068" i="18"/>
  <c r="Z1068" i="18"/>
  <c r="R1068" i="18"/>
  <c r="O1068" i="18"/>
  <c r="AG1067" i="18"/>
  <c r="AD1067" i="18"/>
  <c r="AC1067" i="18"/>
  <c r="AA1067" i="18"/>
  <c r="Z1067" i="18"/>
  <c r="R1067" i="18"/>
  <c r="O1067" i="18"/>
  <c r="AG1066" i="18"/>
  <c r="AD1066" i="18"/>
  <c r="AC1066" i="18"/>
  <c r="AA1066" i="18"/>
  <c r="Z1066" i="18"/>
  <c r="R1066" i="18"/>
  <c r="O1066" i="18"/>
  <c r="AG1065" i="18"/>
  <c r="AD1065" i="18"/>
  <c r="AC1065" i="18"/>
  <c r="AA1065" i="18"/>
  <c r="Z1065" i="18"/>
  <c r="R1065" i="18"/>
  <c r="O1065" i="18"/>
  <c r="AG1064" i="18"/>
  <c r="AD1064" i="18"/>
  <c r="AC1064" i="18"/>
  <c r="AA1064" i="18"/>
  <c r="Z1064" i="18"/>
  <c r="R1064" i="18"/>
  <c r="O1064" i="18"/>
  <c r="AG1063" i="18"/>
  <c r="AD1063" i="18"/>
  <c r="AC1063" i="18"/>
  <c r="AA1063" i="18"/>
  <c r="Z1063" i="18"/>
  <c r="R1063" i="18"/>
  <c r="O1063" i="18"/>
  <c r="AG1062" i="18"/>
  <c r="AD1062" i="18"/>
  <c r="AC1062" i="18"/>
  <c r="AA1062" i="18"/>
  <c r="Z1062" i="18"/>
  <c r="R1062" i="18"/>
  <c r="O1062" i="18"/>
  <c r="AG1061" i="18"/>
  <c r="AD1061" i="18"/>
  <c r="AC1061" i="18"/>
  <c r="AA1061" i="18"/>
  <c r="Z1061" i="18"/>
  <c r="R1061" i="18"/>
  <c r="O1061" i="18"/>
  <c r="AG1060" i="18"/>
  <c r="AD1060" i="18"/>
  <c r="AC1060" i="18"/>
  <c r="AA1060" i="18"/>
  <c r="Z1060" i="18"/>
  <c r="R1060" i="18"/>
  <c r="O1060" i="18"/>
  <c r="AG1059" i="18"/>
  <c r="AD1059" i="18"/>
  <c r="AC1059" i="18"/>
  <c r="AA1059" i="18"/>
  <c r="Z1059" i="18"/>
  <c r="R1059" i="18"/>
  <c r="O1059" i="18"/>
  <c r="AG1058" i="18"/>
  <c r="AD1058" i="18"/>
  <c r="AC1058" i="18"/>
  <c r="AA1058" i="18"/>
  <c r="Z1058" i="18"/>
  <c r="R1058" i="18"/>
  <c r="O1058" i="18"/>
  <c r="AG1057" i="18"/>
  <c r="AD1057" i="18"/>
  <c r="AC1057" i="18"/>
  <c r="AA1057" i="18"/>
  <c r="Z1057" i="18"/>
  <c r="R1057" i="18"/>
  <c r="O1057" i="18"/>
  <c r="AG1056" i="18"/>
  <c r="AD1056" i="18"/>
  <c r="AC1056" i="18"/>
  <c r="AA1056" i="18"/>
  <c r="Z1056" i="18"/>
  <c r="R1056" i="18"/>
  <c r="O1056" i="18"/>
  <c r="AG1055" i="18"/>
  <c r="AD1055" i="18"/>
  <c r="AC1055" i="18"/>
  <c r="AA1055" i="18"/>
  <c r="Z1055" i="18"/>
  <c r="R1055" i="18"/>
  <c r="O1055" i="18"/>
  <c r="AG1054" i="18"/>
  <c r="AD1054" i="18"/>
  <c r="AC1054" i="18"/>
  <c r="AA1054" i="18"/>
  <c r="Z1054" i="18"/>
  <c r="R1054" i="18"/>
  <c r="O1054" i="18"/>
  <c r="AG1053" i="18"/>
  <c r="AD1053" i="18"/>
  <c r="AC1053" i="18"/>
  <c r="AA1053" i="18"/>
  <c r="Z1053" i="18"/>
  <c r="R1053" i="18"/>
  <c r="O1053" i="18"/>
  <c r="AG1052" i="18"/>
  <c r="AD1052" i="18"/>
  <c r="AC1052" i="18"/>
  <c r="AA1052" i="18"/>
  <c r="Z1052" i="18"/>
  <c r="R1052" i="18"/>
  <c r="O1052" i="18"/>
  <c r="AG1051" i="18"/>
  <c r="AD1051" i="18"/>
  <c r="AC1051" i="18"/>
  <c r="AA1051" i="18"/>
  <c r="Z1051" i="18"/>
  <c r="R1051" i="18"/>
  <c r="O1051" i="18"/>
  <c r="AG1050" i="18"/>
  <c r="AD1050" i="18"/>
  <c r="AC1050" i="18"/>
  <c r="AA1050" i="18"/>
  <c r="Z1050" i="18"/>
  <c r="R1050" i="18"/>
  <c r="O1050" i="18"/>
  <c r="AG1049" i="18"/>
  <c r="AD1049" i="18"/>
  <c r="AC1049" i="18"/>
  <c r="AA1049" i="18"/>
  <c r="Z1049" i="18"/>
  <c r="R1049" i="18"/>
  <c r="O1049" i="18"/>
  <c r="AG1048" i="18"/>
  <c r="AD1048" i="18"/>
  <c r="AC1048" i="18"/>
  <c r="AA1048" i="18"/>
  <c r="Z1048" i="18"/>
  <c r="R1048" i="18"/>
  <c r="O1048" i="18"/>
  <c r="AG1047" i="18"/>
  <c r="AD1047" i="18"/>
  <c r="AC1047" i="18"/>
  <c r="AA1047" i="18"/>
  <c r="Z1047" i="18"/>
  <c r="R1047" i="18"/>
  <c r="O1047" i="18"/>
  <c r="AG1046" i="18"/>
  <c r="AD1046" i="18"/>
  <c r="AC1046" i="18"/>
  <c r="AA1046" i="18"/>
  <c r="Z1046" i="18"/>
  <c r="R1046" i="18"/>
  <c r="O1046" i="18"/>
  <c r="AG1045" i="18"/>
  <c r="AD1045" i="18"/>
  <c r="AC1045" i="18"/>
  <c r="AA1045" i="18"/>
  <c r="Z1045" i="18"/>
  <c r="R1045" i="18"/>
  <c r="O1045" i="18"/>
  <c r="AG1044" i="18"/>
  <c r="AD1044" i="18"/>
  <c r="AC1044" i="18"/>
  <c r="AA1044" i="18"/>
  <c r="Z1044" i="18"/>
  <c r="R1044" i="18"/>
  <c r="O1044" i="18"/>
  <c r="AG1043" i="18"/>
  <c r="AD1043" i="18"/>
  <c r="AC1043" i="18"/>
  <c r="AA1043" i="18"/>
  <c r="Z1043" i="18"/>
  <c r="R1043" i="18"/>
  <c r="O1043" i="18"/>
  <c r="AG1042" i="18"/>
  <c r="AD1042" i="18"/>
  <c r="AC1042" i="18"/>
  <c r="AA1042" i="18"/>
  <c r="Z1042" i="18"/>
  <c r="R1042" i="18"/>
  <c r="O1042" i="18"/>
  <c r="AG1041" i="18"/>
  <c r="AD1041" i="18"/>
  <c r="AC1041" i="18"/>
  <c r="AA1041" i="18"/>
  <c r="Z1041" i="18"/>
  <c r="R1041" i="18"/>
  <c r="O1041" i="18"/>
  <c r="AG1040" i="18"/>
  <c r="AD1040" i="18"/>
  <c r="AC1040" i="18"/>
  <c r="AA1040" i="18"/>
  <c r="Z1040" i="18"/>
  <c r="R1040" i="18"/>
  <c r="O1040" i="18"/>
  <c r="AG1039" i="18"/>
  <c r="AD1039" i="18"/>
  <c r="AC1039" i="18"/>
  <c r="AA1039" i="18"/>
  <c r="Z1039" i="18"/>
  <c r="R1039" i="18"/>
  <c r="O1039" i="18"/>
  <c r="AG1038" i="18"/>
  <c r="AD1038" i="18"/>
  <c r="AC1038" i="18"/>
  <c r="AA1038" i="18"/>
  <c r="Z1038" i="18"/>
  <c r="R1038" i="18"/>
  <c r="O1038" i="18"/>
  <c r="AG1037" i="18"/>
  <c r="AD1037" i="18"/>
  <c r="AC1037" i="18"/>
  <c r="AA1037" i="18"/>
  <c r="Z1037" i="18"/>
  <c r="R1037" i="18"/>
  <c r="O1037" i="18"/>
  <c r="AG1036" i="18"/>
  <c r="AD1036" i="18"/>
  <c r="AC1036" i="18"/>
  <c r="AA1036" i="18"/>
  <c r="Z1036" i="18"/>
  <c r="R1036" i="18"/>
  <c r="O1036" i="18"/>
  <c r="AG1035" i="18"/>
  <c r="AD1035" i="18"/>
  <c r="AC1035" i="18"/>
  <c r="AA1035" i="18"/>
  <c r="Z1035" i="18"/>
  <c r="R1035" i="18"/>
  <c r="O1035" i="18"/>
  <c r="AG1034" i="18"/>
  <c r="AD1034" i="18"/>
  <c r="AC1034" i="18"/>
  <c r="AA1034" i="18"/>
  <c r="Z1034" i="18"/>
  <c r="R1034" i="18"/>
  <c r="O1034" i="18"/>
  <c r="AG1033" i="18"/>
  <c r="AD1033" i="18"/>
  <c r="AC1033" i="18"/>
  <c r="AA1033" i="18"/>
  <c r="Z1033" i="18"/>
  <c r="R1033" i="18"/>
  <c r="O1033" i="18"/>
  <c r="AG1032" i="18"/>
  <c r="AD1032" i="18"/>
  <c r="AC1032" i="18"/>
  <c r="AA1032" i="18"/>
  <c r="Z1032" i="18"/>
  <c r="R1032" i="18"/>
  <c r="O1032" i="18"/>
  <c r="AG1031" i="18"/>
  <c r="AD1031" i="18"/>
  <c r="AC1031" i="18"/>
  <c r="AA1031" i="18"/>
  <c r="Z1031" i="18"/>
  <c r="R1031" i="18"/>
  <c r="O1031" i="18"/>
  <c r="AG1030" i="18"/>
  <c r="AD1030" i="18"/>
  <c r="AC1030" i="18"/>
  <c r="AA1030" i="18"/>
  <c r="Z1030" i="18"/>
  <c r="R1030" i="18"/>
  <c r="O1030" i="18"/>
  <c r="AG1029" i="18"/>
  <c r="AD1029" i="18"/>
  <c r="AC1029" i="18"/>
  <c r="AA1029" i="18"/>
  <c r="Z1029" i="18"/>
  <c r="R1029" i="18"/>
  <c r="O1029" i="18"/>
  <c r="AG1028" i="18"/>
  <c r="AD1028" i="18"/>
  <c r="AC1028" i="18"/>
  <c r="AA1028" i="18"/>
  <c r="Z1028" i="18"/>
  <c r="R1028" i="18"/>
  <c r="O1028" i="18"/>
  <c r="AG1027" i="18"/>
  <c r="AD1027" i="18"/>
  <c r="AC1027" i="18"/>
  <c r="AA1027" i="18"/>
  <c r="Z1027" i="18"/>
  <c r="R1027" i="18"/>
  <c r="O1027" i="18"/>
  <c r="AG1026" i="18"/>
  <c r="AD1026" i="18"/>
  <c r="AC1026" i="18"/>
  <c r="AA1026" i="18"/>
  <c r="Z1026" i="18"/>
  <c r="R1026" i="18"/>
  <c r="O1026" i="18"/>
  <c r="AG1025" i="18"/>
  <c r="AD1025" i="18"/>
  <c r="AC1025" i="18"/>
  <c r="AA1025" i="18"/>
  <c r="Z1025" i="18"/>
  <c r="R1025" i="18"/>
  <c r="O1025" i="18"/>
  <c r="AG1024" i="18"/>
  <c r="AD1024" i="18"/>
  <c r="AC1024" i="18"/>
  <c r="AA1024" i="18"/>
  <c r="Z1024" i="18"/>
  <c r="R1024" i="18"/>
  <c r="O1024" i="18"/>
  <c r="AG1023" i="18"/>
  <c r="AD1023" i="18"/>
  <c r="AC1023" i="18"/>
  <c r="AA1023" i="18"/>
  <c r="Z1023" i="18"/>
  <c r="R1023" i="18"/>
  <c r="O1023" i="18"/>
  <c r="AG1022" i="18"/>
  <c r="AD1022" i="18"/>
  <c r="AC1022" i="18"/>
  <c r="AA1022" i="18"/>
  <c r="Z1022" i="18"/>
  <c r="R1022" i="18"/>
  <c r="O1022" i="18"/>
  <c r="AG1021" i="18"/>
  <c r="AD1021" i="18"/>
  <c r="AC1021" i="18"/>
  <c r="AA1021" i="18"/>
  <c r="Z1021" i="18"/>
  <c r="R1021" i="18"/>
  <c r="O1021" i="18"/>
  <c r="AG1020" i="18"/>
  <c r="AD1020" i="18"/>
  <c r="AC1020" i="18"/>
  <c r="AA1020" i="18"/>
  <c r="Z1020" i="18"/>
  <c r="R1020" i="18"/>
  <c r="O1020" i="18"/>
  <c r="AG1019" i="18"/>
  <c r="AD1019" i="18"/>
  <c r="AC1019" i="18"/>
  <c r="AA1019" i="18"/>
  <c r="Z1019" i="18"/>
  <c r="R1019" i="18"/>
  <c r="O1019" i="18"/>
  <c r="AG1018" i="18"/>
  <c r="AD1018" i="18"/>
  <c r="AC1018" i="18"/>
  <c r="AA1018" i="18"/>
  <c r="Z1018" i="18"/>
  <c r="R1018" i="18"/>
  <c r="O1018" i="18"/>
  <c r="AG1017" i="18"/>
  <c r="AD1017" i="18"/>
  <c r="AC1017" i="18"/>
  <c r="AA1017" i="18"/>
  <c r="Z1017" i="18"/>
  <c r="R1017" i="18"/>
  <c r="O1017" i="18"/>
  <c r="AG1016" i="18"/>
  <c r="AD1016" i="18"/>
  <c r="AC1016" i="18"/>
  <c r="AA1016" i="18"/>
  <c r="Z1016" i="18"/>
  <c r="R1016" i="18"/>
  <c r="O1016" i="18"/>
  <c r="AG1015" i="18"/>
  <c r="AD1015" i="18"/>
  <c r="AC1015" i="18"/>
  <c r="AA1015" i="18"/>
  <c r="Z1015" i="18"/>
  <c r="R1015" i="18"/>
  <c r="O1015" i="18"/>
  <c r="AG1014" i="18"/>
  <c r="AD1014" i="18"/>
  <c r="AC1014" i="18"/>
  <c r="AA1014" i="18"/>
  <c r="Z1014" i="18"/>
  <c r="R1014" i="18"/>
  <c r="O1014" i="18"/>
  <c r="AG1013" i="18"/>
  <c r="AD1013" i="18"/>
  <c r="AC1013" i="18"/>
  <c r="AA1013" i="18"/>
  <c r="Z1013" i="18"/>
  <c r="R1013" i="18"/>
  <c r="O1013" i="18"/>
  <c r="AG1012" i="18"/>
  <c r="AD1012" i="18"/>
  <c r="AC1012" i="18"/>
  <c r="AA1012" i="18"/>
  <c r="Z1012" i="18"/>
  <c r="R1012" i="18"/>
  <c r="O1012" i="18"/>
  <c r="AG1011" i="18"/>
  <c r="AD1011" i="18"/>
  <c r="AC1011" i="18"/>
  <c r="AA1011" i="18"/>
  <c r="Z1011" i="18"/>
  <c r="R1011" i="18"/>
  <c r="O1011" i="18"/>
  <c r="AG1010" i="18"/>
  <c r="AD1010" i="18"/>
  <c r="AC1010" i="18"/>
  <c r="AA1010" i="18"/>
  <c r="Z1010" i="18"/>
  <c r="R1010" i="18"/>
  <c r="O1010" i="18"/>
  <c r="AG1009" i="18"/>
  <c r="AD1009" i="18"/>
  <c r="AC1009" i="18"/>
  <c r="AA1009" i="18"/>
  <c r="Z1009" i="18"/>
  <c r="R1009" i="18"/>
  <c r="O1009" i="18"/>
  <c r="AG1008" i="18"/>
  <c r="AD1008" i="18"/>
  <c r="AC1008" i="18"/>
  <c r="AA1008" i="18"/>
  <c r="Z1008" i="18"/>
  <c r="R1008" i="18"/>
  <c r="O1008" i="18"/>
  <c r="AG1007" i="18"/>
  <c r="AD1007" i="18"/>
  <c r="AC1007" i="18"/>
  <c r="AA1007" i="18"/>
  <c r="Z1007" i="18"/>
  <c r="R1007" i="18"/>
  <c r="O1007" i="18"/>
  <c r="AG1006" i="18"/>
  <c r="AD1006" i="18"/>
  <c r="AC1006" i="18"/>
  <c r="AA1006" i="18"/>
  <c r="Z1006" i="18"/>
  <c r="R1006" i="18"/>
  <c r="O1006" i="18"/>
  <c r="AG1005" i="18"/>
  <c r="AD1005" i="18"/>
  <c r="AC1005" i="18"/>
  <c r="AA1005" i="18"/>
  <c r="Z1005" i="18"/>
  <c r="R1005" i="18"/>
  <c r="O1005" i="18"/>
  <c r="AG1004" i="18"/>
  <c r="AD1004" i="18"/>
  <c r="AC1004" i="18"/>
  <c r="AA1004" i="18"/>
  <c r="Z1004" i="18"/>
  <c r="R1004" i="18"/>
  <c r="O1004" i="18"/>
  <c r="AG1003" i="18"/>
  <c r="AD1003" i="18"/>
  <c r="AC1003" i="18"/>
  <c r="AA1003" i="18"/>
  <c r="Z1003" i="18"/>
  <c r="R1003" i="18"/>
  <c r="O1003" i="18"/>
  <c r="AG1002" i="18"/>
  <c r="AD1002" i="18"/>
  <c r="AC1002" i="18"/>
  <c r="AA1002" i="18"/>
  <c r="Z1002" i="18"/>
  <c r="R1002" i="18"/>
  <c r="O1002" i="18"/>
  <c r="AG1001" i="18"/>
  <c r="AD1001" i="18"/>
  <c r="AC1001" i="18"/>
  <c r="AA1001" i="18"/>
  <c r="Z1001" i="18"/>
  <c r="R1001" i="18"/>
  <c r="O1001" i="18"/>
  <c r="AG1000" i="18"/>
  <c r="AD1000" i="18"/>
  <c r="AC1000" i="18"/>
  <c r="AA1000" i="18"/>
  <c r="Z1000" i="18"/>
  <c r="R1000" i="18"/>
  <c r="O1000" i="18"/>
  <c r="AG999" i="18"/>
  <c r="AD999" i="18"/>
  <c r="AC999" i="18"/>
  <c r="AA999" i="18"/>
  <c r="Z999" i="18"/>
  <c r="R999" i="18"/>
  <c r="O999" i="18"/>
  <c r="AG998" i="18"/>
  <c r="AD998" i="18"/>
  <c r="AC998" i="18"/>
  <c r="AA998" i="18"/>
  <c r="Z998" i="18"/>
  <c r="R998" i="18"/>
  <c r="O998" i="18"/>
  <c r="AG997" i="18"/>
  <c r="AD997" i="18"/>
  <c r="AC997" i="18"/>
  <c r="AA997" i="18"/>
  <c r="Z997" i="18"/>
  <c r="R997" i="18"/>
  <c r="O997" i="18"/>
  <c r="AG996" i="18"/>
  <c r="AD996" i="18"/>
  <c r="AC996" i="18"/>
  <c r="AA996" i="18"/>
  <c r="Z996" i="18"/>
  <c r="R996" i="18"/>
  <c r="O996" i="18"/>
  <c r="AG995" i="18"/>
  <c r="AD995" i="18"/>
  <c r="AC995" i="18"/>
  <c r="AA995" i="18"/>
  <c r="Z995" i="18"/>
  <c r="R995" i="18"/>
  <c r="O995" i="18"/>
  <c r="AG994" i="18"/>
  <c r="AD994" i="18"/>
  <c r="AC994" i="18"/>
  <c r="AA994" i="18"/>
  <c r="Z994" i="18"/>
  <c r="R994" i="18"/>
  <c r="O994" i="18"/>
  <c r="AG993" i="18"/>
  <c r="AD993" i="18"/>
  <c r="AC993" i="18"/>
  <c r="AA993" i="18"/>
  <c r="Z993" i="18"/>
  <c r="R993" i="18"/>
  <c r="O993" i="18"/>
  <c r="AG992" i="18"/>
  <c r="AD992" i="18"/>
  <c r="AC992" i="18"/>
  <c r="AA992" i="18"/>
  <c r="Z992" i="18"/>
  <c r="R992" i="18"/>
  <c r="O992" i="18"/>
  <c r="AG991" i="18"/>
  <c r="AD991" i="18"/>
  <c r="AC991" i="18"/>
  <c r="AA991" i="18"/>
  <c r="Z991" i="18"/>
  <c r="R991" i="18"/>
  <c r="O991" i="18"/>
  <c r="AG990" i="18"/>
  <c r="AD990" i="18"/>
  <c r="AC990" i="18"/>
  <c r="AA990" i="18"/>
  <c r="Z990" i="18"/>
  <c r="R990" i="18"/>
  <c r="O990" i="18"/>
  <c r="AG989" i="18"/>
  <c r="AD989" i="18"/>
  <c r="AC989" i="18"/>
  <c r="AA989" i="18"/>
  <c r="Z989" i="18"/>
  <c r="R989" i="18"/>
  <c r="O989" i="18"/>
  <c r="AG988" i="18"/>
  <c r="AD988" i="18"/>
  <c r="AC988" i="18"/>
  <c r="AA988" i="18"/>
  <c r="Z988" i="18"/>
  <c r="R988" i="18"/>
  <c r="O988" i="18"/>
  <c r="AG987" i="18"/>
  <c r="AD987" i="18"/>
  <c r="AC987" i="18"/>
  <c r="AA987" i="18"/>
  <c r="Z987" i="18"/>
  <c r="R987" i="18"/>
  <c r="O987" i="18"/>
  <c r="AG986" i="18"/>
  <c r="AD986" i="18"/>
  <c r="AC986" i="18"/>
  <c r="AA986" i="18"/>
  <c r="Z986" i="18"/>
  <c r="R986" i="18"/>
  <c r="O986" i="18"/>
  <c r="AG985" i="18"/>
  <c r="AD985" i="18"/>
  <c r="AC985" i="18"/>
  <c r="AA985" i="18"/>
  <c r="Z985" i="18"/>
  <c r="R985" i="18"/>
  <c r="O985" i="18"/>
  <c r="AG984" i="18"/>
  <c r="AD984" i="18"/>
  <c r="AC984" i="18"/>
  <c r="AA984" i="18"/>
  <c r="Z984" i="18"/>
  <c r="R984" i="18"/>
  <c r="O984" i="18"/>
  <c r="AG983" i="18"/>
  <c r="AD983" i="18"/>
  <c r="AC983" i="18"/>
  <c r="AA983" i="18"/>
  <c r="Z983" i="18"/>
  <c r="R983" i="18"/>
  <c r="O983" i="18"/>
  <c r="AG982" i="18"/>
  <c r="AD982" i="18"/>
  <c r="AC982" i="18"/>
  <c r="AA982" i="18"/>
  <c r="Z982" i="18"/>
  <c r="R982" i="18"/>
  <c r="O982" i="18"/>
  <c r="AG981" i="18"/>
  <c r="AD981" i="18"/>
  <c r="AC981" i="18"/>
  <c r="AA981" i="18"/>
  <c r="Z981" i="18"/>
  <c r="R981" i="18"/>
  <c r="O981" i="18"/>
  <c r="AG980" i="18"/>
  <c r="AD980" i="18"/>
  <c r="AC980" i="18"/>
  <c r="AA980" i="18"/>
  <c r="Z980" i="18"/>
  <c r="R980" i="18"/>
  <c r="O980" i="18"/>
  <c r="AG979" i="18"/>
  <c r="AD979" i="18"/>
  <c r="AC979" i="18"/>
  <c r="AA979" i="18"/>
  <c r="Z979" i="18"/>
  <c r="R979" i="18"/>
  <c r="O979" i="18"/>
  <c r="AG978" i="18"/>
  <c r="AD978" i="18"/>
  <c r="AC978" i="18"/>
  <c r="AA978" i="18"/>
  <c r="Z978" i="18"/>
  <c r="R978" i="18"/>
  <c r="O978" i="18"/>
  <c r="AG977" i="18"/>
  <c r="AD977" i="18"/>
  <c r="AC977" i="18"/>
  <c r="AA977" i="18"/>
  <c r="Z977" i="18"/>
  <c r="R977" i="18"/>
  <c r="O977" i="18"/>
  <c r="AG976" i="18"/>
  <c r="AD976" i="18"/>
  <c r="AC976" i="18"/>
  <c r="AA976" i="18"/>
  <c r="Z976" i="18"/>
  <c r="R976" i="18"/>
  <c r="O976" i="18"/>
  <c r="AG975" i="18"/>
  <c r="AD975" i="18"/>
  <c r="AC975" i="18"/>
  <c r="AA975" i="18"/>
  <c r="Z975" i="18"/>
  <c r="R975" i="18"/>
  <c r="O975" i="18"/>
  <c r="AG974" i="18"/>
  <c r="AD974" i="18"/>
  <c r="AC974" i="18"/>
  <c r="AA974" i="18"/>
  <c r="Z974" i="18"/>
  <c r="R974" i="18"/>
  <c r="O974" i="18"/>
  <c r="AG973" i="18"/>
  <c r="AD973" i="18"/>
  <c r="AC973" i="18"/>
  <c r="AA973" i="18"/>
  <c r="Z973" i="18"/>
  <c r="R973" i="18"/>
  <c r="O973" i="18"/>
  <c r="AG972" i="18"/>
  <c r="AD972" i="18"/>
  <c r="AC972" i="18"/>
  <c r="AA972" i="18"/>
  <c r="Z972" i="18"/>
  <c r="R972" i="18"/>
  <c r="O972" i="18"/>
  <c r="AG971" i="18"/>
  <c r="AD971" i="18"/>
  <c r="AC971" i="18"/>
  <c r="AA971" i="18"/>
  <c r="Z971" i="18"/>
  <c r="R971" i="18"/>
  <c r="O971" i="18"/>
  <c r="AG970" i="18"/>
  <c r="AD970" i="18"/>
  <c r="AC970" i="18"/>
  <c r="AA970" i="18"/>
  <c r="Z970" i="18"/>
  <c r="R970" i="18"/>
  <c r="O970" i="18"/>
  <c r="AG969" i="18"/>
  <c r="AD969" i="18"/>
  <c r="AC969" i="18"/>
  <c r="AA969" i="18"/>
  <c r="Z969" i="18"/>
  <c r="R969" i="18"/>
  <c r="O969" i="18"/>
  <c r="AG968" i="18"/>
  <c r="AD968" i="18"/>
  <c r="AC968" i="18"/>
  <c r="AA968" i="18"/>
  <c r="Z968" i="18"/>
  <c r="R968" i="18"/>
  <c r="O968" i="18"/>
  <c r="AG967" i="18"/>
  <c r="AD967" i="18"/>
  <c r="AC967" i="18"/>
  <c r="AA967" i="18"/>
  <c r="Z967" i="18"/>
  <c r="R967" i="18"/>
  <c r="O967" i="18"/>
  <c r="AG966" i="18"/>
  <c r="AD966" i="18"/>
  <c r="AC966" i="18"/>
  <c r="AA966" i="18"/>
  <c r="Z966" i="18"/>
  <c r="R966" i="18"/>
  <c r="O966" i="18"/>
  <c r="AG965" i="18"/>
  <c r="AD965" i="18"/>
  <c r="AC965" i="18"/>
  <c r="AA965" i="18"/>
  <c r="Z965" i="18"/>
  <c r="R965" i="18"/>
  <c r="O965" i="18"/>
  <c r="AG964" i="18"/>
  <c r="AD964" i="18"/>
  <c r="AC964" i="18"/>
  <c r="AA964" i="18"/>
  <c r="Z964" i="18"/>
  <c r="R964" i="18"/>
  <c r="O964" i="18"/>
  <c r="AG963" i="18"/>
  <c r="AD963" i="18"/>
  <c r="AC963" i="18"/>
  <c r="AA963" i="18"/>
  <c r="Z963" i="18"/>
  <c r="R963" i="18"/>
  <c r="O963" i="18"/>
  <c r="AG962" i="18"/>
  <c r="AD962" i="18"/>
  <c r="AC962" i="18"/>
  <c r="AA962" i="18"/>
  <c r="Z962" i="18"/>
  <c r="R962" i="18"/>
  <c r="O962" i="18"/>
  <c r="AG961" i="18"/>
  <c r="AD961" i="18"/>
  <c r="AC961" i="18"/>
  <c r="AA961" i="18"/>
  <c r="Z961" i="18"/>
  <c r="R961" i="18"/>
  <c r="O961" i="18"/>
  <c r="AG960" i="18"/>
  <c r="AD960" i="18"/>
  <c r="AC960" i="18"/>
  <c r="AA960" i="18"/>
  <c r="Z960" i="18"/>
  <c r="R960" i="18"/>
  <c r="O960" i="18"/>
  <c r="AG959" i="18"/>
  <c r="AD959" i="18"/>
  <c r="AC959" i="18"/>
  <c r="AA959" i="18"/>
  <c r="Z959" i="18"/>
  <c r="R959" i="18"/>
  <c r="O959" i="18"/>
  <c r="AG958" i="18"/>
  <c r="AD958" i="18"/>
  <c r="AC958" i="18"/>
  <c r="AA958" i="18"/>
  <c r="Z958" i="18"/>
  <c r="R958" i="18"/>
  <c r="O958" i="18"/>
  <c r="AG957" i="18"/>
  <c r="AD957" i="18"/>
  <c r="AC957" i="18"/>
  <c r="AA957" i="18"/>
  <c r="Z957" i="18"/>
  <c r="R957" i="18"/>
  <c r="O957" i="18"/>
  <c r="AG956" i="18"/>
  <c r="AD956" i="18"/>
  <c r="AC956" i="18"/>
  <c r="AA956" i="18"/>
  <c r="Z956" i="18"/>
  <c r="R956" i="18"/>
  <c r="O956" i="18"/>
  <c r="AG955" i="18"/>
  <c r="AD955" i="18"/>
  <c r="AC955" i="18"/>
  <c r="AA955" i="18"/>
  <c r="Z955" i="18"/>
  <c r="R955" i="18"/>
  <c r="O955" i="18"/>
  <c r="AG954" i="18"/>
  <c r="AD954" i="18"/>
  <c r="AC954" i="18"/>
  <c r="AA954" i="18"/>
  <c r="Z954" i="18"/>
  <c r="R954" i="18"/>
  <c r="O954" i="18"/>
  <c r="AG953" i="18"/>
  <c r="AD953" i="18"/>
  <c r="AC953" i="18"/>
  <c r="AA953" i="18"/>
  <c r="Z953" i="18"/>
  <c r="R953" i="18"/>
  <c r="O953" i="18"/>
  <c r="AG952" i="18"/>
  <c r="AD952" i="18"/>
  <c r="AC952" i="18"/>
  <c r="AA952" i="18"/>
  <c r="Z952" i="18"/>
  <c r="R952" i="18"/>
  <c r="O952" i="18"/>
  <c r="AG951" i="18"/>
  <c r="AD951" i="18"/>
  <c r="AC951" i="18"/>
  <c r="AA951" i="18"/>
  <c r="Z951" i="18"/>
  <c r="R951" i="18"/>
  <c r="O951" i="18"/>
  <c r="AG950" i="18"/>
  <c r="AD950" i="18"/>
  <c r="AC950" i="18"/>
  <c r="AA950" i="18"/>
  <c r="Z950" i="18"/>
  <c r="R950" i="18"/>
  <c r="O950" i="18"/>
  <c r="AG949" i="18"/>
  <c r="AD949" i="18"/>
  <c r="AC949" i="18"/>
  <c r="AA949" i="18"/>
  <c r="Z949" i="18"/>
  <c r="R949" i="18"/>
  <c r="O949" i="18"/>
  <c r="AG948" i="18"/>
  <c r="AD948" i="18"/>
  <c r="AC948" i="18"/>
  <c r="AA948" i="18"/>
  <c r="Z948" i="18"/>
  <c r="R948" i="18"/>
  <c r="O948" i="18"/>
  <c r="AG947" i="18"/>
  <c r="AD947" i="18"/>
  <c r="AC947" i="18"/>
  <c r="AA947" i="18"/>
  <c r="Z947" i="18"/>
  <c r="R947" i="18"/>
  <c r="O947" i="18"/>
  <c r="AG946" i="18"/>
  <c r="AD946" i="18"/>
  <c r="AC946" i="18"/>
  <c r="AA946" i="18"/>
  <c r="Z946" i="18"/>
  <c r="R946" i="18"/>
  <c r="O946" i="18"/>
  <c r="AG945" i="18"/>
  <c r="AD945" i="18"/>
  <c r="AC945" i="18"/>
  <c r="AA945" i="18"/>
  <c r="Z945" i="18"/>
  <c r="R945" i="18"/>
  <c r="O945" i="18"/>
  <c r="AG944" i="18"/>
  <c r="AD944" i="18"/>
  <c r="AC944" i="18"/>
  <c r="AA944" i="18"/>
  <c r="Z944" i="18"/>
  <c r="R944" i="18"/>
  <c r="O944" i="18"/>
  <c r="AG943" i="18"/>
  <c r="AD943" i="18"/>
  <c r="AC943" i="18"/>
  <c r="AA943" i="18"/>
  <c r="Z943" i="18"/>
  <c r="R943" i="18"/>
  <c r="O943" i="18"/>
  <c r="AG942" i="18"/>
  <c r="AD942" i="18"/>
  <c r="AC942" i="18"/>
  <c r="AA942" i="18"/>
  <c r="Z942" i="18"/>
  <c r="R942" i="18"/>
  <c r="O942" i="18"/>
  <c r="AG941" i="18"/>
  <c r="AD941" i="18"/>
  <c r="AC941" i="18"/>
  <c r="AA941" i="18"/>
  <c r="Z941" i="18"/>
  <c r="R941" i="18"/>
  <c r="O941" i="18"/>
  <c r="AG940" i="18"/>
  <c r="AD940" i="18"/>
  <c r="AC940" i="18"/>
  <c r="AA940" i="18"/>
  <c r="Z940" i="18"/>
  <c r="R940" i="18"/>
  <c r="O940" i="18"/>
  <c r="AG939" i="18"/>
  <c r="AD939" i="18"/>
  <c r="AC939" i="18"/>
  <c r="AA939" i="18"/>
  <c r="Z939" i="18"/>
  <c r="R939" i="18"/>
  <c r="O939" i="18"/>
  <c r="AG938" i="18"/>
  <c r="AD938" i="18"/>
  <c r="AC938" i="18"/>
  <c r="AA938" i="18"/>
  <c r="Z938" i="18"/>
  <c r="R938" i="18"/>
  <c r="O938" i="18"/>
  <c r="AG937" i="18"/>
  <c r="AD937" i="18"/>
  <c r="AC937" i="18"/>
  <c r="AA937" i="18"/>
  <c r="Z937" i="18"/>
  <c r="R937" i="18"/>
  <c r="O937" i="18"/>
  <c r="AG936" i="18"/>
  <c r="AD936" i="18"/>
  <c r="AC936" i="18"/>
  <c r="AA936" i="18"/>
  <c r="Z936" i="18"/>
  <c r="R936" i="18"/>
  <c r="O936" i="18"/>
  <c r="AG935" i="18"/>
  <c r="AD935" i="18"/>
  <c r="AC935" i="18"/>
  <c r="AA935" i="18"/>
  <c r="Z935" i="18"/>
  <c r="R935" i="18"/>
  <c r="O935" i="18"/>
  <c r="AG934" i="18"/>
  <c r="AD934" i="18"/>
  <c r="AC934" i="18"/>
  <c r="AA934" i="18"/>
  <c r="Z934" i="18"/>
  <c r="R934" i="18"/>
  <c r="O934" i="18"/>
  <c r="AG933" i="18"/>
  <c r="AD933" i="18"/>
  <c r="AC933" i="18"/>
  <c r="AA933" i="18"/>
  <c r="Z933" i="18"/>
  <c r="R933" i="18"/>
  <c r="O933" i="18"/>
  <c r="AG932" i="18"/>
  <c r="AD932" i="18"/>
  <c r="AC932" i="18"/>
  <c r="AA932" i="18"/>
  <c r="Z932" i="18"/>
  <c r="R932" i="18"/>
  <c r="O932" i="18"/>
  <c r="AG931" i="18"/>
  <c r="AD931" i="18"/>
  <c r="AC931" i="18"/>
  <c r="AA931" i="18"/>
  <c r="Z931" i="18"/>
  <c r="R931" i="18"/>
  <c r="O931" i="18"/>
  <c r="AG930" i="18"/>
  <c r="AD930" i="18"/>
  <c r="AC930" i="18"/>
  <c r="AA930" i="18"/>
  <c r="Z930" i="18"/>
  <c r="R930" i="18"/>
  <c r="O930" i="18"/>
  <c r="AG929" i="18"/>
  <c r="AD929" i="18"/>
  <c r="AC929" i="18"/>
  <c r="AA929" i="18"/>
  <c r="Z929" i="18"/>
  <c r="R929" i="18"/>
  <c r="O929" i="18"/>
  <c r="AG928" i="18"/>
  <c r="AD928" i="18"/>
  <c r="AC928" i="18"/>
  <c r="AA928" i="18"/>
  <c r="Z928" i="18"/>
  <c r="R928" i="18"/>
  <c r="O928" i="18"/>
  <c r="AG927" i="18"/>
  <c r="AD927" i="18"/>
  <c r="AC927" i="18"/>
  <c r="AA927" i="18"/>
  <c r="Z927" i="18"/>
  <c r="R927" i="18"/>
  <c r="O927" i="18"/>
  <c r="AG926" i="18"/>
  <c r="AD926" i="18"/>
  <c r="AC926" i="18"/>
  <c r="AA926" i="18"/>
  <c r="Z926" i="18"/>
  <c r="R926" i="18"/>
  <c r="O926" i="18"/>
  <c r="AG925" i="18"/>
  <c r="AD925" i="18"/>
  <c r="AC925" i="18"/>
  <c r="AA925" i="18"/>
  <c r="Z925" i="18"/>
  <c r="R925" i="18"/>
  <c r="O925" i="18"/>
  <c r="AG924" i="18"/>
  <c r="AD924" i="18"/>
  <c r="AC924" i="18"/>
  <c r="AA924" i="18"/>
  <c r="Z924" i="18"/>
  <c r="R924" i="18"/>
  <c r="O924" i="18"/>
  <c r="AG923" i="18"/>
  <c r="AD923" i="18"/>
  <c r="AC923" i="18"/>
  <c r="AA923" i="18"/>
  <c r="Z923" i="18"/>
  <c r="R923" i="18"/>
  <c r="O923" i="18"/>
  <c r="AG922" i="18"/>
  <c r="AD922" i="18"/>
  <c r="AC922" i="18"/>
  <c r="AA922" i="18"/>
  <c r="Z922" i="18"/>
  <c r="R922" i="18"/>
  <c r="O922" i="18"/>
  <c r="AG921" i="18"/>
  <c r="AD921" i="18"/>
  <c r="AC921" i="18"/>
  <c r="AA921" i="18"/>
  <c r="Z921" i="18"/>
  <c r="R921" i="18"/>
  <c r="O921" i="18"/>
  <c r="AG920" i="18"/>
  <c r="AD920" i="18"/>
  <c r="AC920" i="18"/>
  <c r="AA920" i="18"/>
  <c r="Z920" i="18"/>
  <c r="R920" i="18"/>
  <c r="O920" i="18"/>
  <c r="AG919" i="18"/>
  <c r="AD919" i="18"/>
  <c r="AC919" i="18"/>
  <c r="AA919" i="18"/>
  <c r="Z919" i="18"/>
  <c r="R919" i="18"/>
  <c r="O919" i="18"/>
  <c r="AG918" i="18"/>
  <c r="AD918" i="18"/>
  <c r="AC918" i="18"/>
  <c r="AA918" i="18"/>
  <c r="Z918" i="18"/>
  <c r="R918" i="18"/>
  <c r="O918" i="18"/>
  <c r="AG917" i="18"/>
  <c r="AD917" i="18"/>
  <c r="AC917" i="18"/>
  <c r="AA917" i="18"/>
  <c r="Z917" i="18"/>
  <c r="R917" i="18"/>
  <c r="O917" i="18"/>
  <c r="AG916" i="18"/>
  <c r="AD916" i="18"/>
  <c r="AC916" i="18"/>
  <c r="AA916" i="18"/>
  <c r="Z916" i="18"/>
  <c r="R916" i="18"/>
  <c r="O916" i="18"/>
  <c r="AG915" i="18"/>
  <c r="AD915" i="18"/>
  <c r="AC915" i="18"/>
  <c r="AA915" i="18"/>
  <c r="Z915" i="18"/>
  <c r="R915" i="18"/>
  <c r="O915" i="18"/>
  <c r="AG914" i="18"/>
  <c r="AD914" i="18"/>
  <c r="AC914" i="18"/>
  <c r="AA914" i="18"/>
  <c r="Z914" i="18"/>
  <c r="R914" i="18"/>
  <c r="O914" i="18"/>
  <c r="AG913" i="18"/>
  <c r="AD913" i="18"/>
  <c r="AC913" i="18"/>
  <c r="AA913" i="18"/>
  <c r="Z913" i="18"/>
  <c r="R913" i="18"/>
  <c r="O913" i="18"/>
  <c r="AG912" i="18"/>
  <c r="AD912" i="18"/>
  <c r="AC912" i="18"/>
  <c r="AA912" i="18"/>
  <c r="Z912" i="18"/>
  <c r="R912" i="18"/>
  <c r="O912" i="18"/>
  <c r="AG911" i="18"/>
  <c r="AD911" i="18"/>
  <c r="AC911" i="18"/>
  <c r="AA911" i="18"/>
  <c r="Z911" i="18"/>
  <c r="R911" i="18"/>
  <c r="O911" i="18"/>
  <c r="AG910" i="18"/>
  <c r="AD910" i="18"/>
  <c r="AC910" i="18"/>
  <c r="AA910" i="18"/>
  <c r="Z910" i="18"/>
  <c r="R910" i="18"/>
  <c r="O910" i="18"/>
  <c r="AG909" i="18"/>
  <c r="AD909" i="18"/>
  <c r="AC909" i="18"/>
  <c r="AA909" i="18"/>
  <c r="Z909" i="18"/>
  <c r="R909" i="18"/>
  <c r="O909" i="18"/>
  <c r="AG908" i="18"/>
  <c r="AD908" i="18"/>
  <c r="AC908" i="18"/>
  <c r="AA908" i="18"/>
  <c r="Z908" i="18"/>
  <c r="R908" i="18"/>
  <c r="O908" i="18"/>
  <c r="AG907" i="18"/>
  <c r="AD907" i="18"/>
  <c r="AC907" i="18"/>
  <c r="AA907" i="18"/>
  <c r="Z907" i="18"/>
  <c r="R907" i="18"/>
  <c r="O907" i="18"/>
  <c r="AG906" i="18"/>
  <c r="AD906" i="18"/>
  <c r="AC906" i="18"/>
  <c r="AA906" i="18"/>
  <c r="Z906" i="18"/>
  <c r="R906" i="18"/>
  <c r="O906" i="18"/>
  <c r="AG905" i="18"/>
  <c r="AD905" i="18"/>
  <c r="AC905" i="18"/>
  <c r="AA905" i="18"/>
  <c r="Z905" i="18"/>
  <c r="R905" i="18"/>
  <c r="O905" i="18"/>
  <c r="AG904" i="18"/>
  <c r="AD904" i="18"/>
  <c r="AC904" i="18"/>
  <c r="AA904" i="18"/>
  <c r="Z904" i="18"/>
  <c r="R904" i="18"/>
  <c r="O904" i="18"/>
  <c r="AG903" i="18"/>
  <c r="AD903" i="18"/>
  <c r="AC903" i="18"/>
  <c r="AA903" i="18"/>
  <c r="Z903" i="18"/>
  <c r="R903" i="18"/>
  <c r="O903" i="18"/>
  <c r="AG902" i="18"/>
  <c r="AD902" i="18"/>
  <c r="AC902" i="18"/>
  <c r="AA902" i="18"/>
  <c r="Z902" i="18"/>
  <c r="R902" i="18"/>
  <c r="O902" i="18"/>
  <c r="AG901" i="18"/>
  <c r="AD901" i="18"/>
  <c r="AC901" i="18"/>
  <c r="AA901" i="18"/>
  <c r="Z901" i="18"/>
  <c r="R901" i="18"/>
  <c r="O901" i="18"/>
  <c r="AG900" i="18"/>
  <c r="AD900" i="18"/>
  <c r="AC900" i="18"/>
  <c r="AA900" i="18"/>
  <c r="Z900" i="18"/>
  <c r="R900" i="18"/>
  <c r="O900" i="18"/>
  <c r="AG899" i="18"/>
  <c r="AD899" i="18"/>
  <c r="AC899" i="18"/>
  <c r="AA899" i="18"/>
  <c r="Z899" i="18"/>
  <c r="R899" i="18"/>
  <c r="O899" i="18"/>
  <c r="AG898" i="18"/>
  <c r="AD898" i="18"/>
  <c r="AC898" i="18"/>
  <c r="AA898" i="18"/>
  <c r="Z898" i="18"/>
  <c r="R898" i="18"/>
  <c r="O898" i="18"/>
  <c r="AG897" i="18"/>
  <c r="AD897" i="18"/>
  <c r="AC897" i="18"/>
  <c r="AA897" i="18"/>
  <c r="Z897" i="18"/>
  <c r="R897" i="18"/>
  <c r="O897" i="18"/>
  <c r="AG896" i="18"/>
  <c r="AD896" i="18"/>
  <c r="AC896" i="18"/>
  <c r="AA896" i="18"/>
  <c r="Z896" i="18"/>
  <c r="R896" i="18"/>
  <c r="O896" i="18"/>
  <c r="AG895" i="18"/>
  <c r="AD895" i="18"/>
  <c r="AC895" i="18"/>
  <c r="AA895" i="18"/>
  <c r="Z895" i="18"/>
  <c r="R895" i="18"/>
  <c r="O895" i="18"/>
  <c r="AG894" i="18"/>
  <c r="AD894" i="18"/>
  <c r="AC894" i="18"/>
  <c r="AA894" i="18"/>
  <c r="Z894" i="18"/>
  <c r="R894" i="18"/>
  <c r="O894" i="18"/>
  <c r="AG893" i="18"/>
  <c r="AD893" i="18"/>
  <c r="AC893" i="18"/>
  <c r="AA893" i="18"/>
  <c r="Z893" i="18"/>
  <c r="R893" i="18"/>
  <c r="O893" i="18"/>
  <c r="AG892" i="18"/>
  <c r="AD892" i="18"/>
  <c r="AC892" i="18"/>
  <c r="AA892" i="18"/>
  <c r="Z892" i="18"/>
  <c r="R892" i="18"/>
  <c r="O892" i="18"/>
  <c r="AG891" i="18"/>
  <c r="AD891" i="18"/>
  <c r="AC891" i="18"/>
  <c r="AA891" i="18"/>
  <c r="Z891" i="18"/>
  <c r="R891" i="18"/>
  <c r="O891" i="18"/>
  <c r="AG890" i="18"/>
  <c r="AD890" i="18"/>
  <c r="AC890" i="18"/>
  <c r="AA890" i="18"/>
  <c r="Z890" i="18"/>
  <c r="R890" i="18"/>
  <c r="O890" i="18"/>
  <c r="AG889" i="18"/>
  <c r="AD889" i="18"/>
  <c r="AC889" i="18"/>
  <c r="AA889" i="18"/>
  <c r="Z889" i="18"/>
  <c r="R889" i="18"/>
  <c r="O889" i="18"/>
  <c r="AG888" i="18"/>
  <c r="AD888" i="18"/>
  <c r="AC888" i="18"/>
  <c r="AA888" i="18"/>
  <c r="Z888" i="18"/>
  <c r="R888" i="18"/>
  <c r="O888" i="18"/>
  <c r="AG887" i="18"/>
  <c r="AD887" i="18"/>
  <c r="AC887" i="18"/>
  <c r="AA887" i="18"/>
  <c r="Z887" i="18"/>
  <c r="R887" i="18"/>
  <c r="O887" i="18"/>
  <c r="AG886" i="18"/>
  <c r="AD886" i="18"/>
  <c r="AC886" i="18"/>
  <c r="AA886" i="18"/>
  <c r="Z886" i="18"/>
  <c r="R886" i="18"/>
  <c r="O886" i="18"/>
  <c r="AG885" i="18"/>
  <c r="AD885" i="18"/>
  <c r="AC885" i="18"/>
  <c r="AA885" i="18"/>
  <c r="Z885" i="18"/>
  <c r="R885" i="18"/>
  <c r="O885" i="18"/>
  <c r="AG884" i="18"/>
  <c r="AD884" i="18"/>
  <c r="AC884" i="18"/>
  <c r="AA884" i="18"/>
  <c r="Z884" i="18"/>
  <c r="R884" i="18"/>
  <c r="O884" i="18"/>
  <c r="AG883" i="18"/>
  <c r="AD883" i="18"/>
  <c r="AC883" i="18"/>
  <c r="AA883" i="18"/>
  <c r="Z883" i="18"/>
  <c r="R883" i="18"/>
  <c r="O883" i="18"/>
  <c r="AG882" i="18"/>
  <c r="AD882" i="18"/>
  <c r="AC882" i="18"/>
  <c r="AA882" i="18"/>
  <c r="Z882" i="18"/>
  <c r="R882" i="18"/>
  <c r="O882" i="18"/>
  <c r="AG881" i="18"/>
  <c r="AD881" i="18"/>
  <c r="AC881" i="18"/>
  <c r="AA881" i="18"/>
  <c r="Z881" i="18"/>
  <c r="R881" i="18"/>
  <c r="O881" i="18"/>
  <c r="AG880" i="18"/>
  <c r="AD880" i="18"/>
  <c r="AC880" i="18"/>
  <c r="AA880" i="18"/>
  <c r="Z880" i="18"/>
  <c r="R880" i="18"/>
  <c r="O880" i="18"/>
  <c r="AG879" i="18"/>
  <c r="AD879" i="18"/>
  <c r="AC879" i="18"/>
  <c r="AA879" i="18"/>
  <c r="Z879" i="18"/>
  <c r="R879" i="18"/>
  <c r="O879" i="18"/>
  <c r="AG878" i="18"/>
  <c r="AD878" i="18"/>
  <c r="AC878" i="18"/>
  <c r="AA878" i="18"/>
  <c r="Z878" i="18"/>
  <c r="R878" i="18"/>
  <c r="O878" i="18"/>
  <c r="AG877" i="18"/>
  <c r="AD877" i="18"/>
  <c r="AC877" i="18"/>
  <c r="AA877" i="18"/>
  <c r="Z877" i="18"/>
  <c r="R877" i="18"/>
  <c r="O877" i="18"/>
  <c r="AG876" i="18"/>
  <c r="AD876" i="18"/>
  <c r="AC876" i="18"/>
  <c r="AA876" i="18"/>
  <c r="Z876" i="18"/>
  <c r="R876" i="18"/>
  <c r="O876" i="18"/>
  <c r="AG875" i="18"/>
  <c r="AD875" i="18"/>
  <c r="AC875" i="18"/>
  <c r="AA875" i="18"/>
  <c r="Z875" i="18"/>
  <c r="R875" i="18"/>
  <c r="O875" i="18"/>
  <c r="AG874" i="18"/>
  <c r="AD874" i="18"/>
  <c r="AC874" i="18"/>
  <c r="AA874" i="18"/>
  <c r="Z874" i="18"/>
  <c r="R874" i="18"/>
  <c r="O874" i="18"/>
  <c r="AG873" i="18"/>
  <c r="AD873" i="18"/>
  <c r="AC873" i="18"/>
  <c r="AA873" i="18"/>
  <c r="Z873" i="18"/>
  <c r="R873" i="18"/>
  <c r="O873" i="18"/>
  <c r="AG872" i="18"/>
  <c r="AD872" i="18"/>
  <c r="AC872" i="18"/>
  <c r="AA872" i="18"/>
  <c r="Z872" i="18"/>
  <c r="R872" i="18"/>
  <c r="O872" i="18"/>
  <c r="AG871" i="18"/>
  <c r="AD871" i="18"/>
  <c r="AC871" i="18"/>
  <c r="AA871" i="18"/>
  <c r="Z871" i="18"/>
  <c r="R871" i="18"/>
  <c r="O871" i="18"/>
  <c r="AG870" i="18"/>
  <c r="AD870" i="18"/>
  <c r="AC870" i="18"/>
  <c r="AA870" i="18"/>
  <c r="Z870" i="18"/>
  <c r="R870" i="18"/>
  <c r="O870" i="18"/>
  <c r="AG869" i="18"/>
  <c r="AD869" i="18"/>
  <c r="AC869" i="18"/>
  <c r="AA869" i="18"/>
  <c r="Z869" i="18"/>
  <c r="R869" i="18"/>
  <c r="O869" i="18"/>
  <c r="AG868" i="18"/>
  <c r="AD868" i="18"/>
  <c r="AC868" i="18"/>
  <c r="AA868" i="18"/>
  <c r="Z868" i="18"/>
  <c r="R868" i="18"/>
  <c r="O868" i="18"/>
  <c r="AG867" i="18"/>
  <c r="AD867" i="18"/>
  <c r="AC867" i="18"/>
  <c r="AA867" i="18"/>
  <c r="Z867" i="18"/>
  <c r="R867" i="18"/>
  <c r="O867" i="18"/>
  <c r="AG866" i="18"/>
  <c r="AD866" i="18"/>
  <c r="AC866" i="18"/>
  <c r="AA866" i="18"/>
  <c r="Z866" i="18"/>
  <c r="R866" i="18"/>
  <c r="O866" i="18"/>
  <c r="AG865" i="18"/>
  <c r="AD865" i="18"/>
  <c r="AC865" i="18"/>
  <c r="AA865" i="18"/>
  <c r="Z865" i="18"/>
  <c r="R865" i="18"/>
  <c r="O865" i="18"/>
  <c r="AG864" i="18"/>
  <c r="AD864" i="18"/>
  <c r="AC864" i="18"/>
  <c r="AA864" i="18"/>
  <c r="Z864" i="18"/>
  <c r="R864" i="18"/>
  <c r="O864" i="18"/>
  <c r="AG863" i="18"/>
  <c r="AD863" i="18"/>
  <c r="AC863" i="18"/>
  <c r="AA863" i="18"/>
  <c r="Z863" i="18"/>
  <c r="R863" i="18"/>
  <c r="O863" i="18"/>
  <c r="AG862" i="18"/>
  <c r="AD862" i="18"/>
  <c r="AC862" i="18"/>
  <c r="AA862" i="18"/>
  <c r="Z862" i="18"/>
  <c r="R862" i="18"/>
  <c r="O862" i="18"/>
  <c r="AG861" i="18"/>
  <c r="AD861" i="18"/>
  <c r="AC861" i="18"/>
  <c r="AA861" i="18"/>
  <c r="Z861" i="18"/>
  <c r="R861" i="18"/>
  <c r="O861" i="18"/>
  <c r="AG860" i="18"/>
  <c r="AD860" i="18"/>
  <c r="AC860" i="18"/>
  <c r="AA860" i="18"/>
  <c r="Z860" i="18"/>
  <c r="R860" i="18"/>
  <c r="O860" i="18"/>
  <c r="AG859" i="18"/>
  <c r="AD859" i="18"/>
  <c r="AC859" i="18"/>
  <c r="AA859" i="18"/>
  <c r="Z859" i="18"/>
  <c r="R859" i="18"/>
  <c r="O859" i="18"/>
  <c r="AG858" i="18"/>
  <c r="AD858" i="18"/>
  <c r="AC858" i="18"/>
  <c r="AA858" i="18"/>
  <c r="Z858" i="18"/>
  <c r="R858" i="18"/>
  <c r="O858" i="18"/>
  <c r="AG857" i="18"/>
  <c r="AD857" i="18"/>
  <c r="AC857" i="18"/>
  <c r="AA857" i="18"/>
  <c r="Z857" i="18"/>
  <c r="R857" i="18"/>
  <c r="O857" i="18"/>
  <c r="AG856" i="18"/>
  <c r="AD856" i="18"/>
  <c r="AC856" i="18"/>
  <c r="AA856" i="18"/>
  <c r="Z856" i="18"/>
  <c r="R856" i="18"/>
  <c r="O856" i="18"/>
  <c r="AG855" i="18"/>
  <c r="AD855" i="18"/>
  <c r="AC855" i="18"/>
  <c r="AA855" i="18"/>
  <c r="Z855" i="18"/>
  <c r="R855" i="18"/>
  <c r="O855" i="18"/>
  <c r="AG854" i="18"/>
  <c r="AD854" i="18"/>
  <c r="AC854" i="18"/>
  <c r="AA854" i="18"/>
  <c r="Z854" i="18"/>
  <c r="R854" i="18"/>
  <c r="O854" i="18"/>
  <c r="AG853" i="18"/>
  <c r="AD853" i="18"/>
  <c r="AC853" i="18"/>
  <c r="AA853" i="18"/>
  <c r="Z853" i="18"/>
  <c r="R853" i="18"/>
  <c r="O853" i="18"/>
  <c r="AG852" i="18"/>
  <c r="AD852" i="18"/>
  <c r="AC852" i="18"/>
  <c r="AA852" i="18"/>
  <c r="Z852" i="18"/>
  <c r="R852" i="18"/>
  <c r="O852" i="18"/>
  <c r="AG851" i="18"/>
  <c r="AD851" i="18"/>
  <c r="AC851" i="18"/>
  <c r="AA851" i="18"/>
  <c r="Z851" i="18"/>
  <c r="R851" i="18"/>
  <c r="O851" i="18"/>
  <c r="AG850" i="18"/>
  <c r="AD850" i="18"/>
  <c r="AC850" i="18"/>
  <c r="AA850" i="18"/>
  <c r="Z850" i="18"/>
  <c r="R850" i="18"/>
  <c r="O850" i="18"/>
  <c r="AG849" i="18"/>
  <c r="AD849" i="18"/>
  <c r="AC849" i="18"/>
  <c r="AA849" i="18"/>
  <c r="Z849" i="18"/>
  <c r="R849" i="18"/>
  <c r="O849" i="18"/>
  <c r="AG848" i="18"/>
  <c r="AD848" i="18"/>
  <c r="AC848" i="18"/>
  <c r="AA848" i="18"/>
  <c r="Z848" i="18"/>
  <c r="R848" i="18"/>
  <c r="O848" i="18"/>
  <c r="AG847" i="18"/>
  <c r="AD847" i="18"/>
  <c r="AC847" i="18"/>
  <c r="AA847" i="18"/>
  <c r="Z847" i="18"/>
  <c r="R847" i="18"/>
  <c r="O847" i="18"/>
  <c r="AG846" i="18"/>
  <c r="AD846" i="18"/>
  <c r="AC846" i="18"/>
  <c r="AA846" i="18"/>
  <c r="Z846" i="18"/>
  <c r="R846" i="18"/>
  <c r="O846" i="18"/>
  <c r="AG845" i="18"/>
  <c r="AD845" i="18"/>
  <c r="AC845" i="18"/>
  <c r="AA845" i="18"/>
  <c r="Z845" i="18"/>
  <c r="R845" i="18"/>
  <c r="O845" i="18"/>
  <c r="AG844" i="18"/>
  <c r="AD844" i="18"/>
  <c r="AC844" i="18"/>
  <c r="AA844" i="18"/>
  <c r="Z844" i="18"/>
  <c r="R844" i="18"/>
  <c r="O844" i="18"/>
  <c r="AG843" i="18"/>
  <c r="AD843" i="18"/>
  <c r="AC843" i="18"/>
  <c r="AA843" i="18"/>
  <c r="Z843" i="18"/>
  <c r="R843" i="18"/>
  <c r="O843" i="18"/>
  <c r="AG842" i="18"/>
  <c r="AD842" i="18"/>
  <c r="AC842" i="18"/>
  <c r="AA842" i="18"/>
  <c r="Z842" i="18"/>
  <c r="R842" i="18"/>
  <c r="O842" i="18"/>
  <c r="AG841" i="18"/>
  <c r="AD841" i="18"/>
  <c r="AC841" i="18"/>
  <c r="AA841" i="18"/>
  <c r="Z841" i="18"/>
  <c r="R841" i="18"/>
  <c r="O841" i="18"/>
  <c r="AG840" i="18"/>
  <c r="AD840" i="18"/>
  <c r="AC840" i="18"/>
  <c r="AA840" i="18"/>
  <c r="Z840" i="18"/>
  <c r="R840" i="18"/>
  <c r="O840" i="18"/>
  <c r="AG839" i="18"/>
  <c r="AD839" i="18"/>
  <c r="AC839" i="18"/>
  <c r="AA839" i="18"/>
  <c r="Z839" i="18"/>
  <c r="R839" i="18"/>
  <c r="O839" i="18"/>
  <c r="AG838" i="18"/>
  <c r="AD838" i="18"/>
  <c r="AC838" i="18"/>
  <c r="AA838" i="18"/>
  <c r="Z838" i="18"/>
  <c r="R838" i="18"/>
  <c r="O838" i="18"/>
  <c r="AG837" i="18"/>
  <c r="AD837" i="18"/>
  <c r="AC837" i="18"/>
  <c r="AA837" i="18"/>
  <c r="Z837" i="18"/>
  <c r="R837" i="18"/>
  <c r="O837" i="18"/>
  <c r="AG836" i="18"/>
  <c r="AD836" i="18"/>
  <c r="AC836" i="18"/>
  <c r="AA836" i="18"/>
  <c r="Z836" i="18"/>
  <c r="R836" i="18"/>
  <c r="O836" i="18"/>
  <c r="AG835" i="18"/>
  <c r="AD835" i="18"/>
  <c r="AC835" i="18"/>
  <c r="AA835" i="18"/>
  <c r="Z835" i="18"/>
  <c r="R835" i="18"/>
  <c r="O835" i="18"/>
  <c r="AG834" i="18"/>
  <c r="AD834" i="18"/>
  <c r="AC834" i="18"/>
  <c r="AA834" i="18"/>
  <c r="Z834" i="18"/>
  <c r="R834" i="18"/>
  <c r="O834" i="18"/>
  <c r="AG833" i="18"/>
  <c r="AD833" i="18"/>
  <c r="AC833" i="18"/>
  <c r="AA833" i="18"/>
  <c r="Z833" i="18"/>
  <c r="R833" i="18"/>
  <c r="O833" i="18"/>
  <c r="AG832" i="18"/>
  <c r="AD832" i="18"/>
  <c r="AC832" i="18"/>
  <c r="AA832" i="18"/>
  <c r="Z832" i="18"/>
  <c r="R832" i="18"/>
  <c r="O832" i="18"/>
  <c r="AG831" i="18"/>
  <c r="AD831" i="18"/>
  <c r="AC831" i="18"/>
  <c r="AA831" i="18"/>
  <c r="Z831" i="18"/>
  <c r="R831" i="18"/>
  <c r="O831" i="18"/>
  <c r="AG830" i="18"/>
  <c r="AD830" i="18"/>
  <c r="AC830" i="18"/>
  <c r="AA830" i="18"/>
  <c r="Z830" i="18"/>
  <c r="R830" i="18"/>
  <c r="O830" i="18"/>
  <c r="AG829" i="18"/>
  <c r="AD829" i="18"/>
  <c r="AC829" i="18"/>
  <c r="AA829" i="18"/>
  <c r="Z829" i="18"/>
  <c r="R829" i="18"/>
  <c r="O829" i="18"/>
  <c r="AG828" i="18"/>
  <c r="AD828" i="18"/>
  <c r="AC828" i="18"/>
  <c r="AA828" i="18"/>
  <c r="Z828" i="18"/>
  <c r="R828" i="18"/>
  <c r="O828" i="18"/>
  <c r="AG827" i="18"/>
  <c r="AD827" i="18"/>
  <c r="AC827" i="18"/>
  <c r="AA827" i="18"/>
  <c r="Z827" i="18"/>
  <c r="R827" i="18"/>
  <c r="O827" i="18"/>
  <c r="AG826" i="18"/>
  <c r="AD826" i="18"/>
  <c r="AC826" i="18"/>
  <c r="AA826" i="18"/>
  <c r="Z826" i="18"/>
  <c r="R826" i="18"/>
  <c r="O826" i="18"/>
  <c r="AG825" i="18"/>
  <c r="AD825" i="18"/>
  <c r="AC825" i="18"/>
  <c r="AA825" i="18"/>
  <c r="Z825" i="18"/>
  <c r="R825" i="18"/>
  <c r="O825" i="18"/>
  <c r="AG824" i="18"/>
  <c r="AD824" i="18"/>
  <c r="AC824" i="18"/>
  <c r="AA824" i="18"/>
  <c r="Z824" i="18"/>
  <c r="R824" i="18"/>
  <c r="O824" i="18"/>
  <c r="AG823" i="18"/>
  <c r="AD823" i="18"/>
  <c r="AC823" i="18"/>
  <c r="AA823" i="18"/>
  <c r="Z823" i="18"/>
  <c r="R823" i="18"/>
  <c r="O823" i="18"/>
  <c r="AG822" i="18"/>
  <c r="AD822" i="18"/>
  <c r="AC822" i="18"/>
  <c r="AA822" i="18"/>
  <c r="Z822" i="18"/>
  <c r="R822" i="18"/>
  <c r="O822" i="18"/>
  <c r="AG821" i="18"/>
  <c r="AD821" i="18"/>
  <c r="AC821" i="18"/>
  <c r="AA821" i="18"/>
  <c r="Z821" i="18"/>
  <c r="R821" i="18"/>
  <c r="O821" i="18"/>
  <c r="AG820" i="18"/>
  <c r="AD820" i="18"/>
  <c r="AC820" i="18"/>
  <c r="AA820" i="18"/>
  <c r="Z820" i="18"/>
  <c r="R820" i="18"/>
  <c r="O820" i="18"/>
  <c r="AG819" i="18"/>
  <c r="AD819" i="18"/>
  <c r="AC819" i="18"/>
  <c r="AA819" i="18"/>
  <c r="Z819" i="18"/>
  <c r="R819" i="18"/>
  <c r="O819" i="18"/>
  <c r="AG818" i="18"/>
  <c r="AD818" i="18"/>
  <c r="AC818" i="18"/>
  <c r="AA818" i="18"/>
  <c r="Z818" i="18"/>
  <c r="R818" i="18"/>
  <c r="O818" i="18"/>
  <c r="AG817" i="18"/>
  <c r="AD817" i="18"/>
  <c r="AC817" i="18"/>
  <c r="AA817" i="18"/>
  <c r="Z817" i="18"/>
  <c r="R817" i="18"/>
  <c r="O817" i="18"/>
  <c r="AG816" i="18"/>
  <c r="AD816" i="18"/>
  <c r="AC816" i="18"/>
  <c r="AA816" i="18"/>
  <c r="Z816" i="18"/>
  <c r="R816" i="18"/>
  <c r="O816" i="18"/>
  <c r="AG815" i="18"/>
  <c r="AD815" i="18"/>
  <c r="AC815" i="18"/>
  <c r="AA815" i="18"/>
  <c r="Z815" i="18"/>
  <c r="R815" i="18"/>
  <c r="O815" i="18"/>
  <c r="AG814" i="18"/>
  <c r="AD814" i="18"/>
  <c r="AC814" i="18"/>
  <c r="AA814" i="18"/>
  <c r="Z814" i="18"/>
  <c r="R814" i="18"/>
  <c r="O814" i="18"/>
  <c r="AG813" i="18"/>
  <c r="AD813" i="18"/>
  <c r="AC813" i="18"/>
  <c r="AA813" i="18"/>
  <c r="Z813" i="18"/>
  <c r="R813" i="18"/>
  <c r="O813" i="18"/>
  <c r="AG812" i="18"/>
  <c r="AD812" i="18"/>
  <c r="AC812" i="18"/>
  <c r="AA812" i="18"/>
  <c r="Z812" i="18"/>
  <c r="R812" i="18"/>
  <c r="O812" i="18"/>
  <c r="AG811" i="18"/>
  <c r="AD811" i="18"/>
  <c r="AC811" i="18"/>
  <c r="AA811" i="18"/>
  <c r="Z811" i="18"/>
  <c r="R811" i="18"/>
  <c r="O811" i="18"/>
  <c r="AG810" i="18"/>
  <c r="AD810" i="18"/>
  <c r="AC810" i="18"/>
  <c r="AA810" i="18"/>
  <c r="Z810" i="18"/>
  <c r="R810" i="18"/>
  <c r="O810" i="18"/>
  <c r="AG809" i="18"/>
  <c r="AD809" i="18"/>
  <c r="AC809" i="18"/>
  <c r="AA809" i="18"/>
  <c r="Z809" i="18"/>
  <c r="R809" i="18"/>
  <c r="O809" i="18"/>
  <c r="AG808" i="18"/>
  <c r="AD808" i="18"/>
  <c r="AC808" i="18"/>
  <c r="AA808" i="18"/>
  <c r="Z808" i="18"/>
  <c r="R808" i="18"/>
  <c r="O808" i="18"/>
  <c r="AG807" i="18"/>
  <c r="AD807" i="18"/>
  <c r="AC807" i="18"/>
  <c r="AA807" i="18"/>
  <c r="Z807" i="18"/>
  <c r="R807" i="18"/>
  <c r="O807" i="18"/>
  <c r="AG806" i="18"/>
  <c r="AD806" i="18"/>
  <c r="AC806" i="18"/>
  <c r="AA806" i="18"/>
  <c r="Z806" i="18"/>
  <c r="R806" i="18"/>
  <c r="O806" i="18"/>
  <c r="AG805" i="18"/>
  <c r="AD805" i="18"/>
  <c r="AC805" i="18"/>
  <c r="AA805" i="18"/>
  <c r="Z805" i="18"/>
  <c r="R805" i="18"/>
  <c r="O805" i="18"/>
  <c r="AG804" i="18"/>
  <c r="AD804" i="18"/>
  <c r="AC804" i="18"/>
  <c r="AA804" i="18"/>
  <c r="Z804" i="18"/>
  <c r="R804" i="18"/>
  <c r="O804" i="18"/>
  <c r="AG803" i="18"/>
  <c r="AD803" i="18"/>
  <c r="AC803" i="18"/>
  <c r="AA803" i="18"/>
  <c r="Z803" i="18"/>
  <c r="R803" i="18"/>
  <c r="O803" i="18"/>
  <c r="AG802" i="18"/>
  <c r="AD802" i="18"/>
  <c r="AC802" i="18"/>
  <c r="AA802" i="18"/>
  <c r="Z802" i="18"/>
  <c r="R802" i="18"/>
  <c r="O802" i="18"/>
  <c r="AG801" i="18"/>
  <c r="AD801" i="18"/>
  <c r="AC801" i="18"/>
  <c r="AA801" i="18"/>
  <c r="Z801" i="18"/>
  <c r="R801" i="18"/>
  <c r="O801" i="18"/>
  <c r="AG800" i="18"/>
  <c r="AD800" i="18"/>
  <c r="AC800" i="18"/>
  <c r="AA800" i="18"/>
  <c r="Z800" i="18"/>
  <c r="R800" i="18"/>
  <c r="O800" i="18"/>
  <c r="AG799" i="18"/>
  <c r="AD799" i="18"/>
  <c r="AC799" i="18"/>
  <c r="AA799" i="18"/>
  <c r="Z799" i="18"/>
  <c r="R799" i="18"/>
  <c r="O799" i="18"/>
  <c r="AG798" i="18"/>
  <c r="AD798" i="18"/>
  <c r="AC798" i="18"/>
  <c r="AA798" i="18"/>
  <c r="Z798" i="18"/>
  <c r="R798" i="18"/>
  <c r="O798" i="18"/>
  <c r="AG797" i="18"/>
  <c r="AD797" i="18"/>
  <c r="AC797" i="18"/>
  <c r="AA797" i="18"/>
  <c r="Z797" i="18"/>
  <c r="R797" i="18"/>
  <c r="O797" i="18"/>
  <c r="AG796" i="18"/>
  <c r="AD796" i="18"/>
  <c r="AC796" i="18"/>
  <c r="AA796" i="18"/>
  <c r="Z796" i="18"/>
  <c r="R796" i="18"/>
  <c r="O796" i="18"/>
  <c r="AG795" i="18"/>
  <c r="AD795" i="18"/>
  <c r="AC795" i="18"/>
  <c r="AA795" i="18"/>
  <c r="Z795" i="18"/>
  <c r="R795" i="18"/>
  <c r="O795" i="18"/>
  <c r="AG794" i="18"/>
  <c r="AD794" i="18"/>
  <c r="AC794" i="18"/>
  <c r="AA794" i="18"/>
  <c r="Z794" i="18"/>
  <c r="R794" i="18"/>
  <c r="O794" i="18"/>
  <c r="AG793" i="18"/>
  <c r="AD793" i="18"/>
  <c r="AC793" i="18"/>
  <c r="AA793" i="18"/>
  <c r="Z793" i="18"/>
  <c r="R793" i="18"/>
  <c r="O793" i="18"/>
  <c r="AG792" i="18"/>
  <c r="AD792" i="18"/>
  <c r="AC792" i="18"/>
  <c r="AA792" i="18"/>
  <c r="Z792" i="18"/>
  <c r="R792" i="18"/>
  <c r="O792" i="18"/>
  <c r="AG791" i="18"/>
  <c r="AD791" i="18"/>
  <c r="AC791" i="18"/>
  <c r="AA791" i="18"/>
  <c r="Z791" i="18"/>
  <c r="R791" i="18"/>
  <c r="O791" i="18"/>
  <c r="AG790" i="18"/>
  <c r="AD790" i="18"/>
  <c r="AC790" i="18"/>
  <c r="AA790" i="18"/>
  <c r="Z790" i="18"/>
  <c r="R790" i="18"/>
  <c r="O790" i="18"/>
  <c r="AG789" i="18"/>
  <c r="AD789" i="18"/>
  <c r="AC789" i="18"/>
  <c r="AA789" i="18"/>
  <c r="Z789" i="18"/>
  <c r="R789" i="18"/>
  <c r="O789" i="18"/>
  <c r="AG788" i="18"/>
  <c r="AD788" i="18"/>
  <c r="AC788" i="18"/>
  <c r="AA788" i="18"/>
  <c r="Z788" i="18"/>
  <c r="R788" i="18"/>
  <c r="O788" i="18"/>
  <c r="AG787" i="18"/>
  <c r="AD787" i="18"/>
  <c r="AC787" i="18"/>
  <c r="AA787" i="18"/>
  <c r="Z787" i="18"/>
  <c r="R787" i="18"/>
  <c r="O787" i="18"/>
  <c r="AG786" i="18"/>
  <c r="AD786" i="18"/>
  <c r="AC786" i="18"/>
  <c r="AA786" i="18"/>
  <c r="Z786" i="18"/>
  <c r="R786" i="18"/>
  <c r="O786" i="18"/>
  <c r="AG785" i="18"/>
  <c r="AD785" i="18"/>
  <c r="AC785" i="18"/>
  <c r="AA785" i="18"/>
  <c r="Z785" i="18"/>
  <c r="R785" i="18"/>
  <c r="O785" i="18"/>
  <c r="AG784" i="18"/>
  <c r="AD784" i="18"/>
  <c r="AC784" i="18"/>
  <c r="AA784" i="18"/>
  <c r="Z784" i="18"/>
  <c r="R784" i="18"/>
  <c r="O784" i="18"/>
  <c r="AG783" i="18"/>
  <c r="AD783" i="18"/>
  <c r="AC783" i="18"/>
  <c r="AA783" i="18"/>
  <c r="Z783" i="18"/>
  <c r="R783" i="18"/>
  <c r="O783" i="18"/>
  <c r="AG782" i="18"/>
  <c r="AD782" i="18"/>
  <c r="AC782" i="18"/>
  <c r="AA782" i="18"/>
  <c r="Z782" i="18"/>
  <c r="R782" i="18"/>
  <c r="O782" i="18"/>
  <c r="AG781" i="18"/>
  <c r="AD781" i="18"/>
  <c r="AC781" i="18"/>
  <c r="AA781" i="18"/>
  <c r="Z781" i="18"/>
  <c r="R781" i="18"/>
  <c r="O781" i="18"/>
  <c r="AG780" i="18"/>
  <c r="AD780" i="18"/>
  <c r="AC780" i="18"/>
  <c r="AA780" i="18"/>
  <c r="Z780" i="18"/>
  <c r="R780" i="18"/>
  <c r="O780" i="18"/>
  <c r="AG779" i="18"/>
  <c r="AD779" i="18"/>
  <c r="AC779" i="18"/>
  <c r="AA779" i="18"/>
  <c r="Z779" i="18"/>
  <c r="R779" i="18"/>
  <c r="O779" i="18"/>
  <c r="AG778" i="18"/>
  <c r="AD778" i="18"/>
  <c r="AC778" i="18"/>
  <c r="AA778" i="18"/>
  <c r="Z778" i="18"/>
  <c r="R778" i="18"/>
  <c r="O778" i="18"/>
  <c r="AG777" i="18"/>
  <c r="AD777" i="18"/>
  <c r="AC777" i="18"/>
  <c r="AA777" i="18"/>
  <c r="Z777" i="18"/>
  <c r="R777" i="18"/>
  <c r="O777" i="18"/>
  <c r="AG776" i="18"/>
  <c r="AD776" i="18"/>
  <c r="AC776" i="18"/>
  <c r="AA776" i="18"/>
  <c r="Z776" i="18"/>
  <c r="R776" i="18"/>
  <c r="O776" i="18"/>
  <c r="AG775" i="18"/>
  <c r="AD775" i="18"/>
  <c r="AC775" i="18"/>
  <c r="AA775" i="18"/>
  <c r="Z775" i="18"/>
  <c r="R775" i="18"/>
  <c r="O775" i="18"/>
  <c r="AG774" i="18"/>
  <c r="AD774" i="18"/>
  <c r="AC774" i="18"/>
  <c r="AA774" i="18"/>
  <c r="Z774" i="18"/>
  <c r="R774" i="18"/>
  <c r="O774" i="18"/>
  <c r="AG773" i="18"/>
  <c r="AD773" i="18"/>
  <c r="AC773" i="18"/>
  <c r="AA773" i="18"/>
  <c r="Z773" i="18"/>
  <c r="R773" i="18"/>
  <c r="O773" i="18"/>
  <c r="AG772" i="18"/>
  <c r="AD772" i="18"/>
  <c r="AC772" i="18"/>
  <c r="AA772" i="18"/>
  <c r="Z772" i="18"/>
  <c r="R772" i="18"/>
  <c r="O772" i="18"/>
  <c r="AG771" i="18"/>
  <c r="AD771" i="18"/>
  <c r="AC771" i="18"/>
  <c r="AA771" i="18"/>
  <c r="Z771" i="18"/>
  <c r="R771" i="18"/>
  <c r="O771" i="18"/>
  <c r="AG770" i="18"/>
  <c r="AD770" i="18"/>
  <c r="AC770" i="18"/>
  <c r="AA770" i="18"/>
  <c r="Z770" i="18"/>
  <c r="R770" i="18"/>
  <c r="O770" i="18"/>
  <c r="AG769" i="18"/>
  <c r="AD769" i="18"/>
  <c r="AC769" i="18"/>
  <c r="AA769" i="18"/>
  <c r="Z769" i="18"/>
  <c r="R769" i="18"/>
  <c r="O769" i="18"/>
  <c r="AG768" i="18"/>
  <c r="AD768" i="18"/>
  <c r="AC768" i="18"/>
  <c r="AA768" i="18"/>
  <c r="Z768" i="18"/>
  <c r="R768" i="18"/>
  <c r="O768" i="18"/>
  <c r="AG767" i="18"/>
  <c r="AD767" i="18"/>
  <c r="AC767" i="18"/>
  <c r="AA767" i="18"/>
  <c r="Z767" i="18"/>
  <c r="R767" i="18"/>
  <c r="O767" i="18"/>
  <c r="AG766" i="18"/>
  <c r="AD766" i="18"/>
  <c r="AC766" i="18"/>
  <c r="AA766" i="18"/>
  <c r="Z766" i="18"/>
  <c r="R766" i="18"/>
  <c r="O766" i="18"/>
  <c r="AG765" i="18"/>
  <c r="AD765" i="18"/>
  <c r="AC765" i="18"/>
  <c r="AA765" i="18"/>
  <c r="Z765" i="18"/>
  <c r="R765" i="18"/>
  <c r="O765" i="18"/>
  <c r="AG764" i="18"/>
  <c r="AD764" i="18"/>
  <c r="AC764" i="18"/>
  <c r="AA764" i="18"/>
  <c r="Z764" i="18"/>
  <c r="R764" i="18"/>
  <c r="O764" i="18"/>
  <c r="AG763" i="18"/>
  <c r="AD763" i="18"/>
  <c r="AC763" i="18"/>
  <c r="AA763" i="18"/>
  <c r="Z763" i="18"/>
  <c r="R763" i="18"/>
  <c r="O763" i="18"/>
  <c r="AG762" i="18"/>
  <c r="AD762" i="18"/>
  <c r="AC762" i="18"/>
  <c r="AA762" i="18"/>
  <c r="Z762" i="18"/>
  <c r="R762" i="18"/>
  <c r="O762" i="18"/>
  <c r="AG761" i="18"/>
  <c r="AD761" i="18"/>
  <c r="AC761" i="18"/>
  <c r="AA761" i="18"/>
  <c r="Z761" i="18"/>
  <c r="R761" i="18"/>
  <c r="O761" i="18"/>
  <c r="AG760" i="18"/>
  <c r="AD760" i="18"/>
  <c r="AC760" i="18"/>
  <c r="AA760" i="18"/>
  <c r="Z760" i="18"/>
  <c r="R760" i="18"/>
  <c r="O760" i="18"/>
  <c r="AG759" i="18"/>
  <c r="AD759" i="18"/>
  <c r="AC759" i="18"/>
  <c r="AA759" i="18"/>
  <c r="Z759" i="18"/>
  <c r="R759" i="18"/>
  <c r="O759" i="18"/>
  <c r="AG758" i="18"/>
  <c r="AD758" i="18"/>
  <c r="AC758" i="18"/>
  <c r="AA758" i="18"/>
  <c r="Z758" i="18"/>
  <c r="R758" i="18"/>
  <c r="O758" i="18"/>
  <c r="AG757" i="18"/>
  <c r="AD757" i="18"/>
  <c r="AC757" i="18"/>
  <c r="AA757" i="18"/>
  <c r="Z757" i="18"/>
  <c r="R757" i="18"/>
  <c r="O757" i="18"/>
  <c r="AG756" i="18"/>
  <c r="AD756" i="18"/>
  <c r="AC756" i="18"/>
  <c r="AA756" i="18"/>
  <c r="Z756" i="18"/>
  <c r="R756" i="18"/>
  <c r="O756" i="18"/>
  <c r="AG755" i="18"/>
  <c r="AD755" i="18"/>
  <c r="AC755" i="18"/>
  <c r="AA755" i="18"/>
  <c r="Z755" i="18"/>
  <c r="R755" i="18"/>
  <c r="O755" i="18"/>
  <c r="AG754" i="18"/>
  <c r="AD754" i="18"/>
  <c r="AC754" i="18"/>
  <c r="AA754" i="18"/>
  <c r="Z754" i="18"/>
  <c r="R754" i="18"/>
  <c r="O754" i="18"/>
  <c r="AG753" i="18"/>
  <c r="AD753" i="18"/>
  <c r="AC753" i="18"/>
  <c r="AA753" i="18"/>
  <c r="Z753" i="18"/>
  <c r="R753" i="18"/>
  <c r="O753" i="18"/>
  <c r="AG752" i="18"/>
  <c r="AD752" i="18"/>
  <c r="AC752" i="18"/>
  <c r="AA752" i="18"/>
  <c r="Z752" i="18"/>
  <c r="R752" i="18"/>
  <c r="O752" i="18"/>
  <c r="AG751" i="18"/>
  <c r="AD751" i="18"/>
  <c r="AC751" i="18"/>
  <c r="AA751" i="18"/>
  <c r="Z751" i="18"/>
  <c r="R751" i="18"/>
  <c r="O751" i="18"/>
  <c r="AG750" i="18"/>
  <c r="AD750" i="18"/>
  <c r="AC750" i="18"/>
  <c r="AA750" i="18"/>
  <c r="Z750" i="18"/>
  <c r="R750" i="18"/>
  <c r="O750" i="18"/>
  <c r="AG749" i="18"/>
  <c r="AD749" i="18"/>
  <c r="AC749" i="18"/>
  <c r="AA749" i="18"/>
  <c r="Z749" i="18"/>
  <c r="R749" i="18"/>
  <c r="O749" i="18"/>
  <c r="AG748" i="18"/>
  <c r="AD748" i="18"/>
  <c r="AC748" i="18"/>
  <c r="AA748" i="18"/>
  <c r="Z748" i="18"/>
  <c r="R748" i="18"/>
  <c r="O748" i="18"/>
  <c r="AG747" i="18"/>
  <c r="AD747" i="18"/>
  <c r="AC747" i="18"/>
  <c r="AA747" i="18"/>
  <c r="Z747" i="18"/>
  <c r="R747" i="18"/>
  <c r="O747" i="18"/>
  <c r="AG746" i="18"/>
  <c r="AD746" i="18"/>
  <c r="AC746" i="18"/>
  <c r="AA746" i="18"/>
  <c r="Z746" i="18"/>
  <c r="R746" i="18"/>
  <c r="O746" i="18"/>
  <c r="AG745" i="18"/>
  <c r="AD745" i="18"/>
  <c r="AC745" i="18"/>
  <c r="AA745" i="18"/>
  <c r="Z745" i="18"/>
  <c r="R745" i="18"/>
  <c r="O745" i="18"/>
  <c r="AG744" i="18"/>
  <c r="AD744" i="18"/>
  <c r="AC744" i="18"/>
  <c r="AA744" i="18"/>
  <c r="Z744" i="18"/>
  <c r="R744" i="18"/>
  <c r="O744" i="18"/>
  <c r="AG743" i="18"/>
  <c r="AD743" i="18"/>
  <c r="AC743" i="18"/>
  <c r="AA743" i="18"/>
  <c r="Z743" i="18"/>
  <c r="R743" i="18"/>
  <c r="O743" i="18"/>
  <c r="AG742" i="18"/>
  <c r="AD742" i="18"/>
  <c r="AC742" i="18"/>
  <c r="AA742" i="18"/>
  <c r="Z742" i="18"/>
  <c r="R742" i="18"/>
  <c r="O742" i="18"/>
  <c r="AG741" i="18"/>
  <c r="AD741" i="18"/>
  <c r="AC741" i="18"/>
  <c r="AA741" i="18"/>
  <c r="Z741" i="18"/>
  <c r="R741" i="18"/>
  <c r="O741" i="18"/>
  <c r="AG740" i="18"/>
  <c r="AD740" i="18"/>
  <c r="AC740" i="18"/>
  <c r="AA740" i="18"/>
  <c r="Z740" i="18"/>
  <c r="R740" i="18"/>
  <c r="O740" i="18"/>
  <c r="AG739" i="18"/>
  <c r="AD739" i="18"/>
  <c r="AC739" i="18"/>
  <c r="AA739" i="18"/>
  <c r="Z739" i="18"/>
  <c r="R739" i="18"/>
  <c r="O739" i="18"/>
  <c r="AG738" i="18"/>
  <c r="AD738" i="18"/>
  <c r="AC738" i="18"/>
  <c r="AA738" i="18"/>
  <c r="Z738" i="18"/>
  <c r="R738" i="18"/>
  <c r="O738" i="18"/>
  <c r="AG737" i="18"/>
  <c r="AD737" i="18"/>
  <c r="AC737" i="18"/>
  <c r="AA737" i="18"/>
  <c r="Z737" i="18"/>
  <c r="R737" i="18"/>
  <c r="O737" i="18"/>
  <c r="AG736" i="18"/>
  <c r="AD736" i="18"/>
  <c r="AC736" i="18"/>
  <c r="AA736" i="18"/>
  <c r="Z736" i="18"/>
  <c r="R736" i="18"/>
  <c r="O736" i="18"/>
  <c r="AG735" i="18"/>
  <c r="AD735" i="18"/>
  <c r="AC735" i="18"/>
  <c r="AA735" i="18"/>
  <c r="Z735" i="18"/>
  <c r="R735" i="18"/>
  <c r="O735" i="18"/>
  <c r="AG734" i="18"/>
  <c r="AD734" i="18"/>
  <c r="AC734" i="18"/>
  <c r="AA734" i="18"/>
  <c r="Z734" i="18"/>
  <c r="R734" i="18"/>
  <c r="O734" i="18"/>
  <c r="AG733" i="18"/>
  <c r="AD733" i="18"/>
  <c r="AC733" i="18"/>
  <c r="AA733" i="18"/>
  <c r="Z733" i="18"/>
  <c r="R733" i="18"/>
  <c r="O733" i="18"/>
  <c r="AG732" i="18"/>
  <c r="AD732" i="18"/>
  <c r="AC732" i="18"/>
  <c r="AA732" i="18"/>
  <c r="Z732" i="18"/>
  <c r="R732" i="18"/>
  <c r="O732" i="18"/>
  <c r="AG731" i="18"/>
  <c r="AD731" i="18"/>
  <c r="AC731" i="18"/>
  <c r="AA731" i="18"/>
  <c r="Z731" i="18"/>
  <c r="R731" i="18"/>
  <c r="O731" i="18"/>
  <c r="AG730" i="18"/>
  <c r="AD730" i="18"/>
  <c r="AC730" i="18"/>
  <c r="AA730" i="18"/>
  <c r="Z730" i="18"/>
  <c r="R730" i="18"/>
  <c r="O730" i="18"/>
  <c r="AG729" i="18"/>
  <c r="AD729" i="18"/>
  <c r="AC729" i="18"/>
  <c r="AA729" i="18"/>
  <c r="Z729" i="18"/>
  <c r="R729" i="18"/>
  <c r="O729" i="18"/>
  <c r="AG728" i="18"/>
  <c r="AD728" i="18"/>
  <c r="AC728" i="18"/>
  <c r="AA728" i="18"/>
  <c r="Z728" i="18"/>
  <c r="R728" i="18"/>
  <c r="O728" i="18"/>
  <c r="AG727" i="18"/>
  <c r="AD727" i="18"/>
  <c r="AC727" i="18"/>
  <c r="AA727" i="18"/>
  <c r="Z727" i="18"/>
  <c r="R727" i="18"/>
  <c r="O727" i="18"/>
  <c r="AG726" i="18"/>
  <c r="AD726" i="18"/>
  <c r="AC726" i="18"/>
  <c r="AA726" i="18"/>
  <c r="Z726" i="18"/>
  <c r="R726" i="18"/>
  <c r="O726" i="18"/>
  <c r="AG725" i="18"/>
  <c r="AD725" i="18"/>
  <c r="AC725" i="18"/>
  <c r="AA725" i="18"/>
  <c r="Z725" i="18"/>
  <c r="R725" i="18"/>
  <c r="O725" i="18"/>
  <c r="AG724" i="18"/>
  <c r="AD724" i="18"/>
  <c r="AC724" i="18"/>
  <c r="AA724" i="18"/>
  <c r="Z724" i="18"/>
  <c r="R724" i="18"/>
  <c r="O724" i="18"/>
  <c r="AG723" i="18"/>
  <c r="AD723" i="18"/>
  <c r="AC723" i="18"/>
  <c r="AA723" i="18"/>
  <c r="Z723" i="18"/>
  <c r="R723" i="18"/>
  <c r="O723" i="18"/>
  <c r="AG722" i="18"/>
  <c r="AD722" i="18"/>
  <c r="AC722" i="18"/>
  <c r="AA722" i="18"/>
  <c r="Z722" i="18"/>
  <c r="R722" i="18"/>
  <c r="O722" i="18"/>
  <c r="AG721" i="18"/>
  <c r="AD721" i="18"/>
  <c r="AC721" i="18"/>
  <c r="AA721" i="18"/>
  <c r="Z721" i="18"/>
  <c r="R721" i="18"/>
  <c r="O721" i="18"/>
  <c r="AG720" i="18"/>
  <c r="AD720" i="18"/>
  <c r="AC720" i="18"/>
  <c r="AA720" i="18"/>
  <c r="Z720" i="18"/>
  <c r="R720" i="18"/>
  <c r="O720" i="18"/>
  <c r="AG719" i="18"/>
  <c r="AD719" i="18"/>
  <c r="AC719" i="18"/>
  <c r="AA719" i="18"/>
  <c r="Z719" i="18"/>
  <c r="R719" i="18"/>
  <c r="O719" i="18"/>
  <c r="AG718" i="18"/>
  <c r="AD718" i="18"/>
  <c r="AC718" i="18"/>
  <c r="AA718" i="18"/>
  <c r="Z718" i="18"/>
  <c r="R718" i="18"/>
  <c r="O718" i="18"/>
  <c r="AG717" i="18"/>
  <c r="AD717" i="18"/>
  <c r="AC717" i="18"/>
  <c r="AA717" i="18"/>
  <c r="Z717" i="18"/>
  <c r="R717" i="18"/>
  <c r="O717" i="18"/>
  <c r="AG716" i="18"/>
  <c r="AD716" i="18"/>
  <c r="AC716" i="18"/>
  <c r="AA716" i="18"/>
  <c r="Z716" i="18"/>
  <c r="R716" i="18"/>
  <c r="O716" i="18"/>
  <c r="AG715" i="18"/>
  <c r="AD715" i="18"/>
  <c r="AC715" i="18"/>
  <c r="AA715" i="18"/>
  <c r="Z715" i="18"/>
  <c r="R715" i="18"/>
  <c r="O715" i="18"/>
  <c r="AG714" i="18"/>
  <c r="AD714" i="18"/>
  <c r="AC714" i="18"/>
  <c r="AA714" i="18"/>
  <c r="Z714" i="18"/>
  <c r="R714" i="18"/>
  <c r="O714" i="18"/>
  <c r="AG713" i="18"/>
  <c r="AD713" i="18"/>
  <c r="AC713" i="18"/>
  <c r="AA713" i="18"/>
  <c r="Z713" i="18"/>
  <c r="R713" i="18"/>
  <c r="O713" i="18"/>
  <c r="AG712" i="18"/>
  <c r="AD712" i="18"/>
  <c r="AC712" i="18"/>
  <c r="AA712" i="18"/>
  <c r="Z712" i="18"/>
  <c r="R712" i="18"/>
  <c r="O712" i="18"/>
  <c r="AG711" i="18"/>
  <c r="AD711" i="18"/>
  <c r="AC711" i="18"/>
  <c r="AA711" i="18"/>
  <c r="Z711" i="18"/>
  <c r="R711" i="18"/>
  <c r="O711" i="18"/>
  <c r="AG710" i="18"/>
  <c r="AD710" i="18"/>
  <c r="AC710" i="18"/>
  <c r="AA710" i="18"/>
  <c r="Z710" i="18"/>
  <c r="R710" i="18"/>
  <c r="O710" i="18"/>
  <c r="AG709" i="18"/>
  <c r="AD709" i="18"/>
  <c r="AC709" i="18"/>
  <c r="AA709" i="18"/>
  <c r="Z709" i="18"/>
  <c r="R709" i="18"/>
  <c r="O709" i="18"/>
  <c r="AG708" i="18"/>
  <c r="AD708" i="18"/>
  <c r="AC708" i="18"/>
  <c r="AA708" i="18"/>
  <c r="Z708" i="18"/>
  <c r="R708" i="18"/>
  <c r="O708" i="18"/>
  <c r="AG707" i="18"/>
  <c r="AD707" i="18"/>
  <c r="AC707" i="18"/>
  <c r="AA707" i="18"/>
  <c r="Z707" i="18"/>
  <c r="R707" i="18"/>
  <c r="O707" i="18"/>
  <c r="AG706" i="18"/>
  <c r="AD706" i="18"/>
  <c r="AC706" i="18"/>
  <c r="AA706" i="18"/>
  <c r="Z706" i="18"/>
  <c r="R706" i="18"/>
  <c r="O706" i="18"/>
  <c r="AG705" i="18"/>
  <c r="AD705" i="18"/>
  <c r="AC705" i="18"/>
  <c r="AA705" i="18"/>
  <c r="Z705" i="18"/>
  <c r="R705" i="18"/>
  <c r="O705" i="18"/>
  <c r="AG704" i="18"/>
  <c r="AD704" i="18"/>
  <c r="AC704" i="18"/>
  <c r="AA704" i="18"/>
  <c r="Z704" i="18"/>
  <c r="R704" i="18"/>
  <c r="O704" i="18"/>
  <c r="AG703" i="18"/>
  <c r="AD703" i="18"/>
  <c r="AC703" i="18"/>
  <c r="AA703" i="18"/>
  <c r="Z703" i="18"/>
  <c r="R703" i="18"/>
  <c r="O703" i="18"/>
  <c r="AG702" i="18"/>
  <c r="AD702" i="18"/>
  <c r="AC702" i="18"/>
  <c r="AA702" i="18"/>
  <c r="Z702" i="18"/>
  <c r="R702" i="18"/>
  <c r="O702" i="18"/>
  <c r="AG701" i="18"/>
  <c r="AD701" i="18"/>
  <c r="AC701" i="18"/>
  <c r="AA701" i="18"/>
  <c r="Z701" i="18"/>
  <c r="R701" i="18"/>
  <c r="O701" i="18"/>
  <c r="AG700" i="18"/>
  <c r="AD700" i="18"/>
  <c r="AC700" i="18"/>
  <c r="AA700" i="18"/>
  <c r="Z700" i="18"/>
  <c r="R700" i="18"/>
  <c r="O700" i="18"/>
  <c r="AG699" i="18"/>
  <c r="AD699" i="18"/>
  <c r="AC699" i="18"/>
  <c r="AA699" i="18"/>
  <c r="Z699" i="18"/>
  <c r="R699" i="18"/>
  <c r="O699" i="18"/>
  <c r="AG698" i="18"/>
  <c r="AD698" i="18"/>
  <c r="AC698" i="18"/>
  <c r="AA698" i="18"/>
  <c r="Z698" i="18"/>
  <c r="R698" i="18"/>
  <c r="O698" i="18"/>
  <c r="AG697" i="18"/>
  <c r="AD697" i="18"/>
  <c r="AC697" i="18"/>
  <c r="AA697" i="18"/>
  <c r="Z697" i="18"/>
  <c r="R697" i="18"/>
  <c r="O697" i="18"/>
  <c r="AG696" i="18"/>
  <c r="AD696" i="18"/>
  <c r="AC696" i="18"/>
  <c r="AA696" i="18"/>
  <c r="Z696" i="18"/>
  <c r="R696" i="18"/>
  <c r="O696" i="18"/>
  <c r="AG695" i="18"/>
  <c r="AD695" i="18"/>
  <c r="AC695" i="18"/>
  <c r="AA695" i="18"/>
  <c r="Z695" i="18"/>
  <c r="R695" i="18"/>
  <c r="O695" i="18"/>
  <c r="AG694" i="18"/>
  <c r="AD694" i="18"/>
  <c r="AC694" i="18"/>
  <c r="AA694" i="18"/>
  <c r="Z694" i="18"/>
  <c r="R694" i="18"/>
  <c r="O694" i="18"/>
  <c r="AG693" i="18"/>
  <c r="AD693" i="18"/>
  <c r="AC693" i="18"/>
  <c r="AA693" i="18"/>
  <c r="Z693" i="18"/>
  <c r="R693" i="18"/>
  <c r="O693" i="18"/>
  <c r="AG692" i="18"/>
  <c r="AD692" i="18"/>
  <c r="AC692" i="18"/>
  <c r="AA692" i="18"/>
  <c r="Z692" i="18"/>
  <c r="R692" i="18"/>
  <c r="O692" i="18"/>
  <c r="AG691" i="18"/>
  <c r="AD691" i="18"/>
  <c r="AC691" i="18"/>
  <c r="AA691" i="18"/>
  <c r="Z691" i="18"/>
  <c r="R691" i="18"/>
  <c r="O691" i="18"/>
  <c r="AG690" i="18"/>
  <c r="AD690" i="18"/>
  <c r="AC690" i="18"/>
  <c r="AA690" i="18"/>
  <c r="Z690" i="18"/>
  <c r="R690" i="18"/>
  <c r="O690" i="18"/>
  <c r="AG689" i="18"/>
  <c r="AD689" i="18"/>
  <c r="AC689" i="18"/>
  <c r="AA689" i="18"/>
  <c r="Z689" i="18"/>
  <c r="R689" i="18"/>
  <c r="O689" i="18"/>
  <c r="AG688" i="18"/>
  <c r="AD688" i="18"/>
  <c r="AC688" i="18"/>
  <c r="AA688" i="18"/>
  <c r="Z688" i="18"/>
  <c r="R688" i="18"/>
  <c r="O688" i="18"/>
  <c r="AG687" i="18"/>
  <c r="AD687" i="18"/>
  <c r="AC687" i="18"/>
  <c r="AA687" i="18"/>
  <c r="Z687" i="18"/>
  <c r="R687" i="18"/>
  <c r="O687" i="18"/>
  <c r="AG686" i="18"/>
  <c r="AD686" i="18"/>
  <c r="AC686" i="18"/>
  <c r="AA686" i="18"/>
  <c r="Z686" i="18"/>
  <c r="R686" i="18"/>
  <c r="O686" i="18"/>
  <c r="AG685" i="18"/>
  <c r="AD685" i="18"/>
  <c r="AC685" i="18"/>
  <c r="AA685" i="18"/>
  <c r="Z685" i="18"/>
  <c r="R685" i="18"/>
  <c r="O685" i="18"/>
  <c r="AG684" i="18"/>
  <c r="AD684" i="18"/>
  <c r="AC684" i="18"/>
  <c r="AA684" i="18"/>
  <c r="Z684" i="18"/>
  <c r="R684" i="18"/>
  <c r="O684" i="18"/>
  <c r="AG683" i="18"/>
  <c r="AD683" i="18"/>
  <c r="AC683" i="18"/>
  <c r="AA683" i="18"/>
  <c r="Z683" i="18"/>
  <c r="R683" i="18"/>
  <c r="O683" i="18"/>
  <c r="AG682" i="18"/>
  <c r="AD682" i="18"/>
  <c r="AC682" i="18"/>
  <c r="AA682" i="18"/>
  <c r="Z682" i="18"/>
  <c r="R682" i="18"/>
  <c r="O682" i="18"/>
  <c r="AG681" i="18"/>
  <c r="AD681" i="18"/>
  <c r="AC681" i="18"/>
  <c r="AA681" i="18"/>
  <c r="Z681" i="18"/>
  <c r="R681" i="18"/>
  <c r="O681" i="18"/>
  <c r="AG680" i="18"/>
  <c r="AD680" i="18"/>
  <c r="AC680" i="18"/>
  <c r="AA680" i="18"/>
  <c r="Z680" i="18"/>
  <c r="R680" i="18"/>
  <c r="O680" i="18"/>
  <c r="AG679" i="18"/>
  <c r="AD679" i="18"/>
  <c r="AC679" i="18"/>
  <c r="AA679" i="18"/>
  <c r="Z679" i="18"/>
  <c r="R679" i="18"/>
  <c r="O679" i="18"/>
  <c r="AG678" i="18"/>
  <c r="AD678" i="18"/>
  <c r="AC678" i="18"/>
  <c r="AA678" i="18"/>
  <c r="Z678" i="18"/>
  <c r="R678" i="18"/>
  <c r="O678" i="18"/>
  <c r="AG677" i="18"/>
  <c r="AD677" i="18"/>
  <c r="AC677" i="18"/>
  <c r="AA677" i="18"/>
  <c r="Z677" i="18"/>
  <c r="R677" i="18"/>
  <c r="O677" i="18"/>
  <c r="AG676" i="18"/>
  <c r="AD676" i="18"/>
  <c r="AC676" i="18"/>
  <c r="AA676" i="18"/>
  <c r="Z676" i="18"/>
  <c r="R676" i="18"/>
  <c r="O676" i="18"/>
  <c r="AG675" i="18"/>
  <c r="AD675" i="18"/>
  <c r="AC675" i="18"/>
  <c r="AA675" i="18"/>
  <c r="Z675" i="18"/>
  <c r="R675" i="18"/>
  <c r="O675" i="18"/>
  <c r="AG674" i="18"/>
  <c r="AD674" i="18"/>
  <c r="AC674" i="18"/>
  <c r="AA674" i="18"/>
  <c r="Z674" i="18"/>
  <c r="R674" i="18"/>
  <c r="O674" i="18"/>
  <c r="AG673" i="18"/>
  <c r="AD673" i="18"/>
  <c r="AC673" i="18"/>
  <c r="AA673" i="18"/>
  <c r="Z673" i="18"/>
  <c r="R673" i="18"/>
  <c r="O673" i="18"/>
  <c r="AG672" i="18"/>
  <c r="AD672" i="18"/>
  <c r="AC672" i="18"/>
  <c r="AA672" i="18"/>
  <c r="Z672" i="18"/>
  <c r="R672" i="18"/>
  <c r="O672" i="18"/>
  <c r="AG671" i="18"/>
  <c r="AD671" i="18"/>
  <c r="AC671" i="18"/>
  <c r="AA671" i="18"/>
  <c r="Z671" i="18"/>
  <c r="R671" i="18"/>
  <c r="O671" i="18"/>
  <c r="AG670" i="18"/>
  <c r="AD670" i="18"/>
  <c r="AC670" i="18"/>
  <c r="AA670" i="18"/>
  <c r="Z670" i="18"/>
  <c r="R670" i="18"/>
  <c r="O670" i="18"/>
  <c r="AG669" i="18"/>
  <c r="AD669" i="18"/>
  <c r="AC669" i="18"/>
  <c r="AA669" i="18"/>
  <c r="Z669" i="18"/>
  <c r="R669" i="18"/>
  <c r="O669" i="18"/>
  <c r="AG668" i="18"/>
  <c r="AD668" i="18"/>
  <c r="AC668" i="18"/>
  <c r="AA668" i="18"/>
  <c r="Z668" i="18"/>
  <c r="R668" i="18"/>
  <c r="O668" i="18"/>
  <c r="AG667" i="18"/>
  <c r="AD667" i="18"/>
  <c r="AC667" i="18"/>
  <c r="AA667" i="18"/>
  <c r="Z667" i="18"/>
  <c r="R667" i="18"/>
  <c r="O667" i="18"/>
  <c r="AG666" i="18"/>
  <c r="AD666" i="18"/>
  <c r="AC666" i="18"/>
  <c r="AA666" i="18"/>
  <c r="Z666" i="18"/>
  <c r="R666" i="18"/>
  <c r="O666" i="18"/>
  <c r="AG665" i="18"/>
  <c r="AD665" i="18"/>
  <c r="AC665" i="18"/>
  <c r="AA665" i="18"/>
  <c r="Z665" i="18"/>
  <c r="R665" i="18"/>
  <c r="O665" i="18"/>
  <c r="AG664" i="18"/>
  <c r="AD664" i="18"/>
  <c r="AC664" i="18"/>
  <c r="AA664" i="18"/>
  <c r="Z664" i="18"/>
  <c r="R664" i="18"/>
  <c r="O664" i="18"/>
  <c r="AG663" i="18"/>
  <c r="AD663" i="18"/>
  <c r="AC663" i="18"/>
  <c r="AA663" i="18"/>
  <c r="Z663" i="18"/>
  <c r="R663" i="18"/>
  <c r="O663" i="18"/>
  <c r="AG662" i="18"/>
  <c r="AD662" i="18"/>
  <c r="AC662" i="18"/>
  <c r="AA662" i="18"/>
  <c r="Z662" i="18"/>
  <c r="R662" i="18"/>
  <c r="O662" i="18"/>
  <c r="AG661" i="18"/>
  <c r="AD661" i="18"/>
  <c r="AC661" i="18"/>
  <c r="AA661" i="18"/>
  <c r="Z661" i="18"/>
  <c r="R661" i="18"/>
  <c r="O661" i="18"/>
  <c r="AG660" i="18"/>
  <c r="AD660" i="18"/>
  <c r="AC660" i="18"/>
  <c r="AA660" i="18"/>
  <c r="Z660" i="18"/>
  <c r="R660" i="18"/>
  <c r="O660" i="18"/>
  <c r="AG659" i="18"/>
  <c r="AD659" i="18"/>
  <c r="AC659" i="18"/>
  <c r="AA659" i="18"/>
  <c r="Z659" i="18"/>
  <c r="R659" i="18"/>
  <c r="O659" i="18"/>
  <c r="AG658" i="18"/>
  <c r="AD658" i="18"/>
  <c r="AC658" i="18"/>
  <c r="AA658" i="18"/>
  <c r="Z658" i="18"/>
  <c r="R658" i="18"/>
  <c r="O658" i="18"/>
  <c r="AG657" i="18"/>
  <c r="AD657" i="18"/>
  <c r="AC657" i="18"/>
  <c r="AA657" i="18"/>
  <c r="Z657" i="18"/>
  <c r="R657" i="18"/>
  <c r="O657" i="18"/>
  <c r="AG656" i="18"/>
  <c r="AD656" i="18"/>
  <c r="AC656" i="18"/>
  <c r="AA656" i="18"/>
  <c r="Z656" i="18"/>
  <c r="R656" i="18"/>
  <c r="O656" i="18"/>
  <c r="AG655" i="18"/>
  <c r="AD655" i="18"/>
  <c r="AC655" i="18"/>
  <c r="AA655" i="18"/>
  <c r="Z655" i="18"/>
  <c r="R655" i="18"/>
  <c r="O655" i="18"/>
  <c r="AG654" i="18"/>
  <c r="AD654" i="18"/>
  <c r="AC654" i="18"/>
  <c r="AA654" i="18"/>
  <c r="Z654" i="18"/>
  <c r="R654" i="18"/>
  <c r="O654" i="18"/>
  <c r="AG653" i="18"/>
  <c r="AD653" i="18"/>
  <c r="AC653" i="18"/>
  <c r="AA653" i="18"/>
  <c r="Z653" i="18"/>
  <c r="R653" i="18"/>
  <c r="O653" i="18"/>
  <c r="AG652" i="18"/>
  <c r="AD652" i="18"/>
  <c r="AC652" i="18"/>
  <c r="AA652" i="18"/>
  <c r="Z652" i="18"/>
  <c r="R652" i="18"/>
  <c r="O652" i="18"/>
  <c r="AG651" i="18"/>
  <c r="AD651" i="18"/>
  <c r="AC651" i="18"/>
  <c r="AA651" i="18"/>
  <c r="Z651" i="18"/>
  <c r="R651" i="18"/>
  <c r="O651" i="18"/>
  <c r="AG650" i="18"/>
  <c r="AD650" i="18"/>
  <c r="AC650" i="18"/>
  <c r="AA650" i="18"/>
  <c r="Z650" i="18"/>
  <c r="R650" i="18"/>
  <c r="O650" i="18"/>
  <c r="AG649" i="18"/>
  <c r="AD649" i="18"/>
  <c r="AC649" i="18"/>
  <c r="AA649" i="18"/>
  <c r="Z649" i="18"/>
  <c r="R649" i="18"/>
  <c r="O649" i="18"/>
  <c r="AG648" i="18"/>
  <c r="AD648" i="18"/>
  <c r="AC648" i="18"/>
  <c r="AA648" i="18"/>
  <c r="Z648" i="18"/>
  <c r="R648" i="18"/>
  <c r="O648" i="18"/>
  <c r="AG647" i="18"/>
  <c r="AD647" i="18"/>
  <c r="AC647" i="18"/>
  <c r="AA647" i="18"/>
  <c r="Z647" i="18"/>
  <c r="R647" i="18"/>
  <c r="O647" i="18"/>
  <c r="AG646" i="18"/>
  <c r="AD646" i="18"/>
  <c r="AC646" i="18"/>
  <c r="AA646" i="18"/>
  <c r="Z646" i="18"/>
  <c r="R646" i="18"/>
  <c r="O646" i="18"/>
  <c r="AG645" i="18"/>
  <c r="AD645" i="18"/>
  <c r="AC645" i="18"/>
  <c r="AA645" i="18"/>
  <c r="Z645" i="18"/>
  <c r="R645" i="18"/>
  <c r="O645" i="18"/>
  <c r="AG644" i="18"/>
  <c r="AD644" i="18"/>
  <c r="AC644" i="18"/>
  <c r="AA644" i="18"/>
  <c r="Z644" i="18"/>
  <c r="R644" i="18"/>
  <c r="O644" i="18"/>
  <c r="AG643" i="18"/>
  <c r="AD643" i="18"/>
  <c r="AC643" i="18"/>
  <c r="AA643" i="18"/>
  <c r="Z643" i="18"/>
  <c r="R643" i="18"/>
  <c r="O643" i="18"/>
  <c r="AG642" i="18"/>
  <c r="AD642" i="18"/>
  <c r="AC642" i="18"/>
  <c r="AA642" i="18"/>
  <c r="Z642" i="18"/>
  <c r="R642" i="18"/>
  <c r="O642" i="18"/>
  <c r="AG641" i="18"/>
  <c r="AD641" i="18"/>
  <c r="AC641" i="18"/>
  <c r="AA641" i="18"/>
  <c r="Z641" i="18"/>
  <c r="R641" i="18"/>
  <c r="O641" i="18"/>
  <c r="AG640" i="18"/>
  <c r="AD640" i="18"/>
  <c r="AC640" i="18"/>
  <c r="AA640" i="18"/>
  <c r="Z640" i="18"/>
  <c r="R640" i="18"/>
  <c r="O640" i="18"/>
  <c r="AG639" i="18"/>
  <c r="AD639" i="18"/>
  <c r="AC639" i="18"/>
  <c r="AA639" i="18"/>
  <c r="Z639" i="18"/>
  <c r="R639" i="18"/>
  <c r="O639" i="18"/>
  <c r="AG638" i="18"/>
  <c r="AD638" i="18"/>
  <c r="AC638" i="18"/>
  <c r="AA638" i="18"/>
  <c r="Z638" i="18"/>
  <c r="R638" i="18"/>
  <c r="O638" i="18"/>
  <c r="AG637" i="18"/>
  <c r="AD637" i="18"/>
  <c r="AC637" i="18"/>
  <c r="AA637" i="18"/>
  <c r="Z637" i="18"/>
  <c r="R637" i="18"/>
  <c r="O637" i="18"/>
  <c r="AG636" i="18"/>
  <c r="AD636" i="18"/>
  <c r="AC636" i="18"/>
  <c r="AA636" i="18"/>
  <c r="Z636" i="18"/>
  <c r="R636" i="18"/>
  <c r="O636" i="18"/>
  <c r="AG635" i="18"/>
  <c r="AD635" i="18"/>
  <c r="AC635" i="18"/>
  <c r="AA635" i="18"/>
  <c r="Z635" i="18"/>
  <c r="R635" i="18"/>
  <c r="O635" i="18"/>
  <c r="AG634" i="18"/>
  <c r="AD634" i="18"/>
  <c r="AC634" i="18"/>
  <c r="AA634" i="18"/>
  <c r="Z634" i="18"/>
  <c r="R634" i="18"/>
  <c r="O634" i="18"/>
  <c r="AG633" i="18"/>
  <c r="AD633" i="18"/>
  <c r="AC633" i="18"/>
  <c r="AA633" i="18"/>
  <c r="Z633" i="18"/>
  <c r="R633" i="18"/>
  <c r="O633" i="18"/>
  <c r="AG632" i="18"/>
  <c r="AD632" i="18"/>
  <c r="AC632" i="18"/>
  <c r="AA632" i="18"/>
  <c r="Z632" i="18"/>
  <c r="R632" i="18"/>
  <c r="O632" i="18"/>
  <c r="AG631" i="18"/>
  <c r="AD631" i="18"/>
  <c r="AC631" i="18"/>
  <c r="AA631" i="18"/>
  <c r="Z631" i="18"/>
  <c r="R631" i="18"/>
  <c r="O631" i="18"/>
  <c r="AG630" i="18"/>
  <c r="AD630" i="18"/>
  <c r="AC630" i="18"/>
  <c r="AA630" i="18"/>
  <c r="Z630" i="18"/>
  <c r="R630" i="18"/>
  <c r="O630" i="18"/>
  <c r="AG629" i="18"/>
  <c r="AD629" i="18"/>
  <c r="AC629" i="18"/>
  <c r="AA629" i="18"/>
  <c r="Z629" i="18"/>
  <c r="R629" i="18"/>
  <c r="O629" i="18"/>
  <c r="AG628" i="18"/>
  <c r="AD628" i="18"/>
  <c r="AC628" i="18"/>
  <c r="AA628" i="18"/>
  <c r="Z628" i="18"/>
  <c r="R628" i="18"/>
  <c r="O628" i="18"/>
  <c r="AG627" i="18"/>
  <c r="AD627" i="18"/>
  <c r="AC627" i="18"/>
  <c r="AA627" i="18"/>
  <c r="Z627" i="18"/>
  <c r="R627" i="18"/>
  <c r="O627" i="18"/>
  <c r="AG626" i="18"/>
  <c r="AD626" i="18"/>
  <c r="AC626" i="18"/>
  <c r="AA626" i="18"/>
  <c r="Z626" i="18"/>
  <c r="R626" i="18"/>
  <c r="O626" i="18"/>
  <c r="AG625" i="18"/>
  <c r="AD625" i="18"/>
  <c r="AC625" i="18"/>
  <c r="AA625" i="18"/>
  <c r="Z625" i="18"/>
  <c r="R625" i="18"/>
  <c r="O625" i="18"/>
  <c r="AG624" i="18"/>
  <c r="AD624" i="18"/>
  <c r="AC624" i="18"/>
  <c r="AA624" i="18"/>
  <c r="Z624" i="18"/>
  <c r="R624" i="18"/>
  <c r="O624" i="18"/>
  <c r="AG623" i="18"/>
  <c r="AD623" i="18"/>
  <c r="AC623" i="18"/>
  <c r="AA623" i="18"/>
  <c r="Z623" i="18"/>
  <c r="R623" i="18"/>
  <c r="O623" i="18"/>
  <c r="AG622" i="18"/>
  <c r="AD622" i="18"/>
  <c r="AC622" i="18"/>
  <c r="AA622" i="18"/>
  <c r="Z622" i="18"/>
  <c r="R622" i="18"/>
  <c r="O622" i="18"/>
  <c r="AG621" i="18"/>
  <c r="AD621" i="18"/>
  <c r="AC621" i="18"/>
  <c r="AA621" i="18"/>
  <c r="Z621" i="18"/>
  <c r="R621" i="18"/>
  <c r="O621" i="18"/>
  <c r="AG620" i="18"/>
  <c r="AD620" i="18"/>
  <c r="AC620" i="18"/>
  <c r="AA620" i="18"/>
  <c r="Z620" i="18"/>
  <c r="R620" i="18"/>
  <c r="O620" i="18"/>
  <c r="AG619" i="18"/>
  <c r="AD619" i="18"/>
  <c r="AC619" i="18"/>
  <c r="AA619" i="18"/>
  <c r="Z619" i="18"/>
  <c r="R619" i="18"/>
  <c r="O619" i="18"/>
  <c r="AG618" i="18"/>
  <c r="AD618" i="18"/>
  <c r="AC618" i="18"/>
  <c r="AA618" i="18"/>
  <c r="Z618" i="18"/>
  <c r="R618" i="18"/>
  <c r="O618" i="18"/>
  <c r="AG617" i="18"/>
  <c r="AD617" i="18"/>
  <c r="AC617" i="18"/>
  <c r="AA617" i="18"/>
  <c r="Z617" i="18"/>
  <c r="R617" i="18"/>
  <c r="O617" i="18"/>
  <c r="AG616" i="18"/>
  <c r="AD616" i="18"/>
  <c r="AC616" i="18"/>
  <c r="AA616" i="18"/>
  <c r="Z616" i="18"/>
  <c r="R616" i="18"/>
  <c r="O616" i="18"/>
  <c r="AG615" i="18"/>
  <c r="AD615" i="18"/>
  <c r="AC615" i="18"/>
  <c r="AA615" i="18"/>
  <c r="Z615" i="18"/>
  <c r="R615" i="18"/>
  <c r="O615" i="18"/>
  <c r="AG614" i="18"/>
  <c r="AD614" i="18"/>
  <c r="AC614" i="18"/>
  <c r="AA614" i="18"/>
  <c r="Z614" i="18"/>
  <c r="R614" i="18"/>
  <c r="O614" i="18"/>
  <c r="AG613" i="18"/>
  <c r="AD613" i="18"/>
  <c r="AC613" i="18"/>
  <c r="AA613" i="18"/>
  <c r="Z613" i="18"/>
  <c r="R613" i="18"/>
  <c r="O613" i="18"/>
  <c r="AG612" i="18"/>
  <c r="AD612" i="18"/>
  <c r="AC612" i="18"/>
  <c r="AA612" i="18"/>
  <c r="Z612" i="18"/>
  <c r="R612" i="18"/>
  <c r="O612" i="18"/>
  <c r="AG611" i="18"/>
  <c r="AD611" i="18"/>
  <c r="AC611" i="18"/>
  <c r="AA611" i="18"/>
  <c r="Z611" i="18"/>
  <c r="R611" i="18"/>
  <c r="O611" i="18"/>
  <c r="AG610" i="18"/>
  <c r="AD610" i="18"/>
  <c r="AC610" i="18"/>
  <c r="AA610" i="18"/>
  <c r="Z610" i="18"/>
  <c r="R610" i="18"/>
  <c r="O610" i="18"/>
  <c r="AG609" i="18"/>
  <c r="AD609" i="18"/>
  <c r="AC609" i="18"/>
  <c r="AA609" i="18"/>
  <c r="Z609" i="18"/>
  <c r="R609" i="18"/>
  <c r="O609" i="18"/>
  <c r="AG608" i="18"/>
  <c r="AD608" i="18"/>
  <c r="AC608" i="18"/>
  <c r="AA608" i="18"/>
  <c r="Z608" i="18"/>
  <c r="R608" i="18"/>
  <c r="O608" i="18"/>
  <c r="AG607" i="18"/>
  <c r="AD607" i="18"/>
  <c r="AC607" i="18"/>
  <c r="AA607" i="18"/>
  <c r="Z607" i="18"/>
  <c r="R607" i="18"/>
  <c r="O607" i="18"/>
  <c r="AG606" i="18"/>
  <c r="AD606" i="18"/>
  <c r="AC606" i="18"/>
  <c r="AA606" i="18"/>
  <c r="Z606" i="18"/>
  <c r="R606" i="18"/>
  <c r="O606" i="18"/>
  <c r="AG605" i="18"/>
  <c r="AD605" i="18"/>
  <c r="AC605" i="18"/>
  <c r="AA605" i="18"/>
  <c r="Z605" i="18"/>
  <c r="R605" i="18"/>
  <c r="O605" i="18"/>
  <c r="AG604" i="18"/>
  <c r="AD604" i="18"/>
  <c r="AC604" i="18"/>
  <c r="AA604" i="18"/>
  <c r="Z604" i="18"/>
  <c r="R604" i="18"/>
  <c r="O604" i="18"/>
  <c r="AG603" i="18"/>
  <c r="AD603" i="18"/>
  <c r="AC603" i="18"/>
  <c r="AA603" i="18"/>
  <c r="Z603" i="18"/>
  <c r="R603" i="18"/>
  <c r="O603" i="18"/>
  <c r="AG602" i="18"/>
  <c r="AD602" i="18"/>
  <c r="AC602" i="18"/>
  <c r="AA602" i="18"/>
  <c r="Z602" i="18"/>
  <c r="R602" i="18"/>
  <c r="O602" i="18"/>
  <c r="AG601" i="18"/>
  <c r="AD601" i="18"/>
  <c r="AC601" i="18"/>
  <c r="AA601" i="18"/>
  <c r="Z601" i="18"/>
  <c r="R601" i="18"/>
  <c r="O601" i="18"/>
  <c r="AG600" i="18"/>
  <c r="AD600" i="18"/>
  <c r="AC600" i="18"/>
  <c r="AA600" i="18"/>
  <c r="Z600" i="18"/>
  <c r="R600" i="18"/>
  <c r="O600" i="18"/>
  <c r="AG599" i="18"/>
  <c r="AD599" i="18"/>
  <c r="AC599" i="18"/>
  <c r="AA599" i="18"/>
  <c r="Z599" i="18"/>
  <c r="R599" i="18"/>
  <c r="O599" i="18"/>
  <c r="AG598" i="18"/>
  <c r="AD598" i="18"/>
  <c r="AC598" i="18"/>
  <c r="AA598" i="18"/>
  <c r="Z598" i="18"/>
  <c r="R598" i="18"/>
  <c r="O598" i="18"/>
  <c r="AG597" i="18"/>
  <c r="AD597" i="18"/>
  <c r="AC597" i="18"/>
  <c r="AA597" i="18"/>
  <c r="Z597" i="18"/>
  <c r="R597" i="18"/>
  <c r="O597" i="18"/>
  <c r="AG596" i="18"/>
  <c r="AD596" i="18"/>
  <c r="AC596" i="18"/>
  <c r="AA596" i="18"/>
  <c r="Z596" i="18"/>
  <c r="R596" i="18"/>
  <c r="O596" i="18"/>
  <c r="AG595" i="18"/>
  <c r="AD595" i="18"/>
  <c r="AC595" i="18"/>
  <c r="AA595" i="18"/>
  <c r="Z595" i="18"/>
  <c r="R595" i="18"/>
  <c r="O595" i="18"/>
  <c r="AG594" i="18"/>
  <c r="AD594" i="18"/>
  <c r="AC594" i="18"/>
  <c r="AA594" i="18"/>
  <c r="Z594" i="18"/>
  <c r="R594" i="18"/>
  <c r="O594" i="18"/>
  <c r="AG593" i="18"/>
  <c r="AD593" i="18"/>
  <c r="AC593" i="18"/>
  <c r="AA593" i="18"/>
  <c r="Z593" i="18"/>
  <c r="R593" i="18"/>
  <c r="O593" i="18"/>
  <c r="AG592" i="18"/>
  <c r="AD592" i="18"/>
  <c r="AC592" i="18"/>
  <c r="AA592" i="18"/>
  <c r="Z592" i="18"/>
  <c r="R592" i="18"/>
  <c r="O592" i="18"/>
  <c r="AG591" i="18"/>
  <c r="AD591" i="18"/>
  <c r="AC591" i="18"/>
  <c r="AA591" i="18"/>
  <c r="Z591" i="18"/>
  <c r="R591" i="18"/>
  <c r="O591" i="18"/>
  <c r="AG590" i="18"/>
  <c r="AD590" i="18"/>
  <c r="AC590" i="18"/>
  <c r="AA590" i="18"/>
  <c r="Z590" i="18"/>
  <c r="R590" i="18"/>
  <c r="O590" i="18"/>
  <c r="AG589" i="18"/>
  <c r="AD589" i="18"/>
  <c r="AC589" i="18"/>
  <c r="AA589" i="18"/>
  <c r="Z589" i="18"/>
  <c r="R589" i="18"/>
  <c r="O589" i="18"/>
  <c r="AG588" i="18"/>
  <c r="AD588" i="18"/>
  <c r="AC588" i="18"/>
  <c r="AA588" i="18"/>
  <c r="Z588" i="18"/>
  <c r="R588" i="18"/>
  <c r="O588" i="18"/>
  <c r="AG587" i="18"/>
  <c r="AD587" i="18"/>
  <c r="AC587" i="18"/>
  <c r="AA587" i="18"/>
  <c r="Z587" i="18"/>
  <c r="R587" i="18"/>
  <c r="O587" i="18"/>
  <c r="AG586" i="18"/>
  <c r="AD586" i="18"/>
  <c r="AC586" i="18"/>
  <c r="AA586" i="18"/>
  <c r="Z586" i="18"/>
  <c r="R586" i="18"/>
  <c r="O586" i="18"/>
  <c r="AG585" i="18"/>
  <c r="AD585" i="18"/>
  <c r="AC585" i="18"/>
  <c r="AA585" i="18"/>
  <c r="Z585" i="18"/>
  <c r="R585" i="18"/>
  <c r="O585" i="18"/>
  <c r="AG584" i="18"/>
  <c r="AD584" i="18"/>
  <c r="AC584" i="18"/>
  <c r="AA584" i="18"/>
  <c r="Z584" i="18"/>
  <c r="R584" i="18"/>
  <c r="O584" i="18"/>
  <c r="AG583" i="18"/>
  <c r="AD583" i="18"/>
  <c r="AC583" i="18"/>
  <c r="AA583" i="18"/>
  <c r="Z583" i="18"/>
  <c r="R583" i="18"/>
  <c r="O583" i="18"/>
  <c r="AG582" i="18"/>
  <c r="AD582" i="18"/>
  <c r="AC582" i="18"/>
  <c r="AA582" i="18"/>
  <c r="Z582" i="18"/>
  <c r="R582" i="18"/>
  <c r="O582" i="18"/>
  <c r="AG581" i="18"/>
  <c r="AD581" i="18"/>
  <c r="AC581" i="18"/>
  <c r="AA581" i="18"/>
  <c r="Z581" i="18"/>
  <c r="R581" i="18"/>
  <c r="O581" i="18"/>
  <c r="AG580" i="18"/>
  <c r="AD580" i="18"/>
  <c r="AC580" i="18"/>
  <c r="AA580" i="18"/>
  <c r="Z580" i="18"/>
  <c r="R580" i="18"/>
  <c r="O580" i="18"/>
  <c r="AG579" i="18"/>
  <c r="AD579" i="18"/>
  <c r="AC579" i="18"/>
  <c r="AA579" i="18"/>
  <c r="Z579" i="18"/>
  <c r="R579" i="18"/>
  <c r="O579" i="18"/>
  <c r="AG578" i="18"/>
  <c r="AD578" i="18"/>
  <c r="AC578" i="18"/>
  <c r="AA578" i="18"/>
  <c r="Z578" i="18"/>
  <c r="R578" i="18"/>
  <c r="O578" i="18"/>
  <c r="AG577" i="18"/>
  <c r="AD577" i="18"/>
  <c r="AC577" i="18"/>
  <c r="AA577" i="18"/>
  <c r="Z577" i="18"/>
  <c r="R577" i="18"/>
  <c r="O577" i="18"/>
  <c r="AG576" i="18"/>
  <c r="AD576" i="18"/>
  <c r="AC576" i="18"/>
  <c r="AA576" i="18"/>
  <c r="Z576" i="18"/>
  <c r="R576" i="18"/>
  <c r="O576" i="18"/>
  <c r="AG575" i="18"/>
  <c r="AD575" i="18"/>
  <c r="AC575" i="18"/>
  <c r="AA575" i="18"/>
  <c r="Z575" i="18"/>
  <c r="R575" i="18"/>
  <c r="O575" i="18"/>
  <c r="AG574" i="18"/>
  <c r="AD574" i="18"/>
  <c r="AC574" i="18"/>
  <c r="AA574" i="18"/>
  <c r="Z574" i="18"/>
  <c r="R574" i="18"/>
  <c r="O574" i="18"/>
  <c r="AG573" i="18"/>
  <c r="AD573" i="18"/>
  <c r="AC573" i="18"/>
  <c r="AA573" i="18"/>
  <c r="Z573" i="18"/>
  <c r="R573" i="18"/>
  <c r="O573" i="18"/>
  <c r="AG572" i="18"/>
  <c r="AD572" i="18"/>
  <c r="AC572" i="18"/>
  <c r="AA572" i="18"/>
  <c r="Z572" i="18"/>
  <c r="R572" i="18"/>
  <c r="O572" i="18"/>
  <c r="AG571" i="18"/>
  <c r="AD571" i="18"/>
  <c r="AC571" i="18"/>
  <c r="AA571" i="18"/>
  <c r="Z571" i="18"/>
  <c r="R571" i="18"/>
  <c r="O571" i="18"/>
  <c r="AG570" i="18"/>
  <c r="AD570" i="18"/>
  <c r="AC570" i="18"/>
  <c r="AA570" i="18"/>
  <c r="Z570" i="18"/>
  <c r="R570" i="18"/>
  <c r="O570" i="18"/>
  <c r="AG569" i="18"/>
  <c r="AD569" i="18"/>
  <c r="AC569" i="18"/>
  <c r="AA569" i="18"/>
  <c r="Z569" i="18"/>
  <c r="R569" i="18"/>
  <c r="O569" i="18"/>
  <c r="AG568" i="18"/>
  <c r="AD568" i="18"/>
  <c r="AC568" i="18"/>
  <c r="AA568" i="18"/>
  <c r="Z568" i="18"/>
  <c r="R568" i="18"/>
  <c r="O568" i="18"/>
  <c r="AG567" i="18"/>
  <c r="AD567" i="18"/>
  <c r="AC567" i="18"/>
  <c r="AA567" i="18"/>
  <c r="Z567" i="18"/>
  <c r="R567" i="18"/>
  <c r="O567" i="18"/>
  <c r="AG566" i="18"/>
  <c r="AD566" i="18"/>
  <c r="AC566" i="18"/>
  <c r="AA566" i="18"/>
  <c r="Z566" i="18"/>
  <c r="R566" i="18"/>
  <c r="O566" i="18"/>
  <c r="AG565" i="18"/>
  <c r="AD565" i="18"/>
  <c r="AC565" i="18"/>
  <c r="AA565" i="18"/>
  <c r="Z565" i="18"/>
  <c r="R565" i="18"/>
  <c r="O565" i="18"/>
  <c r="AG564" i="18"/>
  <c r="AD564" i="18"/>
  <c r="AC564" i="18"/>
  <c r="AA564" i="18"/>
  <c r="Z564" i="18"/>
  <c r="R564" i="18"/>
  <c r="O564" i="18"/>
  <c r="AG563" i="18"/>
  <c r="AD563" i="18"/>
  <c r="AC563" i="18"/>
  <c r="AA563" i="18"/>
  <c r="Z563" i="18"/>
  <c r="R563" i="18"/>
  <c r="O563" i="18"/>
  <c r="AG562" i="18"/>
  <c r="AD562" i="18"/>
  <c r="AC562" i="18"/>
  <c r="AA562" i="18"/>
  <c r="Z562" i="18"/>
  <c r="R562" i="18"/>
  <c r="O562" i="18"/>
  <c r="AG561" i="18"/>
  <c r="AD561" i="18"/>
  <c r="AC561" i="18"/>
  <c r="AA561" i="18"/>
  <c r="Z561" i="18"/>
  <c r="R561" i="18"/>
  <c r="O561" i="18"/>
  <c r="AG560" i="18"/>
  <c r="AD560" i="18"/>
  <c r="AC560" i="18"/>
  <c r="AA560" i="18"/>
  <c r="Z560" i="18"/>
  <c r="R560" i="18"/>
  <c r="O560" i="18"/>
  <c r="AG559" i="18"/>
  <c r="AD559" i="18"/>
  <c r="AC559" i="18"/>
  <c r="AA559" i="18"/>
  <c r="Z559" i="18"/>
  <c r="R559" i="18"/>
  <c r="O559" i="18"/>
  <c r="AG558" i="18"/>
  <c r="AD558" i="18"/>
  <c r="AC558" i="18"/>
  <c r="AA558" i="18"/>
  <c r="Z558" i="18"/>
  <c r="R558" i="18"/>
  <c r="O558" i="18"/>
  <c r="AG557" i="18"/>
  <c r="AD557" i="18"/>
  <c r="AC557" i="18"/>
  <c r="AA557" i="18"/>
  <c r="Z557" i="18"/>
  <c r="R557" i="18"/>
  <c r="O557" i="18"/>
  <c r="AG556" i="18"/>
  <c r="AD556" i="18"/>
  <c r="AC556" i="18"/>
  <c r="AA556" i="18"/>
  <c r="Z556" i="18"/>
  <c r="R556" i="18"/>
  <c r="O556" i="18"/>
  <c r="AG555" i="18"/>
  <c r="AD555" i="18"/>
  <c r="AC555" i="18"/>
  <c r="AA555" i="18"/>
  <c r="Z555" i="18"/>
  <c r="R555" i="18"/>
  <c r="O555" i="18"/>
  <c r="AG554" i="18"/>
  <c r="AD554" i="18"/>
  <c r="AC554" i="18"/>
  <c r="AA554" i="18"/>
  <c r="Z554" i="18"/>
  <c r="R554" i="18"/>
  <c r="O554" i="18"/>
  <c r="AG553" i="18"/>
  <c r="AD553" i="18"/>
  <c r="AC553" i="18"/>
  <c r="AA553" i="18"/>
  <c r="Z553" i="18"/>
  <c r="R553" i="18"/>
  <c r="O553" i="18"/>
  <c r="AG552" i="18"/>
  <c r="AD552" i="18"/>
  <c r="AC552" i="18"/>
  <c r="AA552" i="18"/>
  <c r="Z552" i="18"/>
  <c r="R552" i="18"/>
  <c r="O552" i="18"/>
  <c r="AG551" i="18"/>
  <c r="AD551" i="18"/>
  <c r="AC551" i="18"/>
  <c r="AA551" i="18"/>
  <c r="Z551" i="18"/>
  <c r="R551" i="18"/>
  <c r="O551" i="18"/>
  <c r="AG550" i="18"/>
  <c r="AD550" i="18"/>
  <c r="AC550" i="18"/>
  <c r="AA550" i="18"/>
  <c r="Z550" i="18"/>
  <c r="R550" i="18"/>
  <c r="O550" i="18"/>
  <c r="AG549" i="18"/>
  <c r="AD549" i="18"/>
  <c r="AC549" i="18"/>
  <c r="AA549" i="18"/>
  <c r="Z549" i="18"/>
  <c r="R549" i="18"/>
  <c r="O549" i="18"/>
  <c r="AG548" i="18"/>
  <c r="AD548" i="18"/>
  <c r="AC548" i="18"/>
  <c r="AA548" i="18"/>
  <c r="Z548" i="18"/>
  <c r="R548" i="18"/>
  <c r="O548" i="18"/>
  <c r="AG547" i="18"/>
  <c r="AD547" i="18"/>
  <c r="AC547" i="18"/>
  <c r="AA547" i="18"/>
  <c r="Z547" i="18"/>
  <c r="R547" i="18"/>
  <c r="O547" i="18"/>
  <c r="AG546" i="18"/>
  <c r="AD546" i="18"/>
  <c r="AC546" i="18"/>
  <c r="AA546" i="18"/>
  <c r="Z546" i="18"/>
  <c r="R546" i="18"/>
  <c r="O546" i="18"/>
  <c r="AG545" i="18"/>
  <c r="AD545" i="18"/>
  <c r="AC545" i="18"/>
  <c r="AA545" i="18"/>
  <c r="Z545" i="18"/>
  <c r="R545" i="18"/>
  <c r="O545" i="18"/>
  <c r="AG544" i="18"/>
  <c r="AD544" i="18"/>
  <c r="AC544" i="18"/>
  <c r="AA544" i="18"/>
  <c r="Z544" i="18"/>
  <c r="R544" i="18"/>
  <c r="O544" i="18"/>
  <c r="AG543" i="18"/>
  <c r="AD543" i="18"/>
  <c r="AC543" i="18"/>
  <c r="AA543" i="18"/>
  <c r="Z543" i="18"/>
  <c r="R543" i="18"/>
  <c r="O543" i="18"/>
  <c r="AG542" i="18"/>
  <c r="AD542" i="18"/>
  <c r="AC542" i="18"/>
  <c r="AA542" i="18"/>
  <c r="Z542" i="18"/>
  <c r="R542" i="18"/>
  <c r="O542" i="18"/>
  <c r="AG541" i="18"/>
  <c r="AD541" i="18"/>
  <c r="AC541" i="18"/>
  <c r="AA541" i="18"/>
  <c r="Z541" i="18"/>
  <c r="R541" i="18"/>
  <c r="O541" i="18"/>
  <c r="AG540" i="18"/>
  <c r="AD540" i="18"/>
  <c r="AC540" i="18"/>
  <c r="AA540" i="18"/>
  <c r="Z540" i="18"/>
  <c r="R540" i="18"/>
  <c r="O540" i="18"/>
  <c r="AG539" i="18"/>
  <c r="AD539" i="18"/>
  <c r="AC539" i="18"/>
  <c r="AA539" i="18"/>
  <c r="Z539" i="18"/>
  <c r="R539" i="18"/>
  <c r="O539" i="18"/>
  <c r="AG538" i="18"/>
  <c r="AD538" i="18"/>
  <c r="AC538" i="18"/>
  <c r="AA538" i="18"/>
  <c r="Z538" i="18"/>
  <c r="R538" i="18"/>
  <c r="O538" i="18"/>
  <c r="AG537" i="18"/>
  <c r="AD537" i="18"/>
  <c r="AC537" i="18"/>
  <c r="AA537" i="18"/>
  <c r="Z537" i="18"/>
  <c r="R537" i="18"/>
  <c r="O537" i="18"/>
  <c r="AG536" i="18"/>
  <c r="AD536" i="18"/>
  <c r="AC536" i="18"/>
  <c r="AA536" i="18"/>
  <c r="Z536" i="18"/>
  <c r="R536" i="18"/>
  <c r="O536" i="18"/>
  <c r="AG535" i="18"/>
  <c r="AD535" i="18"/>
  <c r="AC535" i="18"/>
  <c r="AA535" i="18"/>
  <c r="Z535" i="18"/>
  <c r="R535" i="18"/>
  <c r="O535" i="18"/>
  <c r="AG534" i="18"/>
  <c r="AD534" i="18"/>
  <c r="AC534" i="18"/>
  <c r="AA534" i="18"/>
  <c r="Z534" i="18"/>
  <c r="R534" i="18"/>
  <c r="O534" i="18"/>
  <c r="AG533" i="18"/>
  <c r="AD533" i="18"/>
  <c r="AC533" i="18"/>
  <c r="AA533" i="18"/>
  <c r="Z533" i="18"/>
  <c r="R533" i="18"/>
  <c r="O533" i="18"/>
  <c r="AG532" i="18"/>
  <c r="AD532" i="18"/>
  <c r="AC532" i="18"/>
  <c r="AA532" i="18"/>
  <c r="Z532" i="18"/>
  <c r="R532" i="18"/>
  <c r="O532" i="18"/>
  <c r="AG531" i="18"/>
  <c r="AD531" i="18"/>
  <c r="AC531" i="18"/>
  <c r="AA531" i="18"/>
  <c r="Z531" i="18"/>
  <c r="R531" i="18"/>
  <c r="O531" i="18"/>
  <c r="AG530" i="18"/>
  <c r="AD530" i="18"/>
  <c r="AC530" i="18"/>
  <c r="AA530" i="18"/>
  <c r="Z530" i="18"/>
  <c r="R530" i="18"/>
  <c r="O530" i="18"/>
  <c r="AG529" i="18"/>
  <c r="AD529" i="18"/>
  <c r="AC529" i="18"/>
  <c r="AA529" i="18"/>
  <c r="Z529" i="18"/>
  <c r="R529" i="18"/>
  <c r="O529" i="18"/>
  <c r="AG528" i="18"/>
  <c r="AD528" i="18"/>
  <c r="AC528" i="18"/>
  <c r="AA528" i="18"/>
  <c r="Z528" i="18"/>
  <c r="R528" i="18"/>
  <c r="O528" i="18"/>
  <c r="AG527" i="18"/>
  <c r="AD527" i="18"/>
  <c r="AC527" i="18"/>
  <c r="AA527" i="18"/>
  <c r="Z527" i="18"/>
  <c r="R527" i="18"/>
  <c r="O527" i="18"/>
  <c r="AG526" i="18"/>
  <c r="AD526" i="18"/>
  <c r="AC526" i="18"/>
  <c r="AA526" i="18"/>
  <c r="Z526" i="18"/>
  <c r="R526" i="18"/>
  <c r="O526" i="18"/>
  <c r="AG525" i="18"/>
  <c r="AD525" i="18"/>
  <c r="AC525" i="18"/>
  <c r="AA525" i="18"/>
  <c r="Z525" i="18"/>
  <c r="R525" i="18"/>
  <c r="O525" i="18"/>
  <c r="AG524" i="18"/>
  <c r="AD524" i="18"/>
  <c r="AC524" i="18"/>
  <c r="AA524" i="18"/>
  <c r="Z524" i="18"/>
  <c r="R524" i="18"/>
  <c r="O524" i="18"/>
  <c r="AG523" i="18"/>
  <c r="AD523" i="18"/>
  <c r="AC523" i="18"/>
  <c r="AA523" i="18"/>
  <c r="Z523" i="18"/>
  <c r="R523" i="18"/>
  <c r="O523" i="18"/>
  <c r="AG522" i="18"/>
  <c r="AD522" i="18"/>
  <c r="AC522" i="18"/>
  <c r="AA522" i="18"/>
  <c r="Z522" i="18"/>
  <c r="R522" i="18"/>
  <c r="O522" i="18"/>
  <c r="AG521" i="18"/>
  <c r="AD521" i="18"/>
  <c r="AC521" i="18"/>
  <c r="AA521" i="18"/>
  <c r="Z521" i="18"/>
  <c r="R521" i="18"/>
  <c r="O521" i="18"/>
  <c r="AG520" i="18"/>
  <c r="AD520" i="18"/>
  <c r="AC520" i="18"/>
  <c r="AA520" i="18"/>
  <c r="Z520" i="18"/>
  <c r="R520" i="18"/>
  <c r="O520" i="18"/>
  <c r="AG519" i="18"/>
  <c r="AD519" i="18"/>
  <c r="AC519" i="18"/>
  <c r="AA519" i="18"/>
  <c r="Z519" i="18"/>
  <c r="R519" i="18"/>
  <c r="O519" i="18"/>
  <c r="AG518" i="18"/>
  <c r="AD518" i="18"/>
  <c r="AC518" i="18"/>
  <c r="AA518" i="18"/>
  <c r="Z518" i="18"/>
  <c r="R518" i="18"/>
  <c r="O518" i="18"/>
  <c r="AG517" i="18"/>
  <c r="AD517" i="18"/>
  <c r="AC517" i="18"/>
  <c r="AA517" i="18"/>
  <c r="Z517" i="18"/>
  <c r="R517" i="18"/>
  <c r="O517" i="18"/>
  <c r="AG516" i="18"/>
  <c r="AD516" i="18"/>
  <c r="AC516" i="18"/>
  <c r="AA516" i="18"/>
  <c r="Z516" i="18"/>
  <c r="R516" i="18"/>
  <c r="O516" i="18"/>
  <c r="AG515" i="18"/>
  <c r="AD515" i="18"/>
  <c r="AC515" i="18"/>
  <c r="AA515" i="18"/>
  <c r="Z515" i="18"/>
  <c r="R515" i="18"/>
  <c r="O515" i="18"/>
  <c r="AG514" i="18"/>
  <c r="AD514" i="18"/>
  <c r="AC514" i="18"/>
  <c r="AA514" i="18"/>
  <c r="Z514" i="18"/>
  <c r="R514" i="18"/>
  <c r="O514" i="18"/>
  <c r="AG513" i="18"/>
  <c r="AD513" i="18"/>
  <c r="AC513" i="18"/>
  <c r="AA513" i="18"/>
  <c r="Z513" i="18"/>
  <c r="R513" i="18"/>
  <c r="O513" i="18"/>
  <c r="AG512" i="18"/>
  <c r="AD512" i="18"/>
  <c r="AC512" i="18"/>
  <c r="AA512" i="18"/>
  <c r="Z512" i="18"/>
  <c r="R512" i="18"/>
  <c r="O512" i="18"/>
  <c r="AG511" i="18"/>
  <c r="AD511" i="18"/>
  <c r="AC511" i="18"/>
  <c r="AA511" i="18"/>
  <c r="Z511" i="18"/>
  <c r="R511" i="18"/>
  <c r="O511" i="18"/>
  <c r="AG510" i="18"/>
  <c r="AD510" i="18"/>
  <c r="AC510" i="18"/>
  <c r="AA510" i="18"/>
  <c r="Z510" i="18"/>
  <c r="R510" i="18"/>
  <c r="O510" i="18"/>
  <c r="AG509" i="18"/>
  <c r="AD509" i="18"/>
  <c r="AC509" i="18"/>
  <c r="AA509" i="18"/>
  <c r="Z509" i="18"/>
  <c r="R509" i="18"/>
  <c r="O509" i="18"/>
  <c r="AG508" i="18"/>
  <c r="AD508" i="18"/>
  <c r="AC508" i="18"/>
  <c r="AA508" i="18"/>
  <c r="Z508" i="18"/>
  <c r="R508" i="18"/>
  <c r="O508" i="18"/>
  <c r="AG507" i="18"/>
  <c r="AD507" i="18"/>
  <c r="AC507" i="18"/>
  <c r="AA507" i="18"/>
  <c r="Z507" i="18"/>
  <c r="R507" i="18"/>
  <c r="O507" i="18"/>
  <c r="AG506" i="18"/>
  <c r="AD506" i="18"/>
  <c r="AC506" i="18"/>
  <c r="AA506" i="18"/>
  <c r="Z506" i="18"/>
  <c r="R506" i="18"/>
  <c r="O506" i="18"/>
  <c r="AG505" i="18"/>
  <c r="AD505" i="18"/>
  <c r="AC505" i="18"/>
  <c r="AA505" i="18"/>
  <c r="Z505" i="18"/>
  <c r="R505" i="18"/>
  <c r="O505" i="18"/>
  <c r="AG504" i="18"/>
  <c r="AD504" i="18"/>
  <c r="AC504" i="18"/>
  <c r="AA504" i="18"/>
  <c r="Z504" i="18"/>
  <c r="R504" i="18"/>
  <c r="O504" i="18"/>
  <c r="AG503" i="18"/>
  <c r="AD503" i="18"/>
  <c r="AC503" i="18"/>
  <c r="AA503" i="18"/>
  <c r="Z503" i="18"/>
  <c r="R503" i="18"/>
  <c r="O503" i="18"/>
  <c r="AG502" i="18"/>
  <c r="AD502" i="18"/>
  <c r="AC502" i="18"/>
  <c r="AA502" i="18"/>
  <c r="Z502" i="18"/>
  <c r="R502" i="18"/>
  <c r="O502" i="18"/>
  <c r="AG501" i="18"/>
  <c r="AD501" i="18"/>
  <c r="AC501" i="18"/>
  <c r="AA501" i="18"/>
  <c r="Z501" i="18"/>
  <c r="R501" i="18"/>
  <c r="O501" i="18"/>
  <c r="AG500" i="18"/>
  <c r="AD500" i="18"/>
  <c r="AC500" i="18"/>
  <c r="AA500" i="18"/>
  <c r="Z500" i="18"/>
  <c r="R500" i="18"/>
  <c r="O500" i="18"/>
  <c r="AG499" i="18"/>
  <c r="AD499" i="18"/>
  <c r="AC499" i="18"/>
  <c r="AA499" i="18"/>
  <c r="Z499" i="18"/>
  <c r="R499" i="18"/>
  <c r="O499" i="18"/>
  <c r="AG498" i="18"/>
  <c r="AD498" i="18"/>
  <c r="AC498" i="18"/>
  <c r="AA498" i="18"/>
  <c r="Z498" i="18"/>
  <c r="R498" i="18"/>
  <c r="O498" i="18"/>
  <c r="AG497" i="18"/>
  <c r="AD497" i="18"/>
  <c r="AC497" i="18"/>
  <c r="AA497" i="18"/>
  <c r="Z497" i="18"/>
  <c r="R497" i="18"/>
  <c r="O497" i="18"/>
  <c r="AG496" i="18"/>
  <c r="AD496" i="18"/>
  <c r="AC496" i="18"/>
  <c r="AA496" i="18"/>
  <c r="Z496" i="18"/>
  <c r="R496" i="18"/>
  <c r="O496" i="18"/>
  <c r="AG495" i="18"/>
  <c r="AD495" i="18"/>
  <c r="AC495" i="18"/>
  <c r="AA495" i="18"/>
  <c r="Z495" i="18"/>
  <c r="R495" i="18"/>
  <c r="O495" i="18"/>
  <c r="AG494" i="18"/>
  <c r="AD494" i="18"/>
  <c r="AC494" i="18"/>
  <c r="AA494" i="18"/>
  <c r="Z494" i="18"/>
  <c r="R494" i="18"/>
  <c r="O494" i="18"/>
  <c r="AG493" i="18"/>
  <c r="AD493" i="18"/>
  <c r="AC493" i="18"/>
  <c r="AA493" i="18"/>
  <c r="Z493" i="18"/>
  <c r="R493" i="18"/>
  <c r="O493" i="18"/>
  <c r="AG492" i="18"/>
  <c r="AD492" i="18"/>
  <c r="AC492" i="18"/>
  <c r="AA492" i="18"/>
  <c r="Z492" i="18"/>
  <c r="R492" i="18"/>
  <c r="O492" i="18"/>
  <c r="AG491" i="18"/>
  <c r="AD491" i="18"/>
  <c r="AC491" i="18"/>
  <c r="AA491" i="18"/>
  <c r="Z491" i="18"/>
  <c r="R491" i="18"/>
  <c r="O491" i="18"/>
  <c r="AG490" i="18"/>
  <c r="AD490" i="18"/>
  <c r="AC490" i="18"/>
  <c r="AA490" i="18"/>
  <c r="Z490" i="18"/>
  <c r="R490" i="18"/>
  <c r="O490" i="18"/>
  <c r="AG489" i="18"/>
  <c r="AD489" i="18"/>
  <c r="AC489" i="18"/>
  <c r="AA489" i="18"/>
  <c r="Z489" i="18"/>
  <c r="R489" i="18"/>
  <c r="O489" i="18"/>
  <c r="AG488" i="18"/>
  <c r="AD488" i="18"/>
  <c r="AC488" i="18"/>
  <c r="AA488" i="18"/>
  <c r="Z488" i="18"/>
  <c r="R488" i="18"/>
  <c r="O488" i="18"/>
  <c r="AG487" i="18"/>
  <c r="AD487" i="18"/>
  <c r="AC487" i="18"/>
  <c r="AA487" i="18"/>
  <c r="Z487" i="18"/>
  <c r="R487" i="18"/>
  <c r="O487" i="18"/>
  <c r="AG486" i="18"/>
  <c r="AD486" i="18"/>
  <c r="AC486" i="18"/>
  <c r="AA486" i="18"/>
  <c r="Z486" i="18"/>
  <c r="R486" i="18"/>
  <c r="O486" i="18"/>
  <c r="AG485" i="18"/>
  <c r="AD485" i="18"/>
  <c r="AC485" i="18"/>
  <c r="AA485" i="18"/>
  <c r="Z485" i="18"/>
  <c r="R485" i="18"/>
  <c r="O485" i="18"/>
  <c r="AG484" i="18"/>
  <c r="AD484" i="18"/>
  <c r="AC484" i="18"/>
  <c r="AA484" i="18"/>
  <c r="Z484" i="18"/>
  <c r="R484" i="18"/>
  <c r="O484" i="18"/>
  <c r="AG483" i="18"/>
  <c r="AD483" i="18"/>
  <c r="AC483" i="18"/>
  <c r="AA483" i="18"/>
  <c r="Z483" i="18"/>
  <c r="R483" i="18"/>
  <c r="O483" i="18"/>
  <c r="AG482" i="18"/>
  <c r="AD482" i="18"/>
  <c r="AC482" i="18"/>
  <c r="AA482" i="18"/>
  <c r="Z482" i="18"/>
  <c r="R482" i="18"/>
  <c r="O482" i="18"/>
  <c r="AG481" i="18"/>
  <c r="AD481" i="18"/>
  <c r="AC481" i="18"/>
  <c r="AA481" i="18"/>
  <c r="Z481" i="18"/>
  <c r="R481" i="18"/>
  <c r="O481" i="18"/>
  <c r="AG480" i="18"/>
  <c r="AD480" i="18"/>
  <c r="AC480" i="18"/>
  <c r="AA480" i="18"/>
  <c r="Z480" i="18"/>
  <c r="R480" i="18"/>
  <c r="O480" i="18"/>
  <c r="AG479" i="18"/>
  <c r="AD479" i="18"/>
  <c r="AC479" i="18"/>
  <c r="AA479" i="18"/>
  <c r="Z479" i="18"/>
  <c r="R479" i="18"/>
  <c r="O479" i="18"/>
  <c r="AG478" i="18"/>
  <c r="AD478" i="18"/>
  <c r="AC478" i="18"/>
  <c r="AA478" i="18"/>
  <c r="Z478" i="18"/>
  <c r="R478" i="18"/>
  <c r="O478" i="18"/>
  <c r="AG477" i="18"/>
  <c r="AD477" i="18"/>
  <c r="AC477" i="18"/>
  <c r="AA477" i="18"/>
  <c r="Z477" i="18"/>
  <c r="R477" i="18"/>
  <c r="O477" i="18"/>
  <c r="AG476" i="18"/>
  <c r="AD476" i="18"/>
  <c r="AC476" i="18"/>
  <c r="AA476" i="18"/>
  <c r="Z476" i="18"/>
  <c r="R476" i="18"/>
  <c r="O476" i="18"/>
  <c r="AG475" i="18"/>
  <c r="AD475" i="18"/>
  <c r="AC475" i="18"/>
  <c r="AA475" i="18"/>
  <c r="Z475" i="18"/>
  <c r="R475" i="18"/>
  <c r="O475" i="18"/>
  <c r="AG474" i="18"/>
  <c r="AD474" i="18"/>
  <c r="AC474" i="18"/>
  <c r="AA474" i="18"/>
  <c r="Z474" i="18"/>
  <c r="R474" i="18"/>
  <c r="O474" i="18"/>
  <c r="AG473" i="18"/>
  <c r="AD473" i="18"/>
  <c r="AC473" i="18"/>
  <c r="AA473" i="18"/>
  <c r="Z473" i="18"/>
  <c r="R473" i="18"/>
  <c r="O473" i="18"/>
  <c r="AG472" i="18"/>
  <c r="AD472" i="18"/>
  <c r="AC472" i="18"/>
  <c r="AA472" i="18"/>
  <c r="Z472" i="18"/>
  <c r="R472" i="18"/>
  <c r="O472" i="18"/>
  <c r="AG471" i="18"/>
  <c r="AD471" i="18"/>
  <c r="AC471" i="18"/>
  <c r="AA471" i="18"/>
  <c r="Z471" i="18"/>
  <c r="R471" i="18"/>
  <c r="O471" i="18"/>
  <c r="AG470" i="18"/>
  <c r="AD470" i="18"/>
  <c r="AC470" i="18"/>
  <c r="AA470" i="18"/>
  <c r="Z470" i="18"/>
  <c r="R470" i="18"/>
  <c r="O470" i="18"/>
  <c r="AG469" i="18"/>
  <c r="AD469" i="18"/>
  <c r="AC469" i="18"/>
  <c r="AA469" i="18"/>
  <c r="Z469" i="18"/>
  <c r="R469" i="18"/>
  <c r="O469" i="18"/>
  <c r="AG468" i="18"/>
  <c r="AD468" i="18"/>
  <c r="AC468" i="18"/>
  <c r="AA468" i="18"/>
  <c r="Z468" i="18"/>
  <c r="R468" i="18"/>
  <c r="O468" i="18"/>
  <c r="AG467" i="18"/>
  <c r="AD467" i="18"/>
  <c r="AC467" i="18"/>
  <c r="AA467" i="18"/>
  <c r="Z467" i="18"/>
  <c r="R467" i="18"/>
  <c r="O467" i="18"/>
  <c r="AG466" i="18"/>
  <c r="AD466" i="18"/>
  <c r="AC466" i="18"/>
  <c r="AA466" i="18"/>
  <c r="Z466" i="18"/>
  <c r="R466" i="18"/>
  <c r="O466" i="18"/>
  <c r="AG465" i="18"/>
  <c r="AD465" i="18"/>
  <c r="AC465" i="18"/>
  <c r="AA465" i="18"/>
  <c r="Z465" i="18"/>
  <c r="R465" i="18"/>
  <c r="O465" i="18"/>
  <c r="AG464" i="18"/>
  <c r="AD464" i="18"/>
  <c r="AC464" i="18"/>
  <c r="AA464" i="18"/>
  <c r="Z464" i="18"/>
  <c r="R464" i="18"/>
  <c r="O464" i="18"/>
  <c r="AG463" i="18"/>
  <c r="AD463" i="18"/>
  <c r="AC463" i="18"/>
  <c r="AA463" i="18"/>
  <c r="Z463" i="18"/>
  <c r="R463" i="18"/>
  <c r="O463" i="18"/>
  <c r="AG462" i="18"/>
  <c r="AD462" i="18"/>
  <c r="AC462" i="18"/>
  <c r="AA462" i="18"/>
  <c r="Z462" i="18"/>
  <c r="R462" i="18"/>
  <c r="O462" i="18"/>
  <c r="AG461" i="18"/>
  <c r="AD461" i="18"/>
  <c r="AC461" i="18"/>
  <c r="AA461" i="18"/>
  <c r="Z461" i="18"/>
  <c r="R461" i="18"/>
  <c r="O461" i="18"/>
  <c r="AG460" i="18"/>
  <c r="AD460" i="18"/>
  <c r="AC460" i="18"/>
  <c r="AA460" i="18"/>
  <c r="Z460" i="18"/>
  <c r="R460" i="18"/>
  <c r="O460" i="18"/>
  <c r="AG459" i="18"/>
  <c r="AD459" i="18"/>
  <c r="AC459" i="18"/>
  <c r="AA459" i="18"/>
  <c r="Z459" i="18"/>
  <c r="R459" i="18"/>
  <c r="O459" i="18"/>
  <c r="AG458" i="18"/>
  <c r="AD458" i="18"/>
  <c r="AC458" i="18"/>
  <c r="AA458" i="18"/>
  <c r="Z458" i="18"/>
  <c r="R458" i="18"/>
  <c r="O458" i="18"/>
  <c r="AG457" i="18"/>
  <c r="AD457" i="18"/>
  <c r="AC457" i="18"/>
  <c r="AA457" i="18"/>
  <c r="Z457" i="18"/>
  <c r="R457" i="18"/>
  <c r="O457" i="18"/>
  <c r="AG456" i="18"/>
  <c r="AD456" i="18"/>
  <c r="AC456" i="18"/>
  <c r="AA456" i="18"/>
  <c r="Z456" i="18"/>
  <c r="R456" i="18"/>
  <c r="O456" i="18"/>
  <c r="AG455" i="18"/>
  <c r="AD455" i="18"/>
  <c r="AC455" i="18"/>
  <c r="AA455" i="18"/>
  <c r="Z455" i="18"/>
  <c r="R455" i="18"/>
  <c r="O455" i="18"/>
  <c r="AG454" i="18"/>
  <c r="AD454" i="18"/>
  <c r="AC454" i="18"/>
  <c r="AA454" i="18"/>
  <c r="Z454" i="18"/>
  <c r="R454" i="18"/>
  <c r="O454" i="18"/>
  <c r="AG453" i="18"/>
  <c r="AD453" i="18"/>
  <c r="AC453" i="18"/>
  <c r="AA453" i="18"/>
  <c r="Z453" i="18"/>
  <c r="R453" i="18"/>
  <c r="O453" i="18"/>
  <c r="AG452" i="18"/>
  <c r="AD452" i="18"/>
  <c r="AC452" i="18"/>
  <c r="AA452" i="18"/>
  <c r="Z452" i="18"/>
  <c r="R452" i="18"/>
  <c r="O452" i="18"/>
  <c r="AG451" i="18"/>
  <c r="AD451" i="18"/>
  <c r="AC451" i="18"/>
  <c r="AA451" i="18"/>
  <c r="Z451" i="18"/>
  <c r="R451" i="18"/>
  <c r="O451" i="18"/>
  <c r="AG450" i="18"/>
  <c r="AD450" i="18"/>
  <c r="AC450" i="18"/>
  <c r="AA450" i="18"/>
  <c r="Z450" i="18"/>
  <c r="R450" i="18"/>
  <c r="O450" i="18"/>
  <c r="AG449" i="18"/>
  <c r="AD449" i="18"/>
  <c r="AC449" i="18"/>
  <c r="AA449" i="18"/>
  <c r="Z449" i="18"/>
  <c r="R449" i="18"/>
  <c r="O449" i="18"/>
  <c r="AG448" i="18"/>
  <c r="AD448" i="18"/>
  <c r="AC448" i="18"/>
  <c r="AA448" i="18"/>
  <c r="Z448" i="18"/>
  <c r="R448" i="18"/>
  <c r="O448" i="18"/>
  <c r="AG447" i="18"/>
  <c r="AD447" i="18"/>
  <c r="AC447" i="18"/>
  <c r="AA447" i="18"/>
  <c r="Z447" i="18"/>
  <c r="R447" i="18"/>
  <c r="O447" i="18"/>
  <c r="AG446" i="18"/>
  <c r="AD446" i="18"/>
  <c r="AC446" i="18"/>
  <c r="AA446" i="18"/>
  <c r="Z446" i="18"/>
  <c r="R446" i="18"/>
  <c r="O446" i="18"/>
  <c r="AG445" i="18"/>
  <c r="AD445" i="18"/>
  <c r="AC445" i="18"/>
  <c r="AA445" i="18"/>
  <c r="Z445" i="18"/>
  <c r="R445" i="18"/>
  <c r="O445" i="18"/>
  <c r="AG444" i="18"/>
  <c r="AD444" i="18"/>
  <c r="AC444" i="18"/>
  <c r="AA444" i="18"/>
  <c r="Z444" i="18"/>
  <c r="R444" i="18"/>
  <c r="O444" i="18"/>
  <c r="AG443" i="18"/>
  <c r="AD443" i="18"/>
  <c r="AC443" i="18"/>
  <c r="AA443" i="18"/>
  <c r="Z443" i="18"/>
  <c r="R443" i="18"/>
  <c r="O443" i="18"/>
  <c r="AG442" i="18"/>
  <c r="AD442" i="18"/>
  <c r="AC442" i="18"/>
  <c r="AA442" i="18"/>
  <c r="Z442" i="18"/>
  <c r="R442" i="18"/>
  <c r="O442" i="18"/>
  <c r="AG441" i="18"/>
  <c r="AD441" i="18"/>
  <c r="AC441" i="18"/>
  <c r="AA441" i="18"/>
  <c r="Z441" i="18"/>
  <c r="R441" i="18"/>
  <c r="O441" i="18"/>
  <c r="AG440" i="18"/>
  <c r="AD440" i="18"/>
  <c r="AC440" i="18"/>
  <c r="AA440" i="18"/>
  <c r="Z440" i="18"/>
  <c r="R440" i="18"/>
  <c r="O440" i="18"/>
  <c r="AG439" i="18"/>
  <c r="AD439" i="18"/>
  <c r="AC439" i="18"/>
  <c r="AA439" i="18"/>
  <c r="Z439" i="18"/>
  <c r="R439" i="18"/>
  <c r="O439" i="18"/>
  <c r="AG438" i="18"/>
  <c r="AD438" i="18"/>
  <c r="AC438" i="18"/>
  <c r="AA438" i="18"/>
  <c r="Z438" i="18"/>
  <c r="R438" i="18"/>
  <c r="O438" i="18"/>
  <c r="AG437" i="18"/>
  <c r="AD437" i="18"/>
  <c r="AC437" i="18"/>
  <c r="AA437" i="18"/>
  <c r="Z437" i="18"/>
  <c r="R437" i="18"/>
  <c r="O437" i="18"/>
  <c r="AG436" i="18"/>
  <c r="AD436" i="18"/>
  <c r="AC436" i="18"/>
  <c r="AA436" i="18"/>
  <c r="Z436" i="18"/>
  <c r="R436" i="18"/>
  <c r="O436" i="18"/>
  <c r="AG435" i="18"/>
  <c r="AD435" i="18"/>
  <c r="AC435" i="18"/>
  <c r="AA435" i="18"/>
  <c r="Z435" i="18"/>
  <c r="R435" i="18"/>
  <c r="O435" i="18"/>
  <c r="AG434" i="18"/>
  <c r="AD434" i="18"/>
  <c r="AC434" i="18"/>
  <c r="AA434" i="18"/>
  <c r="Z434" i="18"/>
  <c r="R434" i="18"/>
  <c r="O434" i="18"/>
  <c r="AG433" i="18"/>
  <c r="AD433" i="18"/>
  <c r="AC433" i="18"/>
  <c r="AA433" i="18"/>
  <c r="Z433" i="18"/>
  <c r="R433" i="18"/>
  <c r="O433" i="18"/>
  <c r="AG432" i="18"/>
  <c r="AD432" i="18"/>
  <c r="AC432" i="18"/>
  <c r="AA432" i="18"/>
  <c r="Z432" i="18"/>
  <c r="R432" i="18"/>
  <c r="O432" i="18"/>
  <c r="AG431" i="18"/>
  <c r="AD431" i="18"/>
  <c r="AC431" i="18"/>
  <c r="AA431" i="18"/>
  <c r="Z431" i="18"/>
  <c r="R431" i="18"/>
  <c r="O431" i="18"/>
  <c r="AG430" i="18"/>
  <c r="AD430" i="18"/>
  <c r="AC430" i="18"/>
  <c r="AA430" i="18"/>
  <c r="Z430" i="18"/>
  <c r="R430" i="18"/>
  <c r="O430" i="18"/>
  <c r="AG429" i="18"/>
  <c r="AD429" i="18"/>
  <c r="AC429" i="18"/>
  <c r="AA429" i="18"/>
  <c r="Z429" i="18"/>
  <c r="R429" i="18"/>
  <c r="O429" i="18"/>
  <c r="AG428" i="18"/>
  <c r="AD428" i="18"/>
  <c r="AC428" i="18"/>
  <c r="AA428" i="18"/>
  <c r="Z428" i="18"/>
  <c r="R428" i="18"/>
  <c r="O428" i="18"/>
  <c r="AG427" i="18"/>
  <c r="AD427" i="18"/>
  <c r="AC427" i="18"/>
  <c r="AA427" i="18"/>
  <c r="Z427" i="18"/>
  <c r="R427" i="18"/>
  <c r="O427" i="18"/>
  <c r="AG426" i="18"/>
  <c r="AD426" i="18"/>
  <c r="AC426" i="18"/>
  <c r="AA426" i="18"/>
  <c r="Z426" i="18"/>
  <c r="R426" i="18"/>
  <c r="O426" i="18"/>
  <c r="AG425" i="18"/>
  <c r="AD425" i="18"/>
  <c r="AC425" i="18"/>
  <c r="AA425" i="18"/>
  <c r="Z425" i="18"/>
  <c r="R425" i="18"/>
  <c r="O425" i="18"/>
  <c r="AG424" i="18"/>
  <c r="AD424" i="18"/>
  <c r="AC424" i="18"/>
  <c r="AA424" i="18"/>
  <c r="Z424" i="18"/>
  <c r="R424" i="18"/>
  <c r="O424" i="18"/>
  <c r="AG423" i="18"/>
  <c r="AD423" i="18"/>
  <c r="AC423" i="18"/>
  <c r="AA423" i="18"/>
  <c r="Z423" i="18"/>
  <c r="R423" i="18"/>
  <c r="O423" i="18"/>
  <c r="AG422" i="18"/>
  <c r="AD422" i="18"/>
  <c r="AC422" i="18"/>
  <c r="AA422" i="18"/>
  <c r="Z422" i="18"/>
  <c r="R422" i="18"/>
  <c r="O422" i="18"/>
  <c r="AG421" i="18"/>
  <c r="AD421" i="18"/>
  <c r="AC421" i="18"/>
  <c r="AA421" i="18"/>
  <c r="Z421" i="18"/>
  <c r="R421" i="18"/>
  <c r="O421" i="18"/>
  <c r="AG420" i="18"/>
  <c r="AD420" i="18"/>
  <c r="AC420" i="18"/>
  <c r="AA420" i="18"/>
  <c r="Z420" i="18"/>
  <c r="R420" i="18"/>
  <c r="O420" i="18"/>
  <c r="AG419" i="18"/>
  <c r="AD419" i="18"/>
  <c r="AC419" i="18"/>
  <c r="AA419" i="18"/>
  <c r="Z419" i="18"/>
  <c r="R419" i="18"/>
  <c r="O419" i="18"/>
  <c r="AG418" i="18"/>
  <c r="AD418" i="18"/>
  <c r="AC418" i="18"/>
  <c r="AA418" i="18"/>
  <c r="Z418" i="18"/>
  <c r="R418" i="18"/>
  <c r="O418" i="18"/>
  <c r="AG417" i="18"/>
  <c r="AD417" i="18"/>
  <c r="AC417" i="18"/>
  <c r="AA417" i="18"/>
  <c r="Z417" i="18"/>
  <c r="R417" i="18"/>
  <c r="O417" i="18"/>
  <c r="AG416" i="18"/>
  <c r="AD416" i="18"/>
  <c r="AC416" i="18"/>
  <c r="AA416" i="18"/>
  <c r="Z416" i="18"/>
  <c r="R416" i="18"/>
  <c r="O416" i="18"/>
  <c r="AG415" i="18"/>
  <c r="AD415" i="18"/>
  <c r="AC415" i="18"/>
  <c r="AA415" i="18"/>
  <c r="Z415" i="18"/>
  <c r="R415" i="18"/>
  <c r="O415" i="18"/>
  <c r="AG414" i="18"/>
  <c r="AD414" i="18"/>
  <c r="AC414" i="18"/>
  <c r="AA414" i="18"/>
  <c r="Z414" i="18"/>
  <c r="R414" i="18"/>
  <c r="O414" i="18"/>
  <c r="AG413" i="18"/>
  <c r="AD413" i="18"/>
  <c r="AC413" i="18"/>
  <c r="AA413" i="18"/>
  <c r="Z413" i="18"/>
  <c r="R413" i="18"/>
  <c r="O413" i="18"/>
  <c r="AG412" i="18"/>
  <c r="AD412" i="18"/>
  <c r="AC412" i="18"/>
  <c r="AA412" i="18"/>
  <c r="Z412" i="18"/>
  <c r="R412" i="18"/>
  <c r="O412" i="18"/>
  <c r="AG411" i="18"/>
  <c r="AD411" i="18"/>
  <c r="AC411" i="18"/>
  <c r="AA411" i="18"/>
  <c r="Z411" i="18"/>
  <c r="R411" i="18"/>
  <c r="O411" i="18"/>
  <c r="AG410" i="18"/>
  <c r="AD410" i="18"/>
  <c r="AC410" i="18"/>
  <c r="AA410" i="18"/>
  <c r="Z410" i="18"/>
  <c r="R410" i="18"/>
  <c r="O410" i="18"/>
  <c r="AG409" i="18"/>
  <c r="AD409" i="18"/>
  <c r="AC409" i="18"/>
  <c r="AA409" i="18"/>
  <c r="Z409" i="18"/>
  <c r="R409" i="18"/>
  <c r="O409" i="18"/>
  <c r="AG408" i="18"/>
  <c r="AD408" i="18"/>
  <c r="AC408" i="18"/>
  <c r="AA408" i="18"/>
  <c r="Z408" i="18"/>
  <c r="R408" i="18"/>
  <c r="O408" i="18"/>
  <c r="AG407" i="18"/>
  <c r="AD407" i="18"/>
  <c r="AC407" i="18"/>
  <c r="AA407" i="18"/>
  <c r="Z407" i="18"/>
  <c r="R407" i="18"/>
  <c r="O407" i="18"/>
  <c r="AG406" i="18"/>
  <c r="AD406" i="18"/>
  <c r="AC406" i="18"/>
  <c r="AA406" i="18"/>
  <c r="Z406" i="18"/>
  <c r="R406" i="18"/>
  <c r="O406" i="18"/>
  <c r="AG405" i="18"/>
  <c r="AD405" i="18"/>
  <c r="AC405" i="18"/>
  <c r="AA405" i="18"/>
  <c r="Z405" i="18"/>
  <c r="R405" i="18"/>
  <c r="O405" i="18"/>
  <c r="AG404" i="18"/>
  <c r="AD404" i="18"/>
  <c r="AC404" i="18"/>
  <c r="AA404" i="18"/>
  <c r="Z404" i="18"/>
  <c r="R404" i="18"/>
  <c r="O404" i="18"/>
  <c r="AG403" i="18"/>
  <c r="AD403" i="18"/>
  <c r="AC403" i="18"/>
  <c r="AA403" i="18"/>
  <c r="Z403" i="18"/>
  <c r="R403" i="18"/>
  <c r="O403" i="18"/>
  <c r="AG402" i="18"/>
  <c r="AD402" i="18"/>
  <c r="AC402" i="18"/>
  <c r="AA402" i="18"/>
  <c r="Z402" i="18"/>
  <c r="R402" i="18"/>
  <c r="O402" i="18"/>
  <c r="AG401" i="18"/>
  <c r="AD401" i="18"/>
  <c r="AC401" i="18"/>
  <c r="AA401" i="18"/>
  <c r="Z401" i="18"/>
  <c r="R401" i="18"/>
  <c r="O401" i="18"/>
  <c r="AG400" i="18"/>
  <c r="AD400" i="18"/>
  <c r="AC400" i="18"/>
  <c r="AA400" i="18"/>
  <c r="Z400" i="18"/>
  <c r="R400" i="18"/>
  <c r="O400" i="18"/>
  <c r="AG399" i="18"/>
  <c r="AD399" i="18"/>
  <c r="AC399" i="18"/>
  <c r="AA399" i="18"/>
  <c r="Z399" i="18"/>
  <c r="R399" i="18"/>
  <c r="O399" i="18"/>
  <c r="AG398" i="18"/>
  <c r="AD398" i="18"/>
  <c r="AC398" i="18"/>
  <c r="AA398" i="18"/>
  <c r="Z398" i="18"/>
  <c r="R398" i="18"/>
  <c r="O398" i="18"/>
  <c r="AG397" i="18"/>
  <c r="AD397" i="18"/>
  <c r="AC397" i="18"/>
  <c r="AA397" i="18"/>
  <c r="Z397" i="18"/>
  <c r="R397" i="18"/>
  <c r="O397" i="18"/>
  <c r="AG396" i="18"/>
  <c r="AD396" i="18"/>
  <c r="AC396" i="18"/>
  <c r="AA396" i="18"/>
  <c r="Z396" i="18"/>
  <c r="R396" i="18"/>
  <c r="O396" i="18"/>
  <c r="AG395" i="18"/>
  <c r="AD395" i="18"/>
  <c r="AC395" i="18"/>
  <c r="AA395" i="18"/>
  <c r="Z395" i="18"/>
  <c r="R395" i="18"/>
  <c r="O395" i="18"/>
  <c r="AG394" i="18"/>
  <c r="AD394" i="18"/>
  <c r="AC394" i="18"/>
  <c r="AA394" i="18"/>
  <c r="Z394" i="18"/>
  <c r="R394" i="18"/>
  <c r="O394" i="18"/>
  <c r="AG393" i="18"/>
  <c r="AD393" i="18"/>
  <c r="AC393" i="18"/>
  <c r="AA393" i="18"/>
  <c r="Z393" i="18"/>
  <c r="R393" i="18"/>
  <c r="O393" i="18"/>
  <c r="AG392" i="18"/>
  <c r="AD392" i="18"/>
  <c r="AC392" i="18"/>
  <c r="AA392" i="18"/>
  <c r="Z392" i="18"/>
  <c r="R392" i="18"/>
  <c r="O392" i="18"/>
  <c r="AG391" i="18"/>
  <c r="AD391" i="18"/>
  <c r="AC391" i="18"/>
  <c r="AA391" i="18"/>
  <c r="Z391" i="18"/>
  <c r="R391" i="18"/>
  <c r="O391" i="18"/>
  <c r="AG390" i="18"/>
  <c r="AD390" i="18"/>
  <c r="AC390" i="18"/>
  <c r="AA390" i="18"/>
  <c r="Z390" i="18"/>
  <c r="R390" i="18"/>
  <c r="O390" i="18"/>
  <c r="AG389" i="18"/>
  <c r="AD389" i="18"/>
  <c r="AC389" i="18"/>
  <c r="AA389" i="18"/>
  <c r="Z389" i="18"/>
  <c r="R389" i="18"/>
  <c r="O389" i="18"/>
  <c r="AG388" i="18"/>
  <c r="AD388" i="18"/>
  <c r="AC388" i="18"/>
  <c r="AA388" i="18"/>
  <c r="Z388" i="18"/>
  <c r="R388" i="18"/>
  <c r="O388" i="18"/>
  <c r="AG387" i="18"/>
  <c r="AD387" i="18"/>
  <c r="AC387" i="18"/>
  <c r="AA387" i="18"/>
  <c r="Z387" i="18"/>
  <c r="R387" i="18"/>
  <c r="O387" i="18"/>
  <c r="AG386" i="18"/>
  <c r="AD386" i="18"/>
  <c r="AC386" i="18"/>
  <c r="AA386" i="18"/>
  <c r="Z386" i="18"/>
  <c r="R386" i="18"/>
  <c r="O386" i="18"/>
  <c r="AG385" i="18"/>
  <c r="AD385" i="18"/>
  <c r="AC385" i="18"/>
  <c r="AA385" i="18"/>
  <c r="Z385" i="18"/>
  <c r="R385" i="18"/>
  <c r="O385" i="18"/>
  <c r="AG384" i="18"/>
  <c r="AD384" i="18"/>
  <c r="AC384" i="18"/>
  <c r="AA384" i="18"/>
  <c r="Z384" i="18"/>
  <c r="R384" i="18"/>
  <c r="O384" i="18"/>
  <c r="AG383" i="18"/>
  <c r="AD383" i="18"/>
  <c r="AC383" i="18"/>
  <c r="AA383" i="18"/>
  <c r="Z383" i="18"/>
  <c r="R383" i="18"/>
  <c r="O383" i="18"/>
  <c r="AG382" i="18"/>
  <c r="AD382" i="18"/>
  <c r="AC382" i="18"/>
  <c r="AA382" i="18"/>
  <c r="Z382" i="18"/>
  <c r="R382" i="18"/>
  <c r="O382" i="18"/>
  <c r="AG381" i="18"/>
  <c r="AD381" i="18"/>
  <c r="AC381" i="18"/>
  <c r="AA381" i="18"/>
  <c r="Z381" i="18"/>
  <c r="R381" i="18"/>
  <c r="O381" i="18"/>
  <c r="AG380" i="18"/>
  <c r="AD380" i="18"/>
  <c r="AC380" i="18"/>
  <c r="AA380" i="18"/>
  <c r="Z380" i="18"/>
  <c r="R380" i="18"/>
  <c r="O380" i="18"/>
  <c r="AG379" i="18"/>
  <c r="AD379" i="18"/>
  <c r="AC379" i="18"/>
  <c r="AA379" i="18"/>
  <c r="Z379" i="18"/>
  <c r="R379" i="18"/>
  <c r="O379" i="18"/>
  <c r="AG378" i="18"/>
  <c r="AD378" i="18"/>
  <c r="AC378" i="18"/>
  <c r="AA378" i="18"/>
  <c r="Z378" i="18"/>
  <c r="R378" i="18"/>
  <c r="O378" i="18"/>
  <c r="AG377" i="18"/>
  <c r="AD377" i="18"/>
  <c r="AC377" i="18"/>
  <c r="AA377" i="18"/>
  <c r="Z377" i="18"/>
  <c r="R377" i="18"/>
  <c r="O377" i="18"/>
  <c r="AG376" i="18"/>
  <c r="AD376" i="18"/>
  <c r="AC376" i="18"/>
  <c r="AA376" i="18"/>
  <c r="Z376" i="18"/>
  <c r="R376" i="18"/>
  <c r="O376" i="18"/>
  <c r="AG375" i="18"/>
  <c r="AD375" i="18"/>
  <c r="AC375" i="18"/>
  <c r="AA375" i="18"/>
  <c r="Z375" i="18"/>
  <c r="R375" i="18"/>
  <c r="O375" i="18"/>
  <c r="AG374" i="18"/>
  <c r="AD374" i="18"/>
  <c r="AC374" i="18"/>
  <c r="AA374" i="18"/>
  <c r="Z374" i="18"/>
  <c r="R374" i="18"/>
  <c r="O374" i="18"/>
  <c r="AG373" i="18"/>
  <c r="AD373" i="18"/>
  <c r="AC373" i="18"/>
  <c r="AA373" i="18"/>
  <c r="Z373" i="18"/>
  <c r="R373" i="18"/>
  <c r="O373" i="18"/>
  <c r="AG372" i="18"/>
  <c r="AD372" i="18"/>
  <c r="AC372" i="18"/>
  <c r="AA372" i="18"/>
  <c r="Z372" i="18"/>
  <c r="R372" i="18"/>
  <c r="O372" i="18"/>
  <c r="AG371" i="18"/>
  <c r="AD371" i="18"/>
  <c r="AC371" i="18"/>
  <c r="AA371" i="18"/>
  <c r="Z371" i="18"/>
  <c r="R371" i="18"/>
  <c r="O371" i="18"/>
  <c r="AG370" i="18"/>
  <c r="AD370" i="18"/>
  <c r="AC370" i="18"/>
  <c r="AA370" i="18"/>
  <c r="Z370" i="18"/>
  <c r="R370" i="18"/>
  <c r="O370" i="18"/>
  <c r="AG369" i="18"/>
  <c r="AD369" i="18"/>
  <c r="AC369" i="18"/>
  <c r="AA369" i="18"/>
  <c r="Z369" i="18"/>
  <c r="R369" i="18"/>
  <c r="O369" i="18"/>
  <c r="AG368" i="18"/>
  <c r="AD368" i="18"/>
  <c r="AC368" i="18"/>
  <c r="AA368" i="18"/>
  <c r="Z368" i="18"/>
  <c r="R368" i="18"/>
  <c r="O368" i="18"/>
  <c r="AG367" i="18"/>
  <c r="AD367" i="18"/>
  <c r="AC367" i="18"/>
  <c r="AA367" i="18"/>
  <c r="Z367" i="18"/>
  <c r="R367" i="18"/>
  <c r="O367" i="18"/>
  <c r="AG366" i="18"/>
  <c r="AD366" i="18"/>
  <c r="AC366" i="18"/>
  <c r="AA366" i="18"/>
  <c r="Z366" i="18"/>
  <c r="R366" i="18"/>
  <c r="O366" i="18"/>
  <c r="AG365" i="18"/>
  <c r="AD365" i="18"/>
  <c r="AC365" i="18"/>
  <c r="AA365" i="18"/>
  <c r="Z365" i="18"/>
  <c r="R365" i="18"/>
  <c r="O365" i="18"/>
  <c r="AG364" i="18"/>
  <c r="AD364" i="18"/>
  <c r="AC364" i="18"/>
  <c r="AA364" i="18"/>
  <c r="Z364" i="18"/>
  <c r="R364" i="18"/>
  <c r="O364" i="18"/>
  <c r="AG363" i="18"/>
  <c r="AD363" i="18"/>
  <c r="AC363" i="18"/>
  <c r="AA363" i="18"/>
  <c r="Z363" i="18"/>
  <c r="R363" i="18"/>
  <c r="O363" i="18"/>
  <c r="AG362" i="18"/>
  <c r="AD362" i="18"/>
  <c r="AC362" i="18"/>
  <c r="AA362" i="18"/>
  <c r="Z362" i="18"/>
  <c r="R362" i="18"/>
  <c r="O362" i="18"/>
  <c r="AG361" i="18"/>
  <c r="AD361" i="18"/>
  <c r="AC361" i="18"/>
  <c r="AA361" i="18"/>
  <c r="Z361" i="18"/>
  <c r="R361" i="18"/>
  <c r="O361" i="18"/>
  <c r="AG360" i="18"/>
  <c r="AD360" i="18"/>
  <c r="AC360" i="18"/>
  <c r="AA360" i="18"/>
  <c r="Z360" i="18"/>
  <c r="R360" i="18"/>
  <c r="O360" i="18"/>
  <c r="AG359" i="18"/>
  <c r="AD359" i="18"/>
  <c r="AC359" i="18"/>
  <c r="AA359" i="18"/>
  <c r="Z359" i="18"/>
  <c r="R359" i="18"/>
  <c r="O359" i="18"/>
  <c r="AG358" i="18"/>
  <c r="AD358" i="18"/>
  <c r="AC358" i="18"/>
  <c r="AA358" i="18"/>
  <c r="Z358" i="18"/>
  <c r="R358" i="18"/>
  <c r="O358" i="18"/>
  <c r="AG357" i="18"/>
  <c r="AD357" i="18"/>
  <c r="AC357" i="18"/>
  <c r="AA357" i="18"/>
  <c r="Z357" i="18"/>
  <c r="R357" i="18"/>
  <c r="O357" i="18"/>
  <c r="AG356" i="18"/>
  <c r="AD356" i="18"/>
  <c r="AC356" i="18"/>
  <c r="AA356" i="18"/>
  <c r="Z356" i="18"/>
  <c r="R356" i="18"/>
  <c r="O356" i="18"/>
  <c r="AG355" i="18"/>
  <c r="AD355" i="18"/>
  <c r="AC355" i="18"/>
  <c r="AA355" i="18"/>
  <c r="Z355" i="18"/>
  <c r="R355" i="18"/>
  <c r="O355" i="18"/>
  <c r="AG354" i="18"/>
  <c r="AD354" i="18"/>
  <c r="AC354" i="18"/>
  <c r="AA354" i="18"/>
  <c r="Z354" i="18"/>
  <c r="R354" i="18"/>
  <c r="O354" i="18"/>
  <c r="AG353" i="18"/>
  <c r="AD353" i="18"/>
  <c r="AC353" i="18"/>
  <c r="AA353" i="18"/>
  <c r="Z353" i="18"/>
  <c r="R353" i="18"/>
  <c r="O353" i="18"/>
  <c r="AG352" i="18"/>
  <c r="AD352" i="18"/>
  <c r="AC352" i="18"/>
  <c r="AA352" i="18"/>
  <c r="Z352" i="18"/>
  <c r="R352" i="18"/>
  <c r="O352" i="18"/>
  <c r="AG351" i="18"/>
  <c r="AD351" i="18"/>
  <c r="AC351" i="18"/>
  <c r="AA351" i="18"/>
  <c r="Z351" i="18"/>
  <c r="R351" i="18"/>
  <c r="O351" i="18"/>
  <c r="AG350" i="18"/>
  <c r="AD350" i="18"/>
  <c r="AC350" i="18"/>
  <c r="AA350" i="18"/>
  <c r="Z350" i="18"/>
  <c r="R350" i="18"/>
  <c r="O350" i="18"/>
  <c r="AG349" i="18"/>
  <c r="AD349" i="18"/>
  <c r="AC349" i="18"/>
  <c r="AA349" i="18"/>
  <c r="Z349" i="18"/>
  <c r="R349" i="18"/>
  <c r="O349" i="18"/>
  <c r="AG348" i="18"/>
  <c r="AD348" i="18"/>
  <c r="AC348" i="18"/>
  <c r="AA348" i="18"/>
  <c r="Z348" i="18"/>
  <c r="R348" i="18"/>
  <c r="O348" i="18"/>
  <c r="AG347" i="18"/>
  <c r="AD347" i="18"/>
  <c r="AC347" i="18"/>
  <c r="AA347" i="18"/>
  <c r="Z347" i="18"/>
  <c r="R347" i="18"/>
  <c r="O347" i="18"/>
  <c r="AG346" i="18"/>
  <c r="AD346" i="18"/>
  <c r="AC346" i="18"/>
  <c r="AA346" i="18"/>
  <c r="Z346" i="18"/>
  <c r="R346" i="18"/>
  <c r="O346" i="18"/>
  <c r="AG345" i="18"/>
  <c r="AD345" i="18"/>
  <c r="AC345" i="18"/>
  <c r="AA345" i="18"/>
  <c r="Z345" i="18"/>
  <c r="R345" i="18"/>
  <c r="O345" i="18"/>
  <c r="AG344" i="18"/>
  <c r="AD344" i="18"/>
  <c r="AC344" i="18"/>
  <c r="AA344" i="18"/>
  <c r="Z344" i="18"/>
  <c r="R344" i="18"/>
  <c r="O344" i="18"/>
  <c r="AG343" i="18"/>
  <c r="AD343" i="18"/>
  <c r="AC343" i="18"/>
  <c r="AA343" i="18"/>
  <c r="Z343" i="18"/>
  <c r="R343" i="18"/>
  <c r="O343" i="18"/>
  <c r="AG342" i="18"/>
  <c r="AD342" i="18"/>
  <c r="AC342" i="18"/>
  <c r="AA342" i="18"/>
  <c r="Z342" i="18"/>
  <c r="R342" i="18"/>
  <c r="O342" i="18"/>
  <c r="AG341" i="18"/>
  <c r="AD341" i="18"/>
  <c r="AC341" i="18"/>
  <c r="AA341" i="18"/>
  <c r="Z341" i="18"/>
  <c r="R341" i="18"/>
  <c r="O341" i="18"/>
  <c r="AG340" i="18"/>
  <c r="AD340" i="18"/>
  <c r="AC340" i="18"/>
  <c r="AA340" i="18"/>
  <c r="Z340" i="18"/>
  <c r="R340" i="18"/>
  <c r="O340" i="18"/>
  <c r="AG339" i="18"/>
  <c r="AD339" i="18"/>
  <c r="AC339" i="18"/>
  <c r="AA339" i="18"/>
  <c r="Z339" i="18"/>
  <c r="R339" i="18"/>
  <c r="O339" i="18"/>
  <c r="AG338" i="18"/>
  <c r="AD338" i="18"/>
  <c r="AC338" i="18"/>
  <c r="AA338" i="18"/>
  <c r="Z338" i="18"/>
  <c r="R338" i="18"/>
  <c r="O338" i="18"/>
  <c r="AG337" i="18"/>
  <c r="AD337" i="18"/>
  <c r="AC337" i="18"/>
  <c r="AA337" i="18"/>
  <c r="Z337" i="18"/>
  <c r="R337" i="18"/>
  <c r="O337" i="18"/>
  <c r="AG336" i="18"/>
  <c r="AD336" i="18"/>
  <c r="AC336" i="18"/>
  <c r="AA336" i="18"/>
  <c r="Z336" i="18"/>
  <c r="R336" i="18"/>
  <c r="O336" i="18"/>
  <c r="AG335" i="18"/>
  <c r="AD335" i="18"/>
  <c r="AC335" i="18"/>
  <c r="AA335" i="18"/>
  <c r="Z335" i="18"/>
  <c r="R335" i="18"/>
  <c r="O335" i="18"/>
  <c r="AG334" i="18"/>
  <c r="AD334" i="18"/>
  <c r="AC334" i="18"/>
  <c r="AA334" i="18"/>
  <c r="Z334" i="18"/>
  <c r="R334" i="18"/>
  <c r="O334" i="18"/>
  <c r="AG333" i="18"/>
  <c r="AD333" i="18"/>
  <c r="AC333" i="18"/>
  <c r="AA333" i="18"/>
  <c r="Z333" i="18"/>
  <c r="R333" i="18"/>
  <c r="O333" i="18"/>
  <c r="AG332" i="18"/>
  <c r="AD332" i="18"/>
  <c r="AC332" i="18"/>
  <c r="AA332" i="18"/>
  <c r="Z332" i="18"/>
  <c r="R332" i="18"/>
  <c r="O332" i="18"/>
  <c r="AG331" i="18"/>
  <c r="AD331" i="18"/>
  <c r="AC331" i="18"/>
  <c r="AA331" i="18"/>
  <c r="Z331" i="18"/>
  <c r="R331" i="18"/>
  <c r="O331" i="18"/>
  <c r="AG330" i="18"/>
  <c r="AD330" i="18"/>
  <c r="AC330" i="18"/>
  <c r="AA330" i="18"/>
  <c r="Z330" i="18"/>
  <c r="R330" i="18"/>
  <c r="O330" i="18"/>
  <c r="AG329" i="18"/>
  <c r="AD329" i="18"/>
  <c r="AC329" i="18"/>
  <c r="AA329" i="18"/>
  <c r="Z329" i="18"/>
  <c r="R329" i="18"/>
  <c r="O329" i="18"/>
  <c r="AG328" i="18"/>
  <c r="AD328" i="18"/>
  <c r="AC328" i="18"/>
  <c r="AA328" i="18"/>
  <c r="Z328" i="18"/>
  <c r="R328" i="18"/>
  <c r="O328" i="18"/>
  <c r="AG327" i="18"/>
  <c r="AD327" i="18"/>
  <c r="AC327" i="18"/>
  <c r="AA327" i="18"/>
  <c r="Z327" i="18"/>
  <c r="R327" i="18"/>
  <c r="O327" i="18"/>
  <c r="AG326" i="18"/>
  <c r="AD326" i="18"/>
  <c r="AC326" i="18"/>
  <c r="AA326" i="18"/>
  <c r="Z326" i="18"/>
  <c r="R326" i="18"/>
  <c r="O326" i="18"/>
  <c r="AG325" i="18"/>
  <c r="AD325" i="18"/>
  <c r="AC325" i="18"/>
  <c r="AA325" i="18"/>
  <c r="Z325" i="18"/>
  <c r="R325" i="18"/>
  <c r="O325" i="18"/>
  <c r="AG324" i="18"/>
  <c r="AD324" i="18"/>
  <c r="AC324" i="18"/>
  <c r="AA324" i="18"/>
  <c r="Z324" i="18"/>
  <c r="R324" i="18"/>
  <c r="O324" i="18"/>
  <c r="AG323" i="18"/>
  <c r="AD323" i="18"/>
  <c r="AC323" i="18"/>
  <c r="AA323" i="18"/>
  <c r="Z323" i="18"/>
  <c r="R323" i="18"/>
  <c r="O323" i="18"/>
  <c r="AG322" i="18"/>
  <c r="AD322" i="18"/>
  <c r="AC322" i="18"/>
  <c r="AA322" i="18"/>
  <c r="Z322" i="18"/>
  <c r="R322" i="18"/>
  <c r="O322" i="18"/>
  <c r="AG321" i="18"/>
  <c r="AD321" i="18"/>
  <c r="AC321" i="18"/>
  <c r="AA321" i="18"/>
  <c r="Z321" i="18"/>
  <c r="R321" i="18"/>
  <c r="O321" i="18"/>
  <c r="AG320" i="18"/>
  <c r="AD320" i="18"/>
  <c r="AC320" i="18"/>
  <c r="AA320" i="18"/>
  <c r="Z320" i="18"/>
  <c r="R320" i="18"/>
  <c r="O320" i="18"/>
  <c r="AG319" i="18"/>
  <c r="AD319" i="18"/>
  <c r="AC319" i="18"/>
  <c r="AA319" i="18"/>
  <c r="Z319" i="18"/>
  <c r="R319" i="18"/>
  <c r="O319" i="18"/>
  <c r="AG318" i="18"/>
  <c r="AD318" i="18"/>
  <c r="AC318" i="18"/>
  <c r="AA318" i="18"/>
  <c r="Z318" i="18"/>
  <c r="R318" i="18"/>
  <c r="O318" i="18"/>
  <c r="AG317" i="18"/>
  <c r="AD317" i="18"/>
  <c r="AC317" i="18"/>
  <c r="AA317" i="18"/>
  <c r="Z317" i="18"/>
  <c r="R317" i="18"/>
  <c r="O317" i="18"/>
  <c r="AG316" i="18"/>
  <c r="AD316" i="18"/>
  <c r="AC316" i="18"/>
  <c r="AA316" i="18"/>
  <c r="Z316" i="18"/>
  <c r="R316" i="18"/>
  <c r="O316" i="18"/>
  <c r="AG315" i="18"/>
  <c r="AD315" i="18"/>
  <c r="AC315" i="18"/>
  <c r="AA315" i="18"/>
  <c r="Z315" i="18"/>
  <c r="R315" i="18"/>
  <c r="O315" i="18"/>
  <c r="AG314" i="18"/>
  <c r="AD314" i="18"/>
  <c r="AC314" i="18"/>
  <c r="AA314" i="18"/>
  <c r="Z314" i="18"/>
  <c r="R314" i="18"/>
  <c r="O314" i="18"/>
  <c r="AG313" i="18"/>
  <c r="AD313" i="18"/>
  <c r="AC313" i="18"/>
  <c r="AA313" i="18"/>
  <c r="Z313" i="18"/>
  <c r="R313" i="18"/>
  <c r="O313" i="18"/>
  <c r="AG312" i="18"/>
  <c r="AD312" i="18"/>
  <c r="AC312" i="18"/>
  <c r="AA312" i="18"/>
  <c r="Z312" i="18"/>
  <c r="R312" i="18"/>
  <c r="O312" i="18"/>
  <c r="AG311" i="18"/>
  <c r="AD311" i="18"/>
  <c r="AC311" i="18"/>
  <c r="AA311" i="18"/>
  <c r="Z311" i="18"/>
  <c r="R311" i="18"/>
  <c r="O311" i="18"/>
  <c r="AG310" i="18"/>
  <c r="AD310" i="18"/>
  <c r="AC310" i="18"/>
  <c r="AA310" i="18"/>
  <c r="Z310" i="18"/>
  <c r="R310" i="18"/>
  <c r="O310" i="18"/>
  <c r="AG309" i="18"/>
  <c r="AD309" i="18"/>
  <c r="AC309" i="18"/>
  <c r="AA309" i="18"/>
  <c r="Z309" i="18"/>
  <c r="R309" i="18"/>
  <c r="O309" i="18"/>
  <c r="AG308" i="18"/>
  <c r="AD308" i="18"/>
  <c r="AC308" i="18"/>
  <c r="AA308" i="18"/>
  <c r="Z308" i="18"/>
  <c r="R308" i="18"/>
  <c r="O308" i="18"/>
  <c r="AG307" i="18"/>
  <c r="AD307" i="18"/>
  <c r="AC307" i="18"/>
  <c r="AA307" i="18"/>
  <c r="Z307" i="18"/>
  <c r="R307" i="18"/>
  <c r="O307" i="18"/>
  <c r="AG306" i="18"/>
  <c r="AD306" i="18"/>
  <c r="AC306" i="18"/>
  <c r="AA306" i="18"/>
  <c r="Z306" i="18"/>
  <c r="R306" i="18"/>
  <c r="O306" i="18"/>
  <c r="AG305" i="18"/>
  <c r="AD305" i="18"/>
  <c r="AC305" i="18"/>
  <c r="AA305" i="18"/>
  <c r="Z305" i="18"/>
  <c r="R305" i="18"/>
  <c r="O305" i="18"/>
  <c r="AG304" i="18"/>
  <c r="AD304" i="18"/>
  <c r="AC304" i="18"/>
  <c r="AA304" i="18"/>
  <c r="Z304" i="18"/>
  <c r="R304" i="18"/>
  <c r="O304" i="18"/>
  <c r="AG303" i="18"/>
  <c r="AD303" i="18"/>
  <c r="AC303" i="18"/>
  <c r="AA303" i="18"/>
  <c r="Z303" i="18"/>
  <c r="R303" i="18"/>
  <c r="O303" i="18"/>
  <c r="AG302" i="18"/>
  <c r="AD302" i="18"/>
  <c r="AC302" i="18"/>
  <c r="AA302" i="18"/>
  <c r="Z302" i="18"/>
  <c r="R302" i="18"/>
  <c r="O302" i="18"/>
  <c r="AG301" i="18"/>
  <c r="AD301" i="18"/>
  <c r="AC301" i="18"/>
  <c r="AA301" i="18"/>
  <c r="Z301" i="18"/>
  <c r="R301" i="18"/>
  <c r="O301" i="18"/>
  <c r="AG300" i="18"/>
  <c r="AD300" i="18"/>
  <c r="AC300" i="18"/>
  <c r="AA300" i="18"/>
  <c r="Z300" i="18"/>
  <c r="R300" i="18"/>
  <c r="O300" i="18"/>
  <c r="AG299" i="18"/>
  <c r="AD299" i="18"/>
  <c r="AC299" i="18"/>
  <c r="AA299" i="18"/>
  <c r="Z299" i="18"/>
  <c r="R299" i="18"/>
  <c r="O299" i="18"/>
  <c r="AG298" i="18"/>
  <c r="AD298" i="18"/>
  <c r="AC298" i="18"/>
  <c r="AA298" i="18"/>
  <c r="Z298" i="18"/>
  <c r="R298" i="18"/>
  <c r="O298" i="18"/>
  <c r="AG297" i="18"/>
  <c r="AD297" i="18"/>
  <c r="AC297" i="18"/>
  <c r="AA297" i="18"/>
  <c r="Z297" i="18"/>
  <c r="R297" i="18"/>
  <c r="O297" i="18"/>
  <c r="AG296" i="18"/>
  <c r="AD296" i="18"/>
  <c r="AC296" i="18"/>
  <c r="AA296" i="18"/>
  <c r="Z296" i="18"/>
  <c r="R296" i="18"/>
  <c r="O296" i="18"/>
  <c r="AG295" i="18"/>
  <c r="AD295" i="18"/>
  <c r="AC295" i="18"/>
  <c r="AA295" i="18"/>
  <c r="Z295" i="18"/>
  <c r="R295" i="18"/>
  <c r="O295" i="18"/>
  <c r="AG294" i="18"/>
  <c r="AD294" i="18"/>
  <c r="AC294" i="18"/>
  <c r="AA294" i="18"/>
  <c r="Z294" i="18"/>
  <c r="R294" i="18"/>
  <c r="O294" i="18"/>
  <c r="AG293" i="18"/>
  <c r="AD293" i="18"/>
  <c r="AC293" i="18"/>
  <c r="AA293" i="18"/>
  <c r="Z293" i="18"/>
  <c r="R293" i="18"/>
  <c r="O293" i="18"/>
  <c r="AG292" i="18"/>
  <c r="AD292" i="18"/>
  <c r="AC292" i="18"/>
  <c r="AA292" i="18"/>
  <c r="Z292" i="18"/>
  <c r="R292" i="18"/>
  <c r="O292" i="18"/>
  <c r="AG291" i="18"/>
  <c r="AD291" i="18"/>
  <c r="AC291" i="18"/>
  <c r="AA291" i="18"/>
  <c r="Z291" i="18"/>
  <c r="R291" i="18"/>
  <c r="O291" i="18"/>
  <c r="AG290" i="18"/>
  <c r="AD290" i="18"/>
  <c r="AC290" i="18"/>
  <c r="AA290" i="18"/>
  <c r="Z290" i="18"/>
  <c r="R290" i="18"/>
  <c r="O290" i="18"/>
  <c r="AG289" i="18"/>
  <c r="AD289" i="18"/>
  <c r="AC289" i="18"/>
  <c r="AA289" i="18"/>
  <c r="Z289" i="18"/>
  <c r="R289" i="18"/>
  <c r="O289" i="18"/>
  <c r="AG288" i="18"/>
  <c r="AD288" i="18"/>
  <c r="AC288" i="18"/>
  <c r="AA288" i="18"/>
  <c r="Z288" i="18"/>
  <c r="R288" i="18"/>
  <c r="O288" i="18"/>
  <c r="AG287" i="18"/>
  <c r="AD287" i="18"/>
  <c r="AC287" i="18"/>
  <c r="AA287" i="18"/>
  <c r="Z287" i="18"/>
  <c r="R287" i="18"/>
  <c r="O287" i="18"/>
  <c r="AG286" i="18"/>
  <c r="AD286" i="18"/>
  <c r="AC286" i="18"/>
  <c r="AA286" i="18"/>
  <c r="Z286" i="18"/>
  <c r="R286" i="18"/>
  <c r="O286" i="18"/>
  <c r="AG285" i="18"/>
  <c r="AD285" i="18"/>
  <c r="AC285" i="18"/>
  <c r="AA285" i="18"/>
  <c r="Z285" i="18"/>
  <c r="R285" i="18"/>
  <c r="O285" i="18"/>
  <c r="AG284" i="18"/>
  <c r="AD284" i="18"/>
  <c r="AC284" i="18"/>
  <c r="AA284" i="18"/>
  <c r="Z284" i="18"/>
  <c r="R284" i="18"/>
  <c r="O284" i="18"/>
  <c r="AG283" i="18"/>
  <c r="AD283" i="18"/>
  <c r="AC283" i="18"/>
  <c r="AA283" i="18"/>
  <c r="Z283" i="18"/>
  <c r="R283" i="18"/>
  <c r="O283" i="18"/>
  <c r="AG282" i="18"/>
  <c r="AD282" i="18"/>
  <c r="AC282" i="18"/>
  <c r="AA282" i="18"/>
  <c r="Z282" i="18"/>
  <c r="R282" i="18"/>
  <c r="O282" i="18"/>
  <c r="AG281" i="18"/>
  <c r="AD281" i="18"/>
  <c r="AC281" i="18"/>
  <c r="AA281" i="18"/>
  <c r="Z281" i="18"/>
  <c r="R281" i="18"/>
  <c r="O281" i="18"/>
  <c r="AG280" i="18"/>
  <c r="AD280" i="18"/>
  <c r="AC280" i="18"/>
  <c r="AA280" i="18"/>
  <c r="Z280" i="18"/>
  <c r="R280" i="18"/>
  <c r="O280" i="18"/>
  <c r="AG279" i="18"/>
  <c r="AD279" i="18"/>
  <c r="AC279" i="18"/>
  <c r="AA279" i="18"/>
  <c r="Z279" i="18"/>
  <c r="R279" i="18"/>
  <c r="O279" i="18"/>
  <c r="AG278" i="18"/>
  <c r="AD278" i="18"/>
  <c r="AC278" i="18"/>
  <c r="AA278" i="18"/>
  <c r="Z278" i="18"/>
  <c r="R278" i="18"/>
  <c r="O278" i="18"/>
  <c r="AG277" i="18"/>
  <c r="AD277" i="18"/>
  <c r="AC277" i="18"/>
  <c r="AA277" i="18"/>
  <c r="Z277" i="18"/>
  <c r="R277" i="18"/>
  <c r="O277" i="18"/>
  <c r="AG276" i="18"/>
  <c r="AD276" i="18"/>
  <c r="AC276" i="18"/>
  <c r="AA276" i="18"/>
  <c r="Z276" i="18"/>
  <c r="R276" i="18"/>
  <c r="O276" i="18"/>
  <c r="AG275" i="18"/>
  <c r="AD275" i="18"/>
  <c r="AC275" i="18"/>
  <c r="AA275" i="18"/>
  <c r="Z275" i="18"/>
  <c r="R275" i="18"/>
  <c r="O275" i="18"/>
  <c r="AG274" i="18"/>
  <c r="AD274" i="18"/>
  <c r="AC274" i="18"/>
  <c r="AA274" i="18"/>
  <c r="Z274" i="18"/>
  <c r="R274" i="18"/>
  <c r="O274" i="18"/>
  <c r="AG273" i="18"/>
  <c r="AD273" i="18"/>
  <c r="AC273" i="18"/>
  <c r="AA273" i="18"/>
  <c r="Z273" i="18"/>
  <c r="R273" i="18"/>
  <c r="O273" i="18"/>
  <c r="AG272" i="18"/>
  <c r="AD272" i="18"/>
  <c r="AC272" i="18"/>
  <c r="AA272" i="18"/>
  <c r="Z272" i="18"/>
  <c r="R272" i="18"/>
  <c r="O272" i="18"/>
  <c r="AG271" i="18"/>
  <c r="AD271" i="18"/>
  <c r="AC271" i="18"/>
  <c r="AA271" i="18"/>
  <c r="Z271" i="18"/>
  <c r="R271" i="18"/>
  <c r="O271" i="18"/>
  <c r="AG270" i="18"/>
  <c r="AD270" i="18"/>
  <c r="AC270" i="18"/>
  <c r="AA270" i="18"/>
  <c r="Z270" i="18"/>
  <c r="R270" i="18"/>
  <c r="O270" i="18"/>
  <c r="AG269" i="18"/>
  <c r="AD269" i="18"/>
  <c r="AC269" i="18"/>
  <c r="AA269" i="18"/>
  <c r="Z269" i="18"/>
  <c r="R269" i="18"/>
  <c r="O269" i="18"/>
  <c r="AG268" i="18"/>
  <c r="AD268" i="18"/>
  <c r="AC268" i="18"/>
  <c r="AA268" i="18"/>
  <c r="Z268" i="18"/>
  <c r="R268" i="18"/>
  <c r="O268" i="18"/>
  <c r="AG267" i="18"/>
  <c r="AD267" i="18"/>
  <c r="AC267" i="18"/>
  <c r="AA267" i="18"/>
  <c r="Z267" i="18"/>
  <c r="R267" i="18"/>
  <c r="O267" i="18"/>
  <c r="AG266" i="18"/>
  <c r="AD266" i="18"/>
  <c r="AC266" i="18"/>
  <c r="AA266" i="18"/>
  <c r="Z266" i="18"/>
  <c r="R266" i="18"/>
  <c r="O266" i="18"/>
  <c r="AG265" i="18"/>
  <c r="AD265" i="18"/>
  <c r="AC265" i="18"/>
  <c r="AA265" i="18"/>
  <c r="Z265" i="18"/>
  <c r="R265" i="18"/>
  <c r="O265" i="18"/>
  <c r="AG264" i="18"/>
  <c r="AD264" i="18"/>
  <c r="AC264" i="18"/>
  <c r="AA264" i="18"/>
  <c r="Z264" i="18"/>
  <c r="R264" i="18"/>
  <c r="O264" i="18"/>
  <c r="AG263" i="18"/>
  <c r="AD263" i="18"/>
  <c r="AC263" i="18"/>
  <c r="AA263" i="18"/>
  <c r="Z263" i="18"/>
  <c r="R263" i="18"/>
  <c r="O263" i="18"/>
  <c r="AG262" i="18"/>
  <c r="AD262" i="18"/>
  <c r="AC262" i="18"/>
  <c r="AA262" i="18"/>
  <c r="Z262" i="18"/>
  <c r="R262" i="18"/>
  <c r="O262" i="18"/>
  <c r="AG261" i="18"/>
  <c r="AD261" i="18"/>
  <c r="AC261" i="18"/>
  <c r="AA261" i="18"/>
  <c r="Z261" i="18"/>
  <c r="R261" i="18"/>
  <c r="O261" i="18"/>
  <c r="AG260" i="18"/>
  <c r="AD260" i="18"/>
  <c r="AC260" i="18"/>
  <c r="AA260" i="18"/>
  <c r="Z260" i="18"/>
  <c r="R260" i="18"/>
  <c r="O260" i="18"/>
  <c r="AG259" i="18"/>
  <c r="AD259" i="18"/>
  <c r="AC259" i="18"/>
  <c r="AA259" i="18"/>
  <c r="Z259" i="18"/>
  <c r="R259" i="18"/>
  <c r="O259" i="18"/>
  <c r="AG258" i="18"/>
  <c r="AD258" i="18"/>
  <c r="AC258" i="18"/>
  <c r="AA258" i="18"/>
  <c r="Z258" i="18"/>
  <c r="R258" i="18"/>
  <c r="O258" i="18"/>
  <c r="AG257" i="18"/>
  <c r="AD257" i="18"/>
  <c r="AC257" i="18"/>
  <c r="AA257" i="18"/>
  <c r="Z257" i="18"/>
  <c r="R257" i="18"/>
  <c r="O257" i="18"/>
  <c r="AG256" i="18"/>
  <c r="AD256" i="18"/>
  <c r="AC256" i="18"/>
  <c r="AA256" i="18"/>
  <c r="Z256" i="18"/>
  <c r="R256" i="18"/>
  <c r="O256" i="18"/>
  <c r="AG255" i="18"/>
  <c r="AD255" i="18"/>
  <c r="AC255" i="18"/>
  <c r="AA255" i="18"/>
  <c r="Z255" i="18"/>
  <c r="R255" i="18"/>
  <c r="O255" i="18"/>
  <c r="AG254" i="18"/>
  <c r="AD254" i="18"/>
  <c r="AC254" i="18"/>
  <c r="AA254" i="18"/>
  <c r="Z254" i="18"/>
  <c r="R254" i="18"/>
  <c r="O254" i="18"/>
  <c r="AG253" i="18"/>
  <c r="AD253" i="18"/>
  <c r="AC253" i="18"/>
  <c r="AA253" i="18"/>
  <c r="Z253" i="18"/>
  <c r="R253" i="18"/>
  <c r="O253" i="18"/>
  <c r="AG252" i="18"/>
  <c r="AD252" i="18"/>
  <c r="AC252" i="18"/>
  <c r="AA252" i="18"/>
  <c r="Z252" i="18"/>
  <c r="R252" i="18"/>
  <c r="O252" i="18"/>
  <c r="AG251" i="18"/>
  <c r="AD251" i="18"/>
  <c r="AC251" i="18"/>
  <c r="AA251" i="18"/>
  <c r="Z251" i="18"/>
  <c r="R251" i="18"/>
  <c r="O251" i="18"/>
  <c r="AG250" i="18"/>
  <c r="AD250" i="18"/>
  <c r="AC250" i="18"/>
  <c r="AA250" i="18"/>
  <c r="Z250" i="18"/>
  <c r="R250" i="18"/>
  <c r="O250" i="18"/>
  <c r="AG249" i="18"/>
  <c r="AD249" i="18"/>
  <c r="AC249" i="18"/>
  <c r="AA249" i="18"/>
  <c r="Z249" i="18"/>
  <c r="R249" i="18"/>
  <c r="O249" i="18"/>
  <c r="AG248" i="18"/>
  <c r="AD248" i="18"/>
  <c r="AC248" i="18"/>
  <c r="AA248" i="18"/>
  <c r="Z248" i="18"/>
  <c r="R248" i="18"/>
  <c r="O248" i="18"/>
  <c r="AG247" i="18"/>
  <c r="AD247" i="18"/>
  <c r="AC247" i="18"/>
  <c r="AA247" i="18"/>
  <c r="Z247" i="18"/>
  <c r="R247" i="18"/>
  <c r="O247" i="18"/>
  <c r="AG246" i="18"/>
  <c r="AD246" i="18"/>
  <c r="AC246" i="18"/>
  <c r="AA246" i="18"/>
  <c r="Z246" i="18"/>
  <c r="R246" i="18"/>
  <c r="O246" i="18"/>
  <c r="AG245" i="18"/>
  <c r="AD245" i="18"/>
  <c r="AC245" i="18"/>
  <c r="AA245" i="18"/>
  <c r="Z245" i="18"/>
  <c r="R245" i="18"/>
  <c r="O245" i="18"/>
  <c r="AG244" i="18"/>
  <c r="AD244" i="18"/>
  <c r="AC244" i="18"/>
  <c r="AA244" i="18"/>
  <c r="Z244" i="18"/>
  <c r="R244" i="18"/>
  <c r="O244" i="18"/>
  <c r="AG243" i="18"/>
  <c r="AD243" i="18"/>
  <c r="AC243" i="18"/>
  <c r="AA243" i="18"/>
  <c r="Z243" i="18"/>
  <c r="R243" i="18"/>
  <c r="O243" i="18"/>
  <c r="AG242" i="18"/>
  <c r="AD242" i="18"/>
  <c r="AC242" i="18"/>
  <c r="AA242" i="18"/>
  <c r="Z242" i="18"/>
  <c r="R242" i="18"/>
  <c r="O242" i="18"/>
  <c r="AG241" i="18"/>
  <c r="AD241" i="18"/>
  <c r="AC241" i="18"/>
  <c r="AA241" i="18"/>
  <c r="Z241" i="18"/>
  <c r="R241" i="18"/>
  <c r="O241" i="18"/>
  <c r="AG240" i="18"/>
  <c r="AD240" i="18"/>
  <c r="AC240" i="18"/>
  <c r="AA240" i="18"/>
  <c r="Z240" i="18"/>
  <c r="R240" i="18"/>
  <c r="O240" i="18"/>
  <c r="AG239" i="18"/>
  <c r="AD239" i="18"/>
  <c r="AC239" i="18"/>
  <c r="AA239" i="18"/>
  <c r="Z239" i="18"/>
  <c r="R239" i="18"/>
  <c r="O239" i="18"/>
  <c r="AG238" i="18"/>
  <c r="AD238" i="18"/>
  <c r="AC238" i="18"/>
  <c r="AA238" i="18"/>
  <c r="Z238" i="18"/>
  <c r="R238" i="18"/>
  <c r="O238" i="18"/>
  <c r="AG237" i="18"/>
  <c r="AD237" i="18"/>
  <c r="AC237" i="18"/>
  <c r="AA237" i="18"/>
  <c r="Z237" i="18"/>
  <c r="R237" i="18"/>
  <c r="O237" i="18"/>
  <c r="AG236" i="18"/>
  <c r="AD236" i="18"/>
  <c r="AC236" i="18"/>
  <c r="AA236" i="18"/>
  <c r="Z236" i="18"/>
  <c r="R236" i="18"/>
  <c r="O236" i="18"/>
  <c r="AG235" i="18"/>
  <c r="AD235" i="18"/>
  <c r="AC235" i="18"/>
  <c r="AA235" i="18"/>
  <c r="Z235" i="18"/>
  <c r="R235" i="18"/>
  <c r="O235" i="18"/>
  <c r="AG234" i="18"/>
  <c r="AD234" i="18"/>
  <c r="AC234" i="18"/>
  <c r="AA234" i="18"/>
  <c r="Z234" i="18"/>
  <c r="R234" i="18"/>
  <c r="O234" i="18"/>
  <c r="AG233" i="18"/>
  <c r="AD233" i="18"/>
  <c r="AC233" i="18"/>
  <c r="AA233" i="18"/>
  <c r="Z233" i="18"/>
  <c r="R233" i="18"/>
  <c r="O233" i="18"/>
  <c r="AG232" i="18"/>
  <c r="AD232" i="18"/>
  <c r="AC232" i="18"/>
  <c r="AA232" i="18"/>
  <c r="Z232" i="18"/>
  <c r="R232" i="18"/>
  <c r="O232" i="18"/>
  <c r="AG231" i="18"/>
  <c r="AD231" i="18"/>
  <c r="AC231" i="18"/>
  <c r="AA231" i="18"/>
  <c r="Z231" i="18"/>
  <c r="R231" i="18"/>
  <c r="O231" i="18"/>
  <c r="AG230" i="18"/>
  <c r="AD230" i="18"/>
  <c r="AC230" i="18"/>
  <c r="AA230" i="18"/>
  <c r="Z230" i="18"/>
  <c r="R230" i="18"/>
  <c r="O230" i="18"/>
  <c r="AG229" i="18"/>
  <c r="AD229" i="18"/>
  <c r="AC229" i="18"/>
  <c r="AA229" i="18"/>
  <c r="Z229" i="18"/>
  <c r="R229" i="18"/>
  <c r="O229" i="18"/>
  <c r="AG228" i="18"/>
  <c r="AD228" i="18"/>
  <c r="AC228" i="18"/>
  <c r="AA228" i="18"/>
  <c r="Z228" i="18"/>
  <c r="R228" i="18"/>
  <c r="O228" i="18"/>
  <c r="AG227" i="18"/>
  <c r="AD227" i="18"/>
  <c r="AC227" i="18"/>
  <c r="AA227" i="18"/>
  <c r="Z227" i="18"/>
  <c r="R227" i="18"/>
  <c r="O227" i="18"/>
  <c r="AG226" i="18"/>
  <c r="AD226" i="18"/>
  <c r="AC226" i="18"/>
  <c r="AA226" i="18"/>
  <c r="Z226" i="18"/>
  <c r="R226" i="18"/>
  <c r="O226" i="18"/>
  <c r="AG225" i="18"/>
  <c r="AD225" i="18"/>
  <c r="AC225" i="18"/>
  <c r="AA225" i="18"/>
  <c r="Z225" i="18"/>
  <c r="R225" i="18"/>
  <c r="O225" i="18"/>
  <c r="AG224" i="18"/>
  <c r="AD224" i="18"/>
  <c r="AC224" i="18"/>
  <c r="AA224" i="18"/>
  <c r="Z224" i="18"/>
  <c r="R224" i="18"/>
  <c r="O224" i="18"/>
  <c r="AG223" i="18"/>
  <c r="AD223" i="18"/>
  <c r="AC223" i="18"/>
  <c r="AA223" i="18"/>
  <c r="Z223" i="18"/>
  <c r="R223" i="18"/>
  <c r="O223" i="18"/>
  <c r="AG222" i="18"/>
  <c r="AD222" i="18"/>
  <c r="AC222" i="18"/>
  <c r="AA222" i="18"/>
  <c r="Z222" i="18"/>
  <c r="R222" i="18"/>
  <c r="O222" i="18"/>
  <c r="AG221" i="18"/>
  <c r="AD221" i="18"/>
  <c r="AC221" i="18"/>
  <c r="AA221" i="18"/>
  <c r="Z221" i="18"/>
  <c r="R221" i="18"/>
  <c r="O221" i="18"/>
  <c r="AG220" i="18"/>
  <c r="AD220" i="18"/>
  <c r="AC220" i="18"/>
  <c r="AA220" i="18"/>
  <c r="Z220" i="18"/>
  <c r="R220" i="18"/>
  <c r="O220" i="18"/>
  <c r="AG219" i="18"/>
  <c r="AD219" i="18"/>
  <c r="AC219" i="18"/>
  <c r="AA219" i="18"/>
  <c r="Z219" i="18"/>
  <c r="R219" i="18"/>
  <c r="O219" i="18"/>
  <c r="AG218" i="18"/>
  <c r="AD218" i="18"/>
  <c r="AC218" i="18"/>
  <c r="AA218" i="18"/>
  <c r="Z218" i="18"/>
  <c r="R218" i="18"/>
  <c r="O218" i="18"/>
  <c r="AG217" i="18"/>
  <c r="AD217" i="18"/>
  <c r="AC217" i="18"/>
  <c r="AA217" i="18"/>
  <c r="Z217" i="18"/>
  <c r="R217" i="18"/>
  <c r="O217" i="18"/>
  <c r="AG216" i="18"/>
  <c r="AD216" i="18"/>
  <c r="AC216" i="18"/>
  <c r="AA216" i="18"/>
  <c r="Z216" i="18"/>
  <c r="R216" i="18"/>
  <c r="O216" i="18"/>
  <c r="AG215" i="18"/>
  <c r="AD215" i="18"/>
  <c r="AC215" i="18"/>
  <c r="AA215" i="18"/>
  <c r="Z215" i="18"/>
  <c r="R215" i="18"/>
  <c r="O215" i="18"/>
  <c r="AG214" i="18"/>
  <c r="AD214" i="18"/>
  <c r="AC214" i="18"/>
  <c r="AA214" i="18"/>
  <c r="Z214" i="18"/>
  <c r="R214" i="18"/>
  <c r="O214" i="18"/>
  <c r="AG213" i="18"/>
  <c r="AD213" i="18"/>
  <c r="AC213" i="18"/>
  <c r="AA213" i="18"/>
  <c r="Z213" i="18"/>
  <c r="R213" i="18"/>
  <c r="O213" i="18"/>
  <c r="AG212" i="18"/>
  <c r="AD212" i="18"/>
  <c r="AC212" i="18"/>
  <c r="AA212" i="18"/>
  <c r="Z212" i="18"/>
  <c r="R212" i="18"/>
  <c r="O212" i="18"/>
  <c r="AG211" i="18"/>
  <c r="AD211" i="18"/>
  <c r="AC211" i="18"/>
  <c r="AA211" i="18"/>
  <c r="Z211" i="18"/>
  <c r="R211" i="18"/>
  <c r="O211" i="18"/>
  <c r="AG210" i="18"/>
  <c r="AD210" i="18"/>
  <c r="AC210" i="18"/>
  <c r="AA210" i="18"/>
  <c r="Z210" i="18"/>
  <c r="R210" i="18"/>
  <c r="O210" i="18"/>
  <c r="AG209" i="18"/>
  <c r="AD209" i="18"/>
  <c r="AC209" i="18"/>
  <c r="AA209" i="18"/>
  <c r="Z209" i="18"/>
  <c r="R209" i="18"/>
  <c r="O209" i="18"/>
  <c r="AG208" i="18"/>
  <c r="AD208" i="18"/>
  <c r="AC208" i="18"/>
  <c r="AA208" i="18"/>
  <c r="Z208" i="18"/>
  <c r="R208" i="18"/>
  <c r="O208" i="18"/>
  <c r="AG207" i="18"/>
  <c r="AD207" i="18"/>
  <c r="AC207" i="18"/>
  <c r="AA207" i="18"/>
  <c r="Z207" i="18"/>
  <c r="R207" i="18"/>
  <c r="O207" i="18"/>
  <c r="AG206" i="18"/>
  <c r="AD206" i="18"/>
  <c r="AC206" i="18"/>
  <c r="AA206" i="18"/>
  <c r="Z206" i="18"/>
  <c r="R206" i="18"/>
  <c r="O206" i="18"/>
  <c r="AG205" i="18"/>
  <c r="AD205" i="18"/>
  <c r="AC205" i="18"/>
  <c r="AA205" i="18"/>
  <c r="Z205" i="18"/>
  <c r="R205" i="18"/>
  <c r="O205" i="18"/>
  <c r="AG204" i="18"/>
  <c r="AD204" i="18"/>
  <c r="AC204" i="18"/>
  <c r="AA204" i="18"/>
  <c r="Z204" i="18"/>
  <c r="R204" i="18"/>
  <c r="O204" i="18"/>
  <c r="AG203" i="18"/>
  <c r="AD203" i="18"/>
  <c r="AC203" i="18"/>
  <c r="AA203" i="18"/>
  <c r="Z203" i="18"/>
  <c r="R203" i="18"/>
  <c r="O203" i="18"/>
  <c r="AG202" i="18"/>
  <c r="AD202" i="18"/>
  <c r="AC202" i="18"/>
  <c r="AA202" i="18"/>
  <c r="Z202" i="18"/>
  <c r="R202" i="18"/>
  <c r="O202" i="18"/>
  <c r="AG201" i="18"/>
  <c r="AD201" i="18"/>
  <c r="AC201" i="18"/>
  <c r="AA201" i="18"/>
  <c r="Z201" i="18"/>
  <c r="R201" i="18"/>
  <c r="O201" i="18"/>
  <c r="AG200" i="18"/>
  <c r="AD200" i="18"/>
  <c r="AC200" i="18"/>
  <c r="AA200" i="18"/>
  <c r="Z200" i="18"/>
  <c r="R200" i="18"/>
  <c r="O200" i="18"/>
  <c r="AG199" i="18"/>
  <c r="AD199" i="18"/>
  <c r="AC199" i="18"/>
  <c r="AA199" i="18"/>
  <c r="Z199" i="18"/>
  <c r="R199" i="18"/>
  <c r="O199" i="18"/>
  <c r="AG198" i="18"/>
  <c r="AD198" i="18"/>
  <c r="AC198" i="18"/>
  <c r="AA198" i="18"/>
  <c r="Z198" i="18"/>
  <c r="R198" i="18"/>
  <c r="O198" i="18"/>
  <c r="AG197" i="18"/>
  <c r="AD197" i="18"/>
  <c r="AC197" i="18"/>
  <c r="AA197" i="18"/>
  <c r="Z197" i="18"/>
  <c r="R197" i="18"/>
  <c r="O197" i="18"/>
  <c r="AG196" i="18"/>
  <c r="AD196" i="18"/>
  <c r="AC196" i="18"/>
  <c r="AA196" i="18"/>
  <c r="Z196" i="18"/>
  <c r="R196" i="18"/>
  <c r="O196" i="18"/>
  <c r="AG195" i="18"/>
  <c r="AD195" i="18"/>
  <c r="AC195" i="18"/>
  <c r="AA195" i="18"/>
  <c r="Z195" i="18"/>
  <c r="R195" i="18"/>
  <c r="O195" i="18"/>
  <c r="AG194" i="18"/>
  <c r="AD194" i="18"/>
  <c r="AC194" i="18"/>
  <c r="AA194" i="18"/>
  <c r="Z194" i="18"/>
  <c r="R194" i="18"/>
  <c r="O194" i="18"/>
  <c r="AG193" i="18"/>
  <c r="AD193" i="18"/>
  <c r="AC193" i="18"/>
  <c r="AA193" i="18"/>
  <c r="Z193" i="18"/>
  <c r="R193" i="18"/>
  <c r="O193" i="18"/>
  <c r="AG192" i="18"/>
  <c r="AD192" i="18"/>
  <c r="AC192" i="18"/>
  <c r="AA192" i="18"/>
  <c r="Z192" i="18"/>
  <c r="R192" i="18"/>
  <c r="O192" i="18"/>
  <c r="AG191" i="18"/>
  <c r="AD191" i="18"/>
  <c r="AC191" i="18"/>
  <c r="AA191" i="18"/>
  <c r="Z191" i="18"/>
  <c r="R191" i="18"/>
  <c r="O191" i="18"/>
  <c r="AG190" i="18"/>
  <c r="AD190" i="18"/>
  <c r="AC190" i="18"/>
  <c r="AA190" i="18"/>
  <c r="Z190" i="18"/>
  <c r="R190" i="18"/>
  <c r="O190" i="18"/>
  <c r="AG189" i="18"/>
  <c r="AD189" i="18"/>
  <c r="AC189" i="18"/>
  <c r="AA189" i="18"/>
  <c r="Z189" i="18"/>
  <c r="R189" i="18"/>
  <c r="O189" i="18"/>
  <c r="AG188" i="18"/>
  <c r="AD188" i="18"/>
  <c r="AC188" i="18"/>
  <c r="AA188" i="18"/>
  <c r="Z188" i="18"/>
  <c r="R188" i="18"/>
  <c r="O188" i="18"/>
  <c r="AG187" i="18"/>
  <c r="AD187" i="18"/>
  <c r="AC187" i="18"/>
  <c r="AA187" i="18"/>
  <c r="Z187" i="18"/>
  <c r="R187" i="18"/>
  <c r="O187" i="18"/>
  <c r="AG186" i="18"/>
  <c r="AD186" i="18"/>
  <c r="AC186" i="18"/>
  <c r="AA186" i="18"/>
  <c r="Z186" i="18"/>
  <c r="R186" i="18"/>
  <c r="O186" i="18"/>
  <c r="AG185" i="18"/>
  <c r="AD185" i="18"/>
  <c r="AC185" i="18"/>
  <c r="AA185" i="18"/>
  <c r="Z185" i="18"/>
  <c r="R185" i="18"/>
  <c r="O185" i="18"/>
  <c r="AG184" i="18"/>
  <c r="AD184" i="18"/>
  <c r="AC184" i="18"/>
  <c r="AA184" i="18"/>
  <c r="Z184" i="18"/>
  <c r="R184" i="18"/>
  <c r="O184" i="18"/>
  <c r="AG183" i="18"/>
  <c r="AD183" i="18"/>
  <c r="AC183" i="18"/>
  <c r="AA183" i="18"/>
  <c r="Z183" i="18"/>
  <c r="R183" i="18"/>
  <c r="O183" i="18"/>
  <c r="AG182" i="18"/>
  <c r="AD182" i="18"/>
  <c r="AC182" i="18"/>
  <c r="AA182" i="18"/>
  <c r="Z182" i="18"/>
  <c r="R182" i="18"/>
  <c r="O182" i="18"/>
  <c r="AG181" i="18"/>
  <c r="AD181" i="18"/>
  <c r="AC181" i="18"/>
  <c r="AA181" i="18"/>
  <c r="Z181" i="18"/>
  <c r="R181" i="18"/>
  <c r="O181" i="18"/>
  <c r="AG180" i="18"/>
  <c r="AD180" i="18"/>
  <c r="AC180" i="18"/>
  <c r="AA180" i="18"/>
  <c r="Z180" i="18"/>
  <c r="R180" i="18"/>
  <c r="O180" i="18"/>
  <c r="AG179" i="18"/>
  <c r="AD179" i="18"/>
  <c r="AC179" i="18"/>
  <c r="AA179" i="18"/>
  <c r="Z179" i="18"/>
  <c r="R179" i="18"/>
  <c r="O179" i="18"/>
  <c r="AG178" i="18"/>
  <c r="AD178" i="18"/>
  <c r="AC178" i="18"/>
  <c r="AA178" i="18"/>
  <c r="Z178" i="18"/>
  <c r="R178" i="18"/>
  <c r="O178" i="18"/>
  <c r="AG177" i="18"/>
  <c r="AD177" i="18"/>
  <c r="AC177" i="18"/>
  <c r="AA177" i="18"/>
  <c r="Z177" i="18"/>
  <c r="R177" i="18"/>
  <c r="O177" i="18"/>
  <c r="AG176" i="18"/>
  <c r="AD176" i="18"/>
  <c r="AC176" i="18"/>
  <c r="AA176" i="18"/>
  <c r="Z176" i="18"/>
  <c r="R176" i="18"/>
  <c r="O176" i="18"/>
  <c r="AG175" i="18"/>
  <c r="AD175" i="18"/>
  <c r="AC175" i="18"/>
  <c r="AA175" i="18"/>
  <c r="Z175" i="18"/>
  <c r="R175" i="18"/>
  <c r="O175" i="18"/>
  <c r="AG174" i="18"/>
  <c r="AD174" i="18"/>
  <c r="AC174" i="18"/>
  <c r="AA174" i="18"/>
  <c r="Z174" i="18"/>
  <c r="R174" i="18"/>
  <c r="O174" i="18"/>
  <c r="AG173" i="18"/>
  <c r="AD173" i="18"/>
  <c r="AC173" i="18"/>
  <c r="AA173" i="18"/>
  <c r="Z173" i="18"/>
  <c r="R173" i="18"/>
  <c r="O173" i="18"/>
  <c r="AG172" i="18"/>
  <c r="AD172" i="18"/>
  <c r="AC172" i="18"/>
  <c r="AA172" i="18"/>
  <c r="Z172" i="18"/>
  <c r="R172" i="18"/>
  <c r="O172" i="18"/>
  <c r="AG171" i="18"/>
  <c r="AD171" i="18"/>
  <c r="AC171" i="18"/>
  <c r="AA171" i="18"/>
  <c r="Z171" i="18"/>
  <c r="R171" i="18"/>
  <c r="O171" i="18"/>
  <c r="AG170" i="18"/>
  <c r="AD170" i="18"/>
  <c r="AC170" i="18"/>
  <c r="AA170" i="18"/>
  <c r="Z170" i="18"/>
  <c r="R170" i="18"/>
  <c r="O170" i="18"/>
  <c r="AG169" i="18"/>
  <c r="AD169" i="18"/>
  <c r="AC169" i="18"/>
  <c r="AA169" i="18"/>
  <c r="Z169" i="18"/>
  <c r="R169" i="18"/>
  <c r="O169" i="18"/>
  <c r="AG168" i="18"/>
  <c r="AD168" i="18"/>
  <c r="AC168" i="18"/>
  <c r="AA168" i="18"/>
  <c r="Z168" i="18"/>
  <c r="R168" i="18"/>
  <c r="O168" i="18"/>
  <c r="AG167" i="18"/>
  <c r="AD167" i="18"/>
  <c r="AC167" i="18"/>
  <c r="AA167" i="18"/>
  <c r="Z167" i="18"/>
  <c r="R167" i="18"/>
  <c r="O167" i="18"/>
  <c r="AG166" i="18"/>
  <c r="AD166" i="18"/>
  <c r="AC166" i="18"/>
  <c r="AA166" i="18"/>
  <c r="Z166" i="18"/>
  <c r="R166" i="18"/>
  <c r="O166" i="18"/>
  <c r="AG165" i="18"/>
  <c r="AD165" i="18"/>
  <c r="AC165" i="18"/>
  <c r="AA165" i="18"/>
  <c r="Z165" i="18"/>
  <c r="R165" i="18"/>
  <c r="O165" i="18"/>
  <c r="AG164" i="18"/>
  <c r="AD164" i="18"/>
  <c r="AC164" i="18"/>
  <c r="AA164" i="18"/>
  <c r="Z164" i="18"/>
  <c r="R164" i="18"/>
  <c r="O164" i="18"/>
  <c r="AG163" i="18"/>
  <c r="AD163" i="18"/>
  <c r="AC163" i="18"/>
  <c r="AA163" i="18"/>
  <c r="Z163" i="18"/>
  <c r="R163" i="18"/>
  <c r="O163" i="18"/>
  <c r="AG162" i="18"/>
  <c r="AD162" i="18"/>
  <c r="AC162" i="18"/>
  <c r="AA162" i="18"/>
  <c r="Z162" i="18"/>
  <c r="R162" i="18"/>
  <c r="O162" i="18"/>
  <c r="AG161" i="18"/>
  <c r="AD161" i="18"/>
  <c r="AC161" i="18"/>
  <c r="AA161" i="18"/>
  <c r="Z161" i="18"/>
  <c r="R161" i="18"/>
  <c r="O161" i="18"/>
  <c r="AG160" i="18"/>
  <c r="AD160" i="18"/>
  <c r="AC160" i="18"/>
  <c r="AA160" i="18"/>
  <c r="Z160" i="18"/>
  <c r="R160" i="18"/>
  <c r="O160" i="18"/>
  <c r="AG159" i="18"/>
  <c r="AD159" i="18"/>
  <c r="AC159" i="18"/>
  <c r="AA159" i="18"/>
  <c r="Z159" i="18"/>
  <c r="R159" i="18"/>
  <c r="O159" i="18"/>
  <c r="AG158" i="18"/>
  <c r="AD158" i="18"/>
  <c r="AC158" i="18"/>
  <c r="AA158" i="18"/>
  <c r="Z158" i="18"/>
  <c r="R158" i="18"/>
  <c r="O158" i="18"/>
  <c r="AG157" i="18"/>
  <c r="AD157" i="18"/>
  <c r="AC157" i="18"/>
  <c r="AA157" i="18"/>
  <c r="Z157" i="18"/>
  <c r="R157" i="18"/>
  <c r="O157" i="18"/>
  <c r="AG156" i="18"/>
  <c r="AD156" i="18"/>
  <c r="AC156" i="18"/>
  <c r="AA156" i="18"/>
  <c r="Z156" i="18"/>
  <c r="R156" i="18"/>
  <c r="O156" i="18"/>
  <c r="AG155" i="18"/>
  <c r="AD155" i="18"/>
  <c r="AC155" i="18"/>
  <c r="AA155" i="18"/>
  <c r="Z155" i="18"/>
  <c r="R155" i="18"/>
  <c r="O155" i="18"/>
  <c r="AG154" i="18"/>
  <c r="AD154" i="18"/>
  <c r="AC154" i="18"/>
  <c r="AA154" i="18"/>
  <c r="Z154" i="18"/>
  <c r="R154" i="18"/>
  <c r="O154" i="18"/>
  <c r="AG153" i="18"/>
  <c r="AD153" i="18"/>
  <c r="AC153" i="18"/>
  <c r="AA153" i="18"/>
  <c r="Z153" i="18"/>
  <c r="R153" i="18"/>
  <c r="O153" i="18"/>
  <c r="AG152" i="18"/>
  <c r="AD152" i="18"/>
  <c r="AC152" i="18"/>
  <c r="AA152" i="18"/>
  <c r="Z152" i="18"/>
  <c r="R152" i="18"/>
  <c r="O152" i="18"/>
  <c r="AG151" i="18"/>
  <c r="AD151" i="18"/>
  <c r="AC151" i="18"/>
  <c r="AA151" i="18"/>
  <c r="Z151" i="18"/>
  <c r="R151" i="18"/>
  <c r="O151" i="18"/>
  <c r="AG150" i="18"/>
  <c r="AD150" i="18"/>
  <c r="AC150" i="18"/>
  <c r="AA150" i="18"/>
  <c r="Z150" i="18"/>
  <c r="R150" i="18"/>
  <c r="O150" i="18"/>
  <c r="AG149" i="18"/>
  <c r="AD149" i="18"/>
  <c r="AC149" i="18"/>
  <c r="AA149" i="18"/>
  <c r="Z149" i="18"/>
  <c r="R149" i="18"/>
  <c r="O149" i="18"/>
  <c r="AG148" i="18"/>
  <c r="AD148" i="18"/>
  <c r="AC148" i="18"/>
  <c r="AA148" i="18"/>
  <c r="Z148" i="18"/>
  <c r="R148" i="18"/>
  <c r="O148" i="18"/>
  <c r="AG147" i="18"/>
  <c r="AD147" i="18"/>
  <c r="AC147" i="18"/>
  <c r="AA147" i="18"/>
  <c r="Z147" i="18"/>
  <c r="R147" i="18"/>
  <c r="O147" i="18"/>
  <c r="AG146" i="18"/>
  <c r="AD146" i="18"/>
  <c r="AC146" i="18"/>
  <c r="AA146" i="18"/>
  <c r="Z146" i="18"/>
  <c r="R146" i="18"/>
  <c r="O146" i="18"/>
  <c r="AG145" i="18"/>
  <c r="AD145" i="18"/>
  <c r="AC145" i="18"/>
  <c r="AA145" i="18"/>
  <c r="Z145" i="18"/>
  <c r="R145" i="18"/>
  <c r="O145" i="18"/>
  <c r="AG144" i="18"/>
  <c r="AD144" i="18"/>
  <c r="AC144" i="18"/>
  <c r="AA144" i="18"/>
  <c r="Z144" i="18"/>
  <c r="R144" i="18"/>
  <c r="O144" i="18"/>
  <c r="AG143" i="18"/>
  <c r="AD143" i="18"/>
  <c r="AC143" i="18"/>
  <c r="AA143" i="18"/>
  <c r="Z143" i="18"/>
  <c r="R143" i="18"/>
  <c r="O143" i="18"/>
  <c r="AG142" i="18"/>
  <c r="AD142" i="18"/>
  <c r="AC142" i="18"/>
  <c r="AA142" i="18"/>
  <c r="Z142" i="18"/>
  <c r="R142" i="18"/>
  <c r="O142" i="18"/>
  <c r="AG141" i="18"/>
  <c r="AD141" i="18"/>
  <c r="AC141" i="18"/>
  <c r="AA141" i="18"/>
  <c r="Z141" i="18"/>
  <c r="R141" i="18"/>
  <c r="O141" i="18"/>
  <c r="AG140" i="18"/>
  <c r="AD140" i="18"/>
  <c r="AC140" i="18"/>
  <c r="AA140" i="18"/>
  <c r="Z140" i="18"/>
  <c r="R140" i="18"/>
  <c r="O140" i="18"/>
  <c r="AG139" i="18"/>
  <c r="AD139" i="18"/>
  <c r="AC139" i="18"/>
  <c r="AA139" i="18"/>
  <c r="Z139" i="18"/>
  <c r="R139" i="18"/>
  <c r="O139" i="18"/>
  <c r="AG138" i="18"/>
  <c r="AD138" i="18"/>
  <c r="AC138" i="18"/>
  <c r="AA138" i="18"/>
  <c r="Z138" i="18"/>
  <c r="R138" i="18"/>
  <c r="O138" i="18"/>
  <c r="AG137" i="18"/>
  <c r="AD137" i="18"/>
  <c r="AC137" i="18"/>
  <c r="AA137" i="18"/>
  <c r="Z137" i="18"/>
  <c r="R137" i="18"/>
  <c r="O137" i="18"/>
  <c r="AG136" i="18"/>
  <c r="AD136" i="18"/>
  <c r="AC136" i="18"/>
  <c r="AA136" i="18"/>
  <c r="Z136" i="18"/>
  <c r="R136" i="18"/>
  <c r="O136" i="18"/>
  <c r="AG135" i="18"/>
  <c r="AD135" i="18"/>
  <c r="AC135" i="18"/>
  <c r="AA135" i="18"/>
  <c r="Z135" i="18"/>
  <c r="R135" i="18"/>
  <c r="O135" i="18"/>
  <c r="AG134" i="18"/>
  <c r="AD134" i="18"/>
  <c r="AC134" i="18"/>
  <c r="AA134" i="18"/>
  <c r="Z134" i="18"/>
  <c r="R134" i="18"/>
  <c r="O134" i="18"/>
  <c r="AG133" i="18"/>
  <c r="AD133" i="18"/>
  <c r="AC133" i="18"/>
  <c r="AA133" i="18"/>
  <c r="Z133" i="18"/>
  <c r="R133" i="18"/>
  <c r="O133" i="18"/>
  <c r="AG132" i="18"/>
  <c r="AD132" i="18"/>
  <c r="AC132" i="18"/>
  <c r="AA132" i="18"/>
  <c r="Z132" i="18"/>
  <c r="R132" i="18"/>
  <c r="O132" i="18"/>
  <c r="AG131" i="18"/>
  <c r="AD131" i="18"/>
  <c r="AC131" i="18"/>
  <c r="AA131" i="18"/>
  <c r="Z131" i="18"/>
  <c r="R131" i="18"/>
  <c r="O131" i="18"/>
  <c r="AG130" i="18"/>
  <c r="AD130" i="18"/>
  <c r="AC130" i="18"/>
  <c r="AA130" i="18"/>
  <c r="Z130" i="18"/>
  <c r="R130" i="18"/>
  <c r="O130" i="18"/>
  <c r="AG129" i="18"/>
  <c r="AD129" i="18"/>
  <c r="AC129" i="18"/>
  <c r="AA129" i="18"/>
  <c r="Z129" i="18"/>
  <c r="R129" i="18"/>
  <c r="O129" i="18"/>
  <c r="AG128" i="18"/>
  <c r="AD128" i="18"/>
  <c r="AC128" i="18"/>
  <c r="AA128" i="18"/>
  <c r="Z128" i="18"/>
  <c r="R128" i="18"/>
  <c r="O128" i="18"/>
  <c r="AG127" i="18"/>
  <c r="AD127" i="18"/>
  <c r="AC127" i="18"/>
  <c r="AA127" i="18"/>
  <c r="Z127" i="18"/>
  <c r="R127" i="18"/>
  <c r="O127" i="18"/>
  <c r="AG126" i="18"/>
  <c r="AD126" i="18"/>
  <c r="AC126" i="18"/>
  <c r="AA126" i="18"/>
  <c r="Z126" i="18"/>
  <c r="R126" i="18"/>
  <c r="O126" i="18"/>
  <c r="AG125" i="18"/>
  <c r="AD125" i="18"/>
  <c r="AC125" i="18"/>
  <c r="AA125" i="18"/>
  <c r="Z125" i="18"/>
  <c r="R125" i="18"/>
  <c r="O125" i="18"/>
  <c r="AG124" i="18"/>
  <c r="AD124" i="18"/>
  <c r="AC124" i="18"/>
  <c r="AA124" i="18"/>
  <c r="Z124" i="18"/>
  <c r="R124" i="18"/>
  <c r="O124" i="18"/>
  <c r="AG123" i="18"/>
  <c r="AD123" i="18"/>
  <c r="AC123" i="18"/>
  <c r="AA123" i="18"/>
  <c r="Z123" i="18"/>
  <c r="R123" i="18"/>
  <c r="O123" i="18"/>
  <c r="AG122" i="18"/>
  <c r="AD122" i="18"/>
  <c r="AC122" i="18"/>
  <c r="AA122" i="18"/>
  <c r="Z122" i="18"/>
  <c r="R122" i="18"/>
  <c r="O122" i="18"/>
  <c r="AG121" i="18"/>
  <c r="AD121" i="18"/>
  <c r="AC121" i="18"/>
  <c r="AA121" i="18"/>
  <c r="Z121" i="18"/>
  <c r="R121" i="18"/>
  <c r="O121" i="18"/>
  <c r="AG120" i="18"/>
  <c r="AD120" i="18"/>
  <c r="AC120" i="18"/>
  <c r="AA120" i="18"/>
  <c r="Z120" i="18"/>
  <c r="R120" i="18"/>
  <c r="O120" i="18"/>
  <c r="AG119" i="18"/>
  <c r="AD119" i="18"/>
  <c r="AC119" i="18"/>
  <c r="AA119" i="18"/>
  <c r="Z119" i="18"/>
  <c r="R119" i="18"/>
  <c r="O119" i="18"/>
  <c r="AG118" i="18"/>
  <c r="AD118" i="18"/>
  <c r="AC118" i="18"/>
  <c r="AA118" i="18"/>
  <c r="Z118" i="18"/>
  <c r="R118" i="18"/>
  <c r="O118" i="18"/>
  <c r="AG117" i="18"/>
  <c r="AD117" i="18"/>
  <c r="AC117" i="18"/>
  <c r="AA117" i="18"/>
  <c r="Z117" i="18"/>
  <c r="R117" i="18"/>
  <c r="O117" i="18"/>
  <c r="AG116" i="18"/>
  <c r="AD116" i="18"/>
  <c r="AC116" i="18"/>
  <c r="AA116" i="18"/>
  <c r="Z116" i="18"/>
  <c r="R116" i="18"/>
  <c r="O116" i="18"/>
  <c r="AG115" i="18"/>
  <c r="AD115" i="18"/>
  <c r="AC115" i="18"/>
  <c r="AA115" i="18"/>
  <c r="Z115" i="18"/>
  <c r="R115" i="18"/>
  <c r="O115" i="18"/>
  <c r="AG114" i="18"/>
  <c r="AD114" i="18"/>
  <c r="AC114" i="18"/>
  <c r="AA114" i="18"/>
  <c r="Z114" i="18"/>
  <c r="R114" i="18"/>
  <c r="O114" i="18"/>
  <c r="AG113" i="18"/>
  <c r="AD113" i="18"/>
  <c r="AC113" i="18"/>
  <c r="AA113" i="18"/>
  <c r="Z113" i="18"/>
  <c r="R113" i="18"/>
  <c r="O113" i="18"/>
  <c r="AG112" i="18"/>
  <c r="AD112" i="18"/>
  <c r="AC112" i="18"/>
  <c r="AA112" i="18"/>
  <c r="Z112" i="18"/>
  <c r="R112" i="18"/>
  <c r="O112" i="18"/>
  <c r="AG111" i="18"/>
  <c r="AD111" i="18"/>
  <c r="AC111" i="18"/>
  <c r="AA111" i="18"/>
  <c r="Z111" i="18"/>
  <c r="R111" i="18"/>
  <c r="O111" i="18"/>
  <c r="AG110" i="18"/>
  <c r="AD110" i="18"/>
  <c r="AC110" i="18"/>
  <c r="AA110" i="18"/>
  <c r="Z110" i="18"/>
  <c r="R110" i="18"/>
  <c r="O110" i="18"/>
  <c r="AG109" i="18"/>
  <c r="AD109" i="18"/>
  <c r="AC109" i="18"/>
  <c r="AA109" i="18"/>
  <c r="Z109" i="18"/>
  <c r="R109" i="18"/>
  <c r="O109" i="18"/>
  <c r="AG108" i="18"/>
  <c r="AD108" i="18"/>
  <c r="AC108" i="18"/>
  <c r="AA108" i="18"/>
  <c r="Z108" i="18"/>
  <c r="R108" i="18"/>
  <c r="O108" i="18"/>
  <c r="AG107" i="18"/>
  <c r="AD107" i="18"/>
  <c r="AC107" i="18"/>
  <c r="AA107" i="18"/>
  <c r="Z107" i="18"/>
  <c r="R107" i="18"/>
  <c r="O107" i="18"/>
  <c r="AG106" i="18"/>
  <c r="AD106" i="18"/>
  <c r="AC106" i="18"/>
  <c r="AA106" i="18"/>
  <c r="Z106" i="18"/>
  <c r="R106" i="18"/>
  <c r="O106" i="18"/>
  <c r="AG105" i="18"/>
  <c r="AD105" i="18"/>
  <c r="AC105" i="18"/>
  <c r="AA105" i="18"/>
  <c r="Z105" i="18"/>
  <c r="R105" i="18"/>
  <c r="O105" i="18"/>
  <c r="AG104" i="18"/>
  <c r="AD104" i="18"/>
  <c r="AC104" i="18"/>
  <c r="AA104" i="18"/>
  <c r="Z104" i="18"/>
  <c r="R104" i="18"/>
  <c r="O104" i="18"/>
  <c r="AG103" i="18"/>
  <c r="AD103" i="18"/>
  <c r="AC103" i="18"/>
  <c r="AA103" i="18"/>
  <c r="Z103" i="18"/>
  <c r="R103" i="18"/>
  <c r="O103" i="18"/>
  <c r="AG102" i="18"/>
  <c r="AD102" i="18"/>
  <c r="AC102" i="18"/>
  <c r="AA102" i="18"/>
  <c r="Z102" i="18"/>
  <c r="R102" i="18"/>
  <c r="O102" i="18"/>
  <c r="AG101" i="18"/>
  <c r="AD101" i="18"/>
  <c r="AC101" i="18"/>
  <c r="AA101" i="18"/>
  <c r="Z101" i="18"/>
  <c r="R101" i="18"/>
  <c r="O101" i="18"/>
  <c r="AG100" i="18"/>
  <c r="AD100" i="18"/>
  <c r="AC100" i="18"/>
  <c r="AA100" i="18"/>
  <c r="Z100" i="18"/>
  <c r="R100" i="18"/>
  <c r="O100" i="18"/>
  <c r="AG99" i="18"/>
  <c r="AD99" i="18"/>
  <c r="AC99" i="18"/>
  <c r="AA99" i="18"/>
  <c r="Z99" i="18"/>
  <c r="R99" i="18"/>
  <c r="O99" i="18"/>
  <c r="AG98" i="18"/>
  <c r="AD98" i="18"/>
  <c r="AC98" i="18"/>
  <c r="AA98" i="18"/>
  <c r="Z98" i="18"/>
  <c r="R98" i="18"/>
  <c r="O98" i="18"/>
  <c r="AG97" i="18"/>
  <c r="AD97" i="18"/>
  <c r="AC97" i="18"/>
  <c r="AA97" i="18"/>
  <c r="Z97" i="18"/>
  <c r="R97" i="18"/>
  <c r="O97" i="18"/>
  <c r="AG96" i="18"/>
  <c r="AD96" i="18"/>
  <c r="AC96" i="18"/>
  <c r="AA96" i="18"/>
  <c r="Z96" i="18"/>
  <c r="R96" i="18"/>
  <c r="O96" i="18"/>
  <c r="AG95" i="18"/>
  <c r="AD95" i="18"/>
  <c r="AC95" i="18"/>
  <c r="AA95" i="18"/>
  <c r="Z95" i="18"/>
  <c r="R95" i="18"/>
  <c r="O95" i="18"/>
  <c r="AG94" i="18"/>
  <c r="AD94" i="18"/>
  <c r="AC94" i="18"/>
  <c r="AA94" i="18"/>
  <c r="Z94" i="18"/>
  <c r="R94" i="18"/>
  <c r="O94" i="18"/>
  <c r="AG93" i="18"/>
  <c r="AD93" i="18"/>
  <c r="AC93" i="18"/>
  <c r="AA93" i="18"/>
  <c r="Z93" i="18"/>
  <c r="R93" i="18"/>
  <c r="O93" i="18"/>
  <c r="AG92" i="18"/>
  <c r="AD92" i="18"/>
  <c r="AC92" i="18"/>
  <c r="AA92" i="18"/>
  <c r="Z92" i="18"/>
  <c r="R92" i="18"/>
  <c r="O92" i="18"/>
  <c r="AG91" i="18"/>
  <c r="AD91" i="18"/>
  <c r="AC91" i="18"/>
  <c r="AA91" i="18"/>
  <c r="Z91" i="18"/>
  <c r="R91" i="18"/>
  <c r="O91" i="18"/>
  <c r="AG90" i="18"/>
  <c r="AD90" i="18"/>
  <c r="AC90" i="18"/>
  <c r="AA90" i="18"/>
  <c r="Z90" i="18"/>
  <c r="R90" i="18"/>
  <c r="O90" i="18"/>
  <c r="AG89" i="18"/>
  <c r="AD89" i="18"/>
  <c r="AC89" i="18"/>
  <c r="AA89" i="18"/>
  <c r="Z89" i="18"/>
  <c r="R89" i="18"/>
  <c r="O89" i="18"/>
  <c r="AG88" i="18"/>
  <c r="AD88" i="18"/>
  <c r="AC88" i="18"/>
  <c r="AA88" i="18"/>
  <c r="Z88" i="18"/>
  <c r="R88" i="18"/>
  <c r="O88" i="18"/>
  <c r="AG87" i="18"/>
  <c r="AD87" i="18"/>
  <c r="AC87" i="18"/>
  <c r="AA87" i="18"/>
  <c r="Z87" i="18"/>
  <c r="R87" i="18"/>
  <c r="O87" i="18"/>
  <c r="AG86" i="18"/>
  <c r="AD86" i="18"/>
  <c r="AC86" i="18"/>
  <c r="AA86" i="18"/>
  <c r="Z86" i="18"/>
  <c r="R86" i="18"/>
  <c r="O86" i="18"/>
  <c r="AG85" i="18"/>
  <c r="AD85" i="18"/>
  <c r="AC85" i="18"/>
  <c r="AA85" i="18"/>
  <c r="Z85" i="18"/>
  <c r="R85" i="18"/>
  <c r="O85" i="18"/>
  <c r="AG84" i="18"/>
  <c r="AD84" i="18"/>
  <c r="AC84" i="18"/>
  <c r="AA84" i="18"/>
  <c r="Z84" i="18"/>
  <c r="R84" i="18"/>
  <c r="O84" i="18"/>
  <c r="AG83" i="18"/>
  <c r="AD83" i="18"/>
  <c r="AC83" i="18"/>
  <c r="AA83" i="18"/>
  <c r="Z83" i="18"/>
  <c r="R83" i="18"/>
  <c r="O83" i="18"/>
  <c r="AG82" i="18"/>
  <c r="AD82" i="18"/>
  <c r="AC82" i="18"/>
  <c r="AA82" i="18"/>
  <c r="Z82" i="18"/>
  <c r="R82" i="18"/>
  <c r="O82" i="18"/>
  <c r="AG81" i="18"/>
  <c r="AD81" i="18"/>
  <c r="AC81" i="18"/>
  <c r="AA81" i="18"/>
  <c r="Z81" i="18"/>
  <c r="R81" i="18"/>
  <c r="O81" i="18"/>
  <c r="AG80" i="18"/>
  <c r="AD80" i="18"/>
  <c r="AC80" i="18"/>
  <c r="AA80" i="18"/>
  <c r="Z80" i="18"/>
  <c r="R80" i="18"/>
  <c r="O80" i="18"/>
  <c r="AG79" i="18"/>
  <c r="AD79" i="18"/>
  <c r="AC79" i="18"/>
  <c r="AA79" i="18"/>
  <c r="Z79" i="18"/>
  <c r="R79" i="18"/>
  <c r="O79" i="18"/>
  <c r="AG78" i="18"/>
  <c r="AD78" i="18"/>
  <c r="AC78" i="18"/>
  <c r="AA78" i="18"/>
  <c r="Z78" i="18"/>
  <c r="R78" i="18"/>
  <c r="O78" i="18"/>
  <c r="AG77" i="18"/>
  <c r="AD77" i="18"/>
  <c r="AC77" i="18"/>
  <c r="AA77" i="18"/>
  <c r="Z77" i="18"/>
  <c r="R77" i="18"/>
  <c r="O77" i="18"/>
  <c r="AG76" i="18"/>
  <c r="AD76" i="18"/>
  <c r="AC76" i="18"/>
  <c r="AA76" i="18"/>
  <c r="Z76" i="18"/>
  <c r="R76" i="18"/>
  <c r="O76" i="18"/>
  <c r="AG75" i="18"/>
  <c r="AD75" i="18"/>
  <c r="AC75" i="18"/>
  <c r="AA75" i="18"/>
  <c r="Z75" i="18"/>
  <c r="R75" i="18"/>
  <c r="O75" i="18"/>
  <c r="AG74" i="18"/>
  <c r="AD74" i="18"/>
  <c r="AC74" i="18"/>
  <c r="AA74" i="18"/>
  <c r="Z74" i="18"/>
  <c r="R74" i="18"/>
  <c r="O74" i="18"/>
  <c r="AG73" i="18"/>
  <c r="AD73" i="18"/>
  <c r="AC73" i="18"/>
  <c r="AA73" i="18"/>
  <c r="Z73" i="18"/>
  <c r="R73" i="18"/>
  <c r="O73" i="18"/>
  <c r="AG72" i="18"/>
  <c r="AD72" i="18"/>
  <c r="AC72" i="18"/>
  <c r="AA72" i="18"/>
  <c r="Z72" i="18"/>
  <c r="R72" i="18"/>
  <c r="O72" i="18"/>
  <c r="AG71" i="18"/>
  <c r="AD71" i="18"/>
  <c r="AC71" i="18"/>
  <c r="AA71" i="18"/>
  <c r="Z71" i="18"/>
  <c r="R71" i="18"/>
  <c r="O71" i="18"/>
  <c r="AG70" i="18"/>
  <c r="AD70" i="18"/>
  <c r="AC70" i="18"/>
  <c r="AA70" i="18"/>
  <c r="Z70" i="18"/>
  <c r="R70" i="18"/>
  <c r="O70" i="18"/>
  <c r="AG69" i="18"/>
  <c r="AD69" i="18"/>
  <c r="AC69" i="18"/>
  <c r="AA69" i="18"/>
  <c r="Z69" i="18"/>
  <c r="R69" i="18"/>
  <c r="O69" i="18"/>
  <c r="AG68" i="18"/>
  <c r="AD68" i="18"/>
  <c r="AC68" i="18"/>
  <c r="AA68" i="18"/>
  <c r="Z68" i="18"/>
  <c r="R68" i="18"/>
  <c r="O68" i="18"/>
  <c r="AG67" i="18"/>
  <c r="AD67" i="18"/>
  <c r="AC67" i="18"/>
  <c r="AA67" i="18"/>
  <c r="Z67" i="18"/>
  <c r="R67" i="18"/>
  <c r="O67" i="18"/>
  <c r="AG66" i="18"/>
  <c r="AD66" i="18"/>
  <c r="AC66" i="18"/>
  <c r="AA66" i="18"/>
  <c r="Z66" i="18"/>
  <c r="R66" i="18"/>
  <c r="O66" i="18"/>
  <c r="AG65" i="18"/>
  <c r="AD65" i="18"/>
  <c r="AC65" i="18"/>
  <c r="AA65" i="18"/>
  <c r="Z65" i="18"/>
  <c r="R65" i="18"/>
  <c r="O65" i="18"/>
  <c r="AG64" i="18"/>
  <c r="AD64" i="18"/>
  <c r="AC64" i="18"/>
  <c r="AA64" i="18"/>
  <c r="Z64" i="18"/>
  <c r="R64" i="18"/>
  <c r="O64" i="18"/>
  <c r="AG63" i="18"/>
  <c r="AD63" i="18"/>
  <c r="AC63" i="18"/>
  <c r="AA63" i="18"/>
  <c r="Z63" i="18"/>
  <c r="R63" i="18"/>
  <c r="O63" i="18"/>
  <c r="AG62" i="18"/>
  <c r="AD62" i="18"/>
  <c r="AC62" i="18"/>
  <c r="AA62" i="18"/>
  <c r="Z62" i="18"/>
  <c r="R62" i="18"/>
  <c r="O62" i="18"/>
  <c r="AG61" i="18"/>
  <c r="AD61" i="18"/>
  <c r="AC61" i="18"/>
  <c r="AA61" i="18"/>
  <c r="Z61" i="18"/>
  <c r="R61" i="18"/>
  <c r="O61" i="18"/>
  <c r="AG60" i="18"/>
  <c r="AD60" i="18"/>
  <c r="AC60" i="18"/>
  <c r="AA60" i="18"/>
  <c r="Z60" i="18"/>
  <c r="R60" i="18"/>
  <c r="O60" i="18"/>
  <c r="AG59" i="18"/>
  <c r="AD59" i="18"/>
  <c r="AC59" i="18"/>
  <c r="AA59" i="18"/>
  <c r="Z59" i="18"/>
  <c r="R59" i="18"/>
  <c r="O59" i="18"/>
  <c r="AG58" i="18"/>
  <c r="AD58" i="18"/>
  <c r="AC58" i="18"/>
  <c r="AA58" i="18"/>
  <c r="Z58" i="18"/>
  <c r="R58" i="18"/>
  <c r="O58" i="18"/>
  <c r="AG57" i="18"/>
  <c r="AD57" i="18"/>
  <c r="AC57" i="18"/>
  <c r="AA57" i="18"/>
  <c r="Z57" i="18"/>
  <c r="R57" i="18"/>
  <c r="O57" i="18"/>
  <c r="AG56" i="18"/>
  <c r="AD56" i="18"/>
  <c r="AC56" i="18"/>
  <c r="AA56" i="18"/>
  <c r="Z56" i="18"/>
  <c r="R56" i="18"/>
  <c r="O56" i="18"/>
  <c r="AG55" i="18"/>
  <c r="AD55" i="18"/>
  <c r="AC55" i="18"/>
  <c r="AA55" i="18"/>
  <c r="Z55" i="18"/>
  <c r="R55" i="18"/>
  <c r="O55" i="18"/>
  <c r="AG54" i="18"/>
  <c r="AD54" i="18"/>
  <c r="AC54" i="18"/>
  <c r="AA54" i="18"/>
  <c r="Z54" i="18"/>
  <c r="R54" i="18"/>
  <c r="O54" i="18"/>
  <c r="AG53" i="18"/>
  <c r="AD53" i="18"/>
  <c r="AC53" i="18"/>
  <c r="AA53" i="18"/>
  <c r="Z53" i="18"/>
  <c r="R53" i="18"/>
  <c r="O53" i="18"/>
  <c r="AG52" i="18"/>
  <c r="AD52" i="18"/>
  <c r="AC52" i="18"/>
  <c r="AA52" i="18"/>
  <c r="Z52" i="18"/>
  <c r="R52" i="18"/>
  <c r="O52" i="18"/>
  <c r="AG51" i="18"/>
  <c r="AD51" i="18"/>
  <c r="AC51" i="18"/>
  <c r="AA51" i="18"/>
  <c r="Z51" i="18"/>
  <c r="R51" i="18"/>
  <c r="O51" i="18"/>
  <c r="AG50" i="18"/>
  <c r="AD50" i="18"/>
  <c r="AC50" i="18"/>
  <c r="AA50" i="18"/>
  <c r="Z50" i="18"/>
  <c r="R50" i="18"/>
  <c r="O50" i="18"/>
  <c r="AG49" i="18"/>
  <c r="AD49" i="18"/>
  <c r="AC49" i="18"/>
  <c r="AA49" i="18"/>
  <c r="Z49" i="18"/>
  <c r="R49" i="18"/>
  <c r="O49" i="18"/>
  <c r="AG48" i="18"/>
  <c r="AD48" i="18"/>
  <c r="AC48" i="18"/>
  <c r="AA48" i="18"/>
  <c r="Z48" i="18"/>
  <c r="R48" i="18"/>
  <c r="O48" i="18"/>
  <c r="AG47" i="18"/>
  <c r="AD47" i="18"/>
  <c r="AC47" i="18"/>
  <c r="AA47" i="18"/>
  <c r="Z47" i="18"/>
  <c r="R47" i="18"/>
  <c r="O47" i="18"/>
  <c r="AG46" i="18"/>
  <c r="AD46" i="18"/>
  <c r="AC46" i="18"/>
  <c r="AA46" i="18"/>
  <c r="Z46" i="18"/>
  <c r="R46" i="18"/>
  <c r="O46" i="18"/>
  <c r="AG45" i="18"/>
  <c r="AD45" i="18"/>
  <c r="AC45" i="18"/>
  <c r="AA45" i="18"/>
  <c r="Z45" i="18"/>
  <c r="R45" i="18"/>
  <c r="O45" i="18"/>
  <c r="AG44" i="18"/>
  <c r="AD44" i="18"/>
  <c r="AC44" i="18"/>
  <c r="AA44" i="18"/>
  <c r="Z44" i="18"/>
  <c r="R44" i="18"/>
  <c r="O44" i="18"/>
  <c r="AG43" i="18"/>
  <c r="AD43" i="18"/>
  <c r="AC43" i="18"/>
  <c r="AA43" i="18"/>
  <c r="Z43" i="18"/>
  <c r="R43" i="18"/>
  <c r="O43" i="18"/>
  <c r="AG42" i="18"/>
  <c r="AD42" i="18"/>
  <c r="AC42" i="18"/>
  <c r="AA42" i="18"/>
  <c r="Z42" i="18"/>
  <c r="R42" i="18"/>
  <c r="O42" i="18"/>
  <c r="AG41" i="18"/>
  <c r="AD41" i="18"/>
  <c r="AC41" i="18"/>
  <c r="AA41" i="18"/>
  <c r="Z41" i="18"/>
  <c r="R41" i="18"/>
  <c r="O41" i="18"/>
  <c r="AG40" i="18"/>
  <c r="AD40" i="18"/>
  <c r="AC40" i="18"/>
  <c r="AA40" i="18"/>
  <c r="Z40" i="18"/>
  <c r="R40" i="18"/>
  <c r="O40" i="18"/>
  <c r="AG39" i="18"/>
  <c r="AD39" i="18"/>
  <c r="AC39" i="18"/>
  <c r="AA39" i="18"/>
  <c r="Z39" i="18"/>
  <c r="R39" i="18"/>
  <c r="O39" i="18"/>
  <c r="AG38" i="18"/>
  <c r="AD38" i="18"/>
  <c r="AC38" i="18"/>
  <c r="AA38" i="18"/>
  <c r="Z38" i="18"/>
  <c r="R38" i="18"/>
  <c r="O38" i="18"/>
  <c r="AG37" i="18"/>
  <c r="AD37" i="18"/>
  <c r="AC37" i="18"/>
  <c r="AA37" i="18"/>
  <c r="Z37" i="18"/>
  <c r="R37" i="18"/>
  <c r="O37" i="18"/>
  <c r="AG36" i="18"/>
  <c r="AD36" i="18"/>
  <c r="AC36" i="18"/>
  <c r="AA36" i="18"/>
  <c r="Z36" i="18"/>
  <c r="R36" i="18"/>
  <c r="O36" i="18"/>
  <c r="AG35" i="18"/>
  <c r="AD35" i="18"/>
  <c r="AC35" i="18"/>
  <c r="AA35" i="18"/>
  <c r="Z35" i="18"/>
  <c r="R35" i="18"/>
  <c r="O35" i="18"/>
  <c r="AG34" i="18"/>
  <c r="AD34" i="18"/>
  <c r="AC34" i="18"/>
  <c r="AA34" i="18"/>
  <c r="Z34" i="18"/>
  <c r="R34" i="18"/>
  <c r="O34" i="18"/>
  <c r="AG33" i="18"/>
  <c r="AD33" i="18"/>
  <c r="AC33" i="18"/>
  <c r="AA33" i="18"/>
  <c r="Z33" i="18"/>
  <c r="R33" i="18"/>
  <c r="O33" i="18"/>
  <c r="AG32" i="18"/>
  <c r="AD32" i="18"/>
  <c r="AC32" i="18"/>
  <c r="AA32" i="18"/>
  <c r="Z32" i="18"/>
  <c r="R32" i="18"/>
  <c r="O32" i="18"/>
  <c r="AG31" i="18"/>
  <c r="AD31" i="18"/>
  <c r="AC31" i="18"/>
  <c r="AA31" i="18"/>
  <c r="Z31" i="18"/>
  <c r="R31" i="18"/>
  <c r="O31" i="18"/>
  <c r="AG30" i="18"/>
  <c r="AD30" i="18"/>
  <c r="AC30" i="18"/>
  <c r="AA30" i="18"/>
  <c r="Z30" i="18"/>
  <c r="R30" i="18"/>
  <c r="O30" i="18"/>
  <c r="AG29" i="18"/>
  <c r="AD29" i="18"/>
  <c r="AC29" i="18"/>
  <c r="AA29" i="18"/>
  <c r="Z29" i="18"/>
  <c r="R29" i="18"/>
  <c r="O29" i="18"/>
  <c r="AG28" i="18"/>
  <c r="AD28" i="18"/>
  <c r="AC28" i="18"/>
  <c r="AA28" i="18"/>
  <c r="Z28" i="18"/>
  <c r="R28" i="18"/>
  <c r="O28" i="18"/>
  <c r="AG27" i="18"/>
  <c r="AD27" i="18"/>
  <c r="AC27" i="18"/>
  <c r="AA27" i="18"/>
  <c r="Z27" i="18"/>
  <c r="R27" i="18"/>
  <c r="O27" i="18"/>
  <c r="AG26" i="18"/>
  <c r="AD26" i="18"/>
  <c r="AC26" i="18"/>
  <c r="AA26" i="18"/>
  <c r="Z26" i="18"/>
  <c r="R26" i="18"/>
  <c r="O26" i="18"/>
  <c r="AG25" i="18"/>
  <c r="AD25" i="18"/>
  <c r="AC25" i="18"/>
  <c r="AA25" i="18"/>
  <c r="Z25" i="18"/>
  <c r="R25" i="18"/>
  <c r="O25" i="18"/>
  <c r="AG24" i="18"/>
  <c r="AD24" i="18"/>
  <c r="AC24" i="18"/>
  <c r="AA24" i="18"/>
  <c r="Z24" i="18"/>
  <c r="R24" i="18"/>
  <c r="O24" i="18"/>
  <c r="AG23" i="18"/>
  <c r="AD23" i="18"/>
  <c r="AC23" i="18"/>
  <c r="AA23" i="18"/>
  <c r="Z23" i="18"/>
  <c r="R23" i="18"/>
  <c r="O23" i="18"/>
  <c r="AG22" i="18"/>
  <c r="AD22" i="18"/>
  <c r="AC22" i="18"/>
  <c r="AA22" i="18"/>
  <c r="Z22" i="18"/>
  <c r="R22" i="18"/>
  <c r="O22" i="18"/>
  <c r="AG21" i="18"/>
  <c r="AD21" i="18"/>
  <c r="AC21" i="18"/>
  <c r="AA21" i="18"/>
  <c r="Z21" i="18"/>
  <c r="R21" i="18"/>
  <c r="O21" i="18"/>
  <c r="AG20" i="18"/>
  <c r="AD20" i="18"/>
  <c r="AC20" i="18"/>
  <c r="AA20" i="18"/>
  <c r="Z20" i="18"/>
  <c r="R20" i="18"/>
  <c r="O20" i="18"/>
  <c r="AG19" i="18"/>
  <c r="AC19" i="18"/>
  <c r="AD19" i="18" s="1"/>
  <c r="C14" i="39" l="1"/>
  <c r="C13" i="39" s="1"/>
  <c r="O2000" i="18"/>
  <c r="B7" i="38"/>
  <c r="E7" i="38" s="1"/>
  <c r="B8" i="38"/>
  <c r="B9" i="38" s="1"/>
  <c r="C9" i="38" s="1"/>
  <c r="L31" i="39"/>
  <c r="F31" i="39" s="1"/>
  <c r="R2000" i="18"/>
  <c r="G7" i="38"/>
  <c r="I7" i="38" s="1"/>
  <c r="E6" i="38"/>
  <c r="C7" i="38"/>
  <c r="C6" i="38"/>
  <c r="D6" i="38"/>
  <c r="D7" i="38"/>
  <c r="G8" i="38"/>
  <c r="G9" i="38" s="1"/>
  <c r="B4" i="18"/>
  <c r="H6" i="38"/>
  <c r="I6" i="38"/>
  <c r="D5" i="18"/>
  <c r="Q15" i="18" s="1"/>
  <c r="V7" i="38"/>
  <c r="U7" i="38" s="1"/>
  <c r="AH17" i="18"/>
  <c r="H8" i="38"/>
  <c r="J8" i="38" s="1"/>
  <c r="I8" i="38"/>
  <c r="I9" i="38"/>
  <c r="AA2000" i="18"/>
  <c r="Z2000" i="18"/>
  <c r="AD2000" i="18"/>
  <c r="AC2000" i="18"/>
  <c r="AG2000" i="18"/>
  <c r="G13" i="18"/>
  <c r="C12" i="39"/>
  <c r="D28" i="39"/>
  <c r="D32" i="39"/>
  <c r="D31" i="39"/>
  <c r="D29" i="39"/>
  <c r="D18" i="39"/>
  <c r="D17" i="39"/>
  <c r="D15" i="39"/>
  <c r="D14" i="39"/>
  <c r="D13" i="39"/>
  <c r="D12" i="39"/>
  <c r="D11" i="39"/>
  <c r="D8" i="39"/>
  <c r="D7" i="39"/>
  <c r="D6" i="39"/>
  <c r="D5" i="39"/>
  <c r="D4" i="39"/>
  <c r="V6" i="38"/>
  <c r="U6" i="38" s="1"/>
  <c r="Z19" i="18" s="1"/>
  <c r="N7" i="38"/>
  <c r="N8" i="38"/>
  <c r="N9" i="38"/>
  <c r="N10" i="38"/>
  <c r="N11" i="38" s="1"/>
  <c r="N12" i="38" s="1"/>
  <c r="N13" i="38" s="1"/>
  <c r="N14" i="38" s="1"/>
  <c r="N15" i="38" s="1"/>
  <c r="N16" i="38" s="1"/>
  <c r="N17" i="38" s="1"/>
  <c r="N18" i="38" s="1"/>
  <c r="N19" i="38" s="1"/>
  <c r="N20" i="38" s="1"/>
  <c r="N21" i="38" s="1"/>
  <c r="N22" i="38" s="1"/>
  <c r="N23" i="38" s="1"/>
  <c r="N24" i="38" s="1"/>
  <c r="N25" i="38" s="1"/>
  <c r="N26" i="38" s="1"/>
  <c r="N27" i="38" s="1"/>
  <c r="N28" i="38" s="1"/>
  <c r="D21" i="39"/>
  <c r="J6" i="38" l="1"/>
  <c r="G10" i="38"/>
  <c r="H9" i="38"/>
  <c r="C17" i="39"/>
  <c r="D30" i="39" s="1"/>
  <c r="C18" i="39"/>
  <c r="D33" i="39" s="1"/>
  <c r="B10" i="38"/>
  <c r="E9" i="38"/>
  <c r="D9" i="38"/>
  <c r="C8" i="38"/>
  <c r="D8" i="38"/>
  <c r="E8" i="38"/>
  <c r="H7" i="38"/>
  <c r="Y16" i="18"/>
  <c r="R15" i="18"/>
  <c r="P15" i="18"/>
  <c r="Q13" i="18"/>
  <c r="D7" i="18"/>
  <c r="A1" i="18"/>
  <c r="D20" i="39"/>
  <c r="AA16" i="18"/>
  <c r="AA19" i="18" s="1"/>
  <c r="D6" i="18"/>
  <c r="Y2000" i="18"/>
  <c r="J9" i="38" l="1"/>
  <c r="H10" i="38"/>
  <c r="I10" i="38"/>
  <c r="G11" i="38"/>
  <c r="B11" i="38"/>
  <c r="E10" i="38"/>
  <c r="D10" i="38"/>
  <c r="C10" i="38"/>
  <c r="J7" i="38"/>
  <c r="R19" i="18"/>
  <c r="T19" i="18" s="1"/>
  <c r="T1906" i="18"/>
  <c r="V1906" i="18" s="1"/>
  <c r="T39" i="18"/>
  <c r="V39" i="18" s="1"/>
  <c r="T216" i="18"/>
  <c r="V216" i="18" s="1"/>
  <c r="T137" i="18"/>
  <c r="V137" i="18" s="1"/>
  <c r="T329" i="18"/>
  <c r="V329" i="18" s="1"/>
  <c r="T190" i="18"/>
  <c r="V190" i="18" s="1"/>
  <c r="T107" i="18"/>
  <c r="V107" i="18" s="1"/>
  <c r="T628" i="18"/>
  <c r="V628" i="18" s="1"/>
  <c r="T481" i="18"/>
  <c r="V481" i="18" s="1"/>
  <c r="T774" i="18"/>
  <c r="V774" i="18" s="1"/>
  <c r="T526" i="18"/>
  <c r="V526" i="18" s="1"/>
  <c r="T367" i="18"/>
  <c r="V367" i="18" s="1"/>
  <c r="T559" i="18"/>
  <c r="V559" i="18" s="1"/>
  <c r="T889" i="18"/>
  <c r="V889" i="18" s="1"/>
  <c r="T544" i="18"/>
  <c r="V544" i="18" s="1"/>
  <c r="T677" i="18"/>
  <c r="V677" i="18" s="1"/>
  <c r="T843" i="18"/>
  <c r="V843" i="18" s="1"/>
  <c r="T1013" i="18"/>
  <c r="V1013" i="18" s="1"/>
  <c r="T981" i="18"/>
  <c r="V981" i="18" s="1"/>
  <c r="T743" i="18"/>
  <c r="V743" i="18" s="1"/>
  <c r="T904" i="18"/>
  <c r="V904" i="18" s="1"/>
  <c r="T933" i="18"/>
  <c r="V933" i="18" s="1"/>
  <c r="T1036" i="18"/>
  <c r="V1036" i="18" s="1"/>
  <c r="T1081" i="18"/>
  <c r="V1081" i="18" s="1"/>
  <c r="T1038" i="18"/>
  <c r="V1038" i="18" s="1"/>
  <c r="T1079" i="18"/>
  <c r="V1079" i="18" s="1"/>
  <c r="T1194" i="18"/>
  <c r="V1194" i="18" s="1"/>
  <c r="T1282" i="18"/>
  <c r="V1282" i="18" s="1"/>
  <c r="T1195" i="18"/>
  <c r="V1195" i="18" s="1"/>
  <c r="T1172" i="18"/>
  <c r="V1172" i="18" s="1"/>
  <c r="T1133" i="18"/>
  <c r="V1133" i="18" s="1"/>
  <c r="T1229" i="18"/>
  <c r="V1229" i="18" s="1"/>
  <c r="T1407" i="18"/>
  <c r="V1407" i="18" s="1"/>
  <c r="T1513" i="18"/>
  <c r="V1513" i="18" s="1"/>
  <c r="T1358" i="18"/>
  <c r="V1358" i="18" s="1"/>
  <c r="T1377" i="18"/>
  <c r="V1377" i="18" s="1"/>
  <c r="T1470" i="18"/>
  <c r="V1470" i="18" s="1"/>
  <c r="T1394" i="18"/>
  <c r="V1394" i="18" s="1"/>
  <c r="T1497" i="18"/>
  <c r="V1497" i="18" s="1"/>
  <c r="T1485" i="18"/>
  <c r="V1485" i="18" s="1"/>
  <c r="T1372" i="18"/>
  <c r="V1372" i="18" s="1"/>
  <c r="T1612" i="18"/>
  <c r="V1612" i="18" s="1"/>
  <c r="T1800" i="18"/>
  <c r="V1800" i="18" s="1"/>
  <c r="T1555" i="18"/>
  <c r="V1555" i="18" s="1"/>
  <c r="T1701" i="18"/>
  <c r="V1701" i="18" s="1"/>
  <c r="T1580" i="18"/>
  <c r="V1580" i="18" s="1"/>
  <c r="T1632" i="18"/>
  <c r="V1632" i="18" s="1"/>
  <c r="T1557" i="18"/>
  <c r="V1557" i="18" s="1"/>
  <c r="T1649" i="18"/>
  <c r="V1649" i="18" s="1"/>
  <c r="T1754" i="18"/>
  <c r="V1754" i="18" s="1"/>
  <c r="T1634" i="18"/>
  <c r="V1634" i="18" s="1"/>
  <c r="T1698" i="18"/>
  <c r="V1698" i="18" s="1"/>
  <c r="T1758" i="18"/>
  <c r="V1758" i="18" s="1"/>
  <c r="T1827" i="18"/>
  <c r="V1827" i="18" s="1"/>
  <c r="T1789" i="18"/>
  <c r="V1789" i="18" s="1"/>
  <c r="T1794" i="18"/>
  <c r="V1794" i="18" s="1"/>
  <c r="T1888" i="18"/>
  <c r="V1888" i="18" s="1"/>
  <c r="T1952" i="18"/>
  <c r="V1952" i="18" s="1"/>
  <c r="T1849" i="18"/>
  <c r="V1849" i="18" s="1"/>
  <c r="T1913" i="18"/>
  <c r="V1913" i="18" s="1"/>
  <c r="T1977" i="18"/>
  <c r="V1977" i="18" s="1"/>
  <c r="T1874" i="18"/>
  <c r="V1874" i="18" s="1"/>
  <c r="T1938" i="18"/>
  <c r="V1938" i="18" s="1"/>
  <c r="T56" i="18"/>
  <c r="V56" i="18" s="1"/>
  <c r="T280" i="18"/>
  <c r="V280" i="18" s="1"/>
  <c r="T201" i="18"/>
  <c r="V201" i="18" s="1"/>
  <c r="T62" i="18"/>
  <c r="V62" i="18" s="1"/>
  <c r="T254" i="18"/>
  <c r="V254" i="18" s="1"/>
  <c r="T139" i="18"/>
  <c r="V139" i="18" s="1"/>
  <c r="T331" i="18"/>
  <c r="V331" i="18" s="1"/>
  <c r="T417" i="18"/>
  <c r="V417" i="18" s="1"/>
  <c r="T893" i="18"/>
  <c r="V893" i="18" s="1"/>
  <c r="T430" i="18"/>
  <c r="V430" i="18" s="1"/>
  <c r="T648" i="18"/>
  <c r="V648" i="18" s="1"/>
  <c r="T463" i="18"/>
  <c r="V463" i="18" s="1"/>
  <c r="T480" i="18"/>
  <c r="V480" i="18" s="1"/>
  <c r="T1006" i="18"/>
  <c r="V1006" i="18" s="1"/>
  <c r="T1963" i="18"/>
  <c r="V1963" i="18" s="1"/>
  <c r="T184" i="18"/>
  <c r="V184" i="18" s="1"/>
  <c r="T105" i="18"/>
  <c r="V105" i="18" s="1"/>
  <c r="T30" i="18"/>
  <c r="V30" i="18" s="1"/>
  <c r="T318" i="18"/>
  <c r="V318" i="18" s="1"/>
  <c r="T299" i="18"/>
  <c r="V299" i="18" s="1"/>
  <c r="T385" i="18"/>
  <c r="V385" i="18" s="1"/>
  <c r="T646" i="18"/>
  <c r="V646" i="18" s="1"/>
  <c r="T494" i="18"/>
  <c r="V494" i="18" s="1"/>
  <c r="T399" i="18"/>
  <c r="V399" i="18" s="1"/>
  <c r="T618" i="18"/>
  <c r="V618" i="18" s="1"/>
  <c r="T416" i="18"/>
  <c r="V416" i="18" s="1"/>
  <c r="T613" i="18"/>
  <c r="V613" i="18" s="1"/>
  <c r="T773" i="18"/>
  <c r="V773" i="18" s="1"/>
  <c r="T919" i="18"/>
  <c r="V919" i="18" s="1"/>
  <c r="T647" i="18"/>
  <c r="V647" i="18" s="1"/>
  <c r="T807" i="18"/>
  <c r="V807" i="18" s="1"/>
  <c r="T969" i="18"/>
  <c r="V969" i="18" s="1"/>
  <c r="T972" i="18"/>
  <c r="V972" i="18" s="1"/>
  <c r="T1128" i="18"/>
  <c r="V1128" i="18" s="1"/>
  <c r="T1070" i="18"/>
  <c r="V1070" i="18" s="1"/>
  <c r="T1304" i="18"/>
  <c r="V1304" i="18" s="1"/>
  <c r="T1131" i="18"/>
  <c r="V1131" i="18" s="1"/>
  <c r="T1360" i="18"/>
  <c r="V1360" i="18" s="1"/>
  <c r="T1236" i="18"/>
  <c r="V1236" i="18" s="1"/>
  <c r="T1197" i="18"/>
  <c r="V1197" i="18" s="1"/>
  <c r="T1306" i="18"/>
  <c r="V1306" i="18" s="1"/>
  <c r="T1345" i="18"/>
  <c r="V1345" i="18" s="1"/>
  <c r="T1494" i="18"/>
  <c r="V1494" i="18" s="1"/>
  <c r="T1458" i="18"/>
  <c r="V1458" i="18" s="1"/>
  <c r="T1498" i="18"/>
  <c r="V1498" i="18" s="1"/>
  <c r="T1486" i="18"/>
  <c r="V1486" i="18" s="1"/>
  <c r="T1523" i="18"/>
  <c r="V1523" i="18" s="1"/>
  <c r="T1637" i="18"/>
  <c r="V1637" i="18" s="1"/>
  <c r="T1631" i="18"/>
  <c r="V1631" i="18" s="1"/>
  <c r="T1696" i="18"/>
  <c r="V1696" i="18" s="1"/>
  <c r="T1525" i="18"/>
  <c r="V1525" i="18" s="1"/>
  <c r="T1589" i="18"/>
  <c r="V1589" i="18" s="1"/>
  <c r="T1713" i="18"/>
  <c r="V1713" i="18" s="1"/>
  <c r="T1744" i="18"/>
  <c r="V1744" i="18" s="1"/>
  <c r="T1602" i="18"/>
  <c r="V1602" i="18" s="1"/>
  <c r="T1666" i="18"/>
  <c r="V1666" i="18" s="1"/>
  <c r="T1730" i="18"/>
  <c r="V1730" i="18" s="1"/>
  <c r="T1775" i="18"/>
  <c r="V1775" i="18" s="1"/>
  <c r="T1795" i="18"/>
  <c r="V1795" i="18" s="1"/>
  <c r="T1757" i="18"/>
  <c r="V1757" i="18" s="1"/>
  <c r="T1821" i="18"/>
  <c r="V1821" i="18" s="1"/>
  <c r="T1826" i="18"/>
  <c r="V1826" i="18" s="1"/>
  <c r="T1856" i="18"/>
  <c r="V1856" i="18" s="1"/>
  <c r="T1920" i="18"/>
  <c r="V1920" i="18" s="1"/>
  <c r="T1881" i="18"/>
  <c r="V1881" i="18" s="1"/>
  <c r="T1945" i="18"/>
  <c r="V1945" i="18" s="1"/>
  <c r="T1842" i="18"/>
  <c r="V1842" i="18" s="1"/>
  <c r="T1970" i="18"/>
  <c r="V1970" i="18" s="1"/>
  <c r="T88" i="18"/>
  <c r="V88" i="18" s="1"/>
  <c r="T312" i="18"/>
  <c r="V312" i="18" s="1"/>
  <c r="T233" i="18"/>
  <c r="V233" i="18" s="1"/>
  <c r="T126" i="18"/>
  <c r="V126" i="18" s="1"/>
  <c r="T351" i="18"/>
  <c r="V351" i="18" s="1"/>
  <c r="T267" i="18"/>
  <c r="V267" i="18" s="1"/>
  <c r="T353" i="18"/>
  <c r="V353" i="18" s="1"/>
  <c r="T577" i="18"/>
  <c r="V577" i="18" s="1"/>
  <c r="T398" i="18"/>
  <c r="V398" i="18" s="1"/>
  <c r="T900" i="18"/>
  <c r="V900" i="18" s="1"/>
  <c r="T841" i="18"/>
  <c r="V841" i="18" s="1"/>
  <c r="T527" i="18"/>
  <c r="V527" i="18" s="1"/>
  <c r="T810" i="18"/>
  <c r="V810" i="18" s="1"/>
  <c r="T512" i="18"/>
  <c r="V512" i="18" s="1"/>
  <c r="T645" i="18"/>
  <c r="V645" i="18" s="1"/>
  <c r="T805" i="18"/>
  <c r="V805" i="18" s="1"/>
  <c r="T945" i="18"/>
  <c r="V945" i="18" s="1"/>
  <c r="T1061" i="18"/>
  <c r="V1061" i="18" s="1"/>
  <c r="T711" i="18"/>
  <c r="V711" i="18" s="1"/>
  <c r="T840" i="18"/>
  <c r="V840" i="18" s="1"/>
  <c r="T955" i="18"/>
  <c r="V955" i="18" s="1"/>
  <c r="T1068" i="18"/>
  <c r="V1068" i="18" s="1"/>
  <c r="T1166" i="18"/>
  <c r="V1166" i="18" s="1"/>
  <c r="T1132" i="18"/>
  <c r="V1132" i="18" s="1"/>
  <c r="T1258" i="18"/>
  <c r="V1258" i="18" s="1"/>
  <c r="T1294" i="18"/>
  <c r="V1294" i="18" s="1"/>
  <c r="T1262" i="18"/>
  <c r="V1262" i="18" s="1"/>
  <c r="T1375" i="18"/>
  <c r="V1375" i="18" s="1"/>
  <c r="T1298" i="18"/>
  <c r="V1298" i="18" s="1"/>
  <c r="T1441" i="18"/>
  <c r="V1441" i="18" s="1"/>
  <c r="T1534" i="18"/>
  <c r="V1534" i="18" s="1"/>
  <c r="T1436" i="18"/>
  <c r="V1436" i="18" s="1"/>
  <c r="T1695" i="18"/>
  <c r="V1695" i="18" s="1"/>
  <c r="T1899" i="18"/>
  <c r="V1899" i="18" s="1"/>
  <c r="T24" i="18"/>
  <c r="V24" i="18" s="1"/>
  <c r="T248" i="18"/>
  <c r="V248" i="18" s="1"/>
  <c r="T169" i="18"/>
  <c r="V169" i="18" s="1"/>
  <c r="T37" i="18"/>
  <c r="V37" i="18" s="1"/>
  <c r="T222" i="18"/>
  <c r="V222" i="18" s="1"/>
  <c r="T171" i="18"/>
  <c r="V171" i="18" s="1"/>
  <c r="T756" i="18"/>
  <c r="V756" i="18" s="1"/>
  <c r="T513" i="18"/>
  <c r="V513" i="18" s="1"/>
  <c r="T838" i="18"/>
  <c r="V838" i="18" s="1"/>
  <c r="T839" i="18"/>
  <c r="V839" i="18" s="1"/>
  <c r="T431" i="18"/>
  <c r="V431" i="18" s="1"/>
  <c r="T842" i="18"/>
  <c r="V842" i="18" s="1"/>
  <c r="T384" i="18"/>
  <c r="V384" i="18" s="1"/>
  <c r="T576" i="18"/>
  <c r="V576" i="18" s="1"/>
  <c r="T709" i="18"/>
  <c r="V709" i="18" s="1"/>
  <c r="T907" i="18"/>
  <c r="V907" i="18" s="1"/>
  <c r="T1029" i="18"/>
  <c r="V1029" i="18" s="1"/>
  <c r="T615" i="18"/>
  <c r="V615" i="18" s="1"/>
  <c r="T775" i="18"/>
  <c r="V775" i="18" s="1"/>
  <c r="T999" i="18"/>
  <c r="V999" i="18" s="1"/>
  <c r="T1142" i="18"/>
  <c r="V1142" i="18" s="1"/>
  <c r="T1100" i="18"/>
  <c r="V1100" i="18" s="1"/>
  <c r="T1113" i="18"/>
  <c r="V1113" i="18" s="1"/>
  <c r="T1102" i="18"/>
  <c r="V1102" i="18" s="1"/>
  <c r="T1111" i="18"/>
  <c r="V1111" i="18" s="1"/>
  <c r="T1226" i="18"/>
  <c r="V1226" i="18" s="1"/>
  <c r="T1163" i="18"/>
  <c r="V1163" i="18" s="1"/>
  <c r="T1227" i="18"/>
  <c r="V1227" i="18" s="1"/>
  <c r="T1204" i="18"/>
  <c r="V1204" i="18" s="1"/>
  <c r="T1165" i="18"/>
  <c r="V1165" i="18" s="1"/>
  <c r="T1302" i="18"/>
  <c r="V1302" i="18" s="1"/>
  <c r="T1269" i="18"/>
  <c r="V1269" i="18" s="1"/>
  <c r="T1263" i="18"/>
  <c r="V1263" i="18" s="1"/>
  <c r="T1313" i="18"/>
  <c r="V1313" i="18" s="1"/>
  <c r="T1409" i="18"/>
  <c r="V1409" i="18" s="1"/>
  <c r="T1362" i="18"/>
  <c r="V1362" i="18" s="1"/>
  <c r="T1426" i="18"/>
  <c r="V1426" i="18" s="1"/>
  <c r="T1439" i="18"/>
  <c r="V1439" i="18" s="1"/>
  <c r="T1558" i="18"/>
  <c r="V1558" i="18" s="1"/>
  <c r="T1404" i="18"/>
  <c r="V1404" i="18" s="1"/>
  <c r="T1676" i="18"/>
  <c r="V1676" i="18" s="1"/>
  <c r="T1491" i="18"/>
  <c r="V1491" i="18" s="1"/>
  <c r="T1587" i="18"/>
  <c r="V1587" i="18" s="1"/>
  <c r="T1548" i="18"/>
  <c r="V1548" i="18" s="1"/>
  <c r="T1984" i="18"/>
  <c r="V1984" i="18" s="1"/>
  <c r="T20" i="18"/>
  <c r="V20" i="18" s="1"/>
  <c r="T342" i="18"/>
  <c r="V342" i="18" s="1"/>
  <c r="T44" i="18"/>
  <c r="V44" i="18" s="1"/>
  <c r="T76" i="18"/>
  <c r="V76" i="18" s="1"/>
  <c r="T108" i="18"/>
  <c r="V108" i="18" s="1"/>
  <c r="T152" i="18"/>
  <c r="V152" i="18" s="1"/>
  <c r="T73" i="18"/>
  <c r="V73" i="18" s="1"/>
  <c r="T265" i="18"/>
  <c r="V265" i="18" s="1"/>
  <c r="T94" i="18"/>
  <c r="V94" i="18" s="1"/>
  <c r="T286" i="18"/>
  <c r="V286" i="18" s="1"/>
  <c r="T203" i="18"/>
  <c r="V203" i="18" s="1"/>
  <c r="T692" i="18"/>
  <c r="V692" i="18" s="1"/>
  <c r="T449" i="18"/>
  <c r="V449" i="18" s="1"/>
  <c r="T710" i="18"/>
  <c r="V710" i="18" s="1"/>
  <c r="T462" i="18"/>
  <c r="V462" i="18" s="1"/>
  <c r="T712" i="18"/>
  <c r="V712" i="18" s="1"/>
  <c r="T746" i="18"/>
  <c r="V746" i="18" s="1"/>
  <c r="T974" i="18"/>
  <c r="V974" i="18" s="1"/>
  <c r="T27" i="18"/>
  <c r="V27" i="18" s="1"/>
  <c r="T120" i="18"/>
  <c r="V120" i="18" s="1"/>
  <c r="T338" i="18"/>
  <c r="V338" i="18" s="1"/>
  <c r="T297" i="18"/>
  <c r="V297" i="18" s="1"/>
  <c r="T158" i="18"/>
  <c r="V158" i="18" s="1"/>
  <c r="T75" i="18"/>
  <c r="V75" i="18" s="1"/>
  <c r="T235" i="18"/>
  <c r="V235" i="18" s="1"/>
  <c r="T820" i="18"/>
  <c r="V820" i="18" s="1"/>
  <c r="T545" i="18"/>
  <c r="V545" i="18" s="1"/>
  <c r="T366" i="18"/>
  <c r="V366" i="18" s="1"/>
  <c r="T558" i="18"/>
  <c r="V558" i="18" s="1"/>
  <c r="T776" i="18"/>
  <c r="V776" i="18" s="1"/>
  <c r="T495" i="18"/>
  <c r="V495" i="18" s="1"/>
  <c r="T682" i="18"/>
  <c r="V682" i="18" s="1"/>
  <c r="T448" i="18"/>
  <c r="V448" i="18" s="1"/>
  <c r="T881" i="18"/>
  <c r="V881" i="18" s="1"/>
  <c r="T741" i="18"/>
  <c r="V741" i="18" s="1"/>
  <c r="T991" i="18"/>
  <c r="V991" i="18" s="1"/>
  <c r="T1045" i="18"/>
  <c r="V1045" i="18" s="1"/>
  <c r="T679" i="18"/>
  <c r="V679" i="18" s="1"/>
  <c r="T1004" i="18"/>
  <c r="V1004" i="18" s="1"/>
  <c r="T1828" i="18"/>
  <c r="V1828" i="18" s="1"/>
  <c r="T347" i="18"/>
  <c r="V347" i="18" s="1"/>
  <c r="T1835" i="18"/>
  <c r="V1835" i="18" s="1"/>
  <c r="T1995" i="18"/>
  <c r="V1995" i="18" s="1"/>
  <c r="T28" i="18"/>
  <c r="V28" i="18" s="1"/>
  <c r="T92" i="18"/>
  <c r="V92" i="18" s="1"/>
  <c r="T156" i="18"/>
  <c r="V156" i="18" s="1"/>
  <c r="T220" i="18"/>
  <c r="V220" i="18" s="1"/>
  <c r="T252" i="18"/>
  <c r="V252" i="18" s="1"/>
  <c r="T284" i="18"/>
  <c r="V284" i="18" s="1"/>
  <c r="T316" i="18"/>
  <c r="V316" i="18" s="1"/>
  <c r="T343" i="18"/>
  <c r="V343" i="18" s="1"/>
  <c r="T77" i="18"/>
  <c r="V77" i="18" s="1"/>
  <c r="T109" i="18"/>
  <c r="V109" i="18" s="1"/>
  <c r="T141" i="18"/>
  <c r="V141" i="18" s="1"/>
  <c r="T173" i="18"/>
  <c r="V173" i="18" s="1"/>
  <c r="T205" i="18"/>
  <c r="V205" i="18" s="1"/>
  <c r="T237" i="18"/>
  <c r="V237" i="18" s="1"/>
  <c r="T269" i="18"/>
  <c r="V269" i="18" s="1"/>
  <c r="T301" i="18"/>
  <c r="V301" i="18" s="1"/>
  <c r="T333" i="18"/>
  <c r="V333" i="18" s="1"/>
  <c r="T41" i="18"/>
  <c r="V41" i="18" s="1"/>
  <c r="T34" i="18"/>
  <c r="V34" i="18" s="1"/>
  <c r="T66" i="18"/>
  <c r="V66" i="18" s="1"/>
  <c r="T98" i="18"/>
  <c r="V98" i="18" s="1"/>
  <c r="T130" i="18"/>
  <c r="V130" i="18" s="1"/>
  <c r="T162" i="18"/>
  <c r="V162" i="18" s="1"/>
  <c r="T194" i="18"/>
  <c r="V194" i="18" s="1"/>
  <c r="T226" i="18"/>
  <c r="V226" i="18" s="1"/>
  <c r="T258" i="18"/>
  <c r="V258" i="18" s="1"/>
  <c r="T290" i="18"/>
  <c r="V290" i="18" s="1"/>
  <c r="T322" i="18"/>
  <c r="V322" i="18" s="1"/>
  <c r="T79" i="18"/>
  <c r="V79" i="18" s="1"/>
  <c r="T111" i="18"/>
  <c r="V111" i="18" s="1"/>
  <c r="T143" i="18"/>
  <c r="V143" i="18" s="1"/>
  <c r="T175" i="18"/>
  <c r="V175" i="18" s="1"/>
  <c r="T207" i="18"/>
  <c r="V207" i="18" s="1"/>
  <c r="T239" i="18"/>
  <c r="V239" i="18" s="1"/>
  <c r="T271" i="18"/>
  <c r="V271" i="18" s="1"/>
  <c r="T303" i="18"/>
  <c r="V303" i="18" s="1"/>
  <c r="T336" i="18"/>
  <c r="V336" i="18" s="1"/>
  <c r="T636" i="18"/>
  <c r="V636" i="18" s="1"/>
  <c r="T700" i="18"/>
  <c r="V700" i="18" s="1"/>
  <c r="T764" i="18"/>
  <c r="V764" i="18" s="1"/>
  <c r="T828" i="18"/>
  <c r="V828" i="18" s="1"/>
  <c r="T357" i="18"/>
  <c r="V357" i="18" s="1"/>
  <c r="T389" i="18"/>
  <c r="V389" i="18" s="1"/>
  <c r="T421" i="18"/>
  <c r="V421" i="18" s="1"/>
  <c r="T453" i="18"/>
  <c r="V453" i="18" s="1"/>
  <c r="T485" i="18"/>
  <c r="V485" i="18" s="1"/>
  <c r="T517" i="18"/>
  <c r="V517" i="18" s="1"/>
  <c r="T549" i="18"/>
  <c r="V549" i="18" s="1"/>
  <c r="T581" i="18"/>
  <c r="V581" i="18" s="1"/>
  <c r="T590" i="18"/>
  <c r="V590" i="18" s="1"/>
  <c r="T654" i="18"/>
  <c r="V654" i="18" s="1"/>
  <c r="T718" i="18"/>
  <c r="V718" i="18" s="1"/>
  <c r="T782" i="18"/>
  <c r="V782" i="18" s="1"/>
  <c r="T847" i="18"/>
  <c r="V847" i="18" s="1"/>
  <c r="T370" i="18"/>
  <c r="V370" i="18" s="1"/>
  <c r="T402" i="18"/>
  <c r="V402" i="18" s="1"/>
  <c r="T434" i="18"/>
  <c r="V434" i="18" s="1"/>
  <c r="T466" i="18"/>
  <c r="V466" i="18" s="1"/>
  <c r="T498" i="18"/>
  <c r="V498" i="18" s="1"/>
  <c r="T530" i="18"/>
  <c r="V530" i="18" s="1"/>
  <c r="T562" i="18"/>
  <c r="V562" i="18" s="1"/>
  <c r="T849" i="18"/>
  <c r="V849" i="18" s="1"/>
  <c r="T592" i="18"/>
  <c r="V592" i="18" s="1"/>
  <c r="T656" i="18"/>
  <c r="V656" i="18" s="1"/>
  <c r="T720" i="18"/>
  <c r="V720" i="18" s="1"/>
  <c r="T784" i="18"/>
  <c r="V784" i="18" s="1"/>
  <c r="T850" i="18"/>
  <c r="V850" i="18" s="1"/>
  <c r="T371" i="18"/>
  <c r="V371" i="18" s="1"/>
  <c r="T403" i="18"/>
  <c r="V403" i="18" s="1"/>
  <c r="T435" i="18"/>
  <c r="V435" i="18" s="1"/>
  <c r="T467" i="18"/>
  <c r="V467" i="18" s="1"/>
  <c r="T499" i="18"/>
  <c r="V499" i="18" s="1"/>
  <c r="T531" i="18"/>
  <c r="V531" i="18" s="1"/>
  <c r="T563" i="18"/>
  <c r="V563" i="18" s="1"/>
  <c r="T860" i="18"/>
  <c r="V860" i="18" s="1"/>
  <c r="T626" i="18"/>
  <c r="V626" i="18" s="1"/>
  <c r="T690" i="18"/>
  <c r="V690" i="18" s="1"/>
  <c r="T754" i="18"/>
  <c r="V754" i="18" s="1"/>
  <c r="T818" i="18"/>
  <c r="V818" i="18" s="1"/>
  <c r="T356" i="18"/>
  <c r="V356" i="18" s="1"/>
  <c r="T388" i="18"/>
  <c r="V388" i="18" s="1"/>
  <c r="T420" i="18"/>
  <c r="V420" i="18" s="1"/>
  <c r="T452" i="18"/>
  <c r="V452" i="18" s="1"/>
  <c r="T484" i="18"/>
  <c r="V484" i="18" s="1"/>
  <c r="T516" i="18"/>
  <c r="V516" i="18" s="1"/>
  <c r="T548" i="18"/>
  <c r="V548" i="18" s="1"/>
  <c r="T580" i="18"/>
  <c r="V580" i="18" s="1"/>
  <c r="T890" i="18"/>
  <c r="V890" i="18" s="1"/>
  <c r="T617" i="18"/>
  <c r="V617" i="18" s="1"/>
  <c r="T649" i="18"/>
  <c r="V649" i="18" s="1"/>
  <c r="T681" i="18"/>
  <c r="V681" i="18" s="1"/>
  <c r="T713" i="18"/>
  <c r="V713" i="18" s="1"/>
  <c r="T745" i="18"/>
  <c r="V745" i="18" s="1"/>
  <c r="T777" i="18"/>
  <c r="V777" i="18" s="1"/>
  <c r="T809" i="18"/>
  <c r="V809" i="18" s="1"/>
  <c r="T848" i="18"/>
  <c r="V848" i="18" s="1"/>
  <c r="T912" i="18"/>
  <c r="V912" i="18" s="1"/>
  <c r="T1007" i="18"/>
  <c r="V1007" i="18" s="1"/>
  <c r="T961" i="18"/>
  <c r="V961" i="18" s="1"/>
  <c r="T924" i="18"/>
  <c r="V924" i="18" s="1"/>
  <c r="T1015" i="18"/>
  <c r="V1015" i="18" s="1"/>
  <c r="T1031" i="18"/>
  <c r="V1031" i="18" s="1"/>
  <c r="T1047" i="18"/>
  <c r="V1047" i="18" s="1"/>
  <c r="T909" i="18"/>
  <c r="V909" i="18" s="1"/>
  <c r="T997" i="18"/>
  <c r="V997" i="18" s="1"/>
  <c r="T619" i="18"/>
  <c r="V619" i="18" s="1"/>
  <c r="T651" i="18"/>
  <c r="V651" i="18" s="1"/>
  <c r="T683" i="18"/>
  <c r="V683" i="18" s="1"/>
  <c r="T715" i="18"/>
  <c r="V715" i="18" s="1"/>
  <c r="T747" i="18"/>
  <c r="V747" i="18" s="1"/>
  <c r="T779" i="18"/>
  <c r="V779" i="18" s="1"/>
  <c r="T811" i="18"/>
  <c r="V811" i="18" s="1"/>
  <c r="T851" i="18"/>
  <c r="V851" i="18" s="1"/>
  <c r="T915" i="18"/>
  <c r="V915" i="18" s="1"/>
  <c r="T905" i="18"/>
  <c r="V905" i="18" s="1"/>
  <c r="T985" i="18"/>
  <c r="V985" i="18" s="1"/>
  <c r="T971" i="18"/>
  <c r="V971" i="18" s="1"/>
  <c r="T938" i="18"/>
  <c r="V938" i="18" s="1"/>
  <c r="T1158" i="18"/>
  <c r="V1158" i="18" s="1"/>
  <c r="T976" i="18"/>
  <c r="V976" i="18" s="1"/>
  <c r="T1008" i="18"/>
  <c r="V1008" i="18" s="1"/>
  <c r="T1040" i="18"/>
  <c r="V1040" i="18" s="1"/>
  <c r="T1072" i="18"/>
  <c r="V1072" i="18" s="1"/>
  <c r="T1104" i="18"/>
  <c r="V1104" i="18" s="1"/>
  <c r="T1136" i="18"/>
  <c r="V1136" i="18" s="1"/>
  <c r="T1085" i="18"/>
  <c r="V1085" i="18" s="1"/>
  <c r="T1117" i="18"/>
  <c r="V1117" i="18" s="1"/>
  <c r="T946" i="18"/>
  <c r="V946" i="18" s="1"/>
  <c r="T978" i="18"/>
  <c r="V978" i="18" s="1"/>
  <c r="T1010" i="18"/>
  <c r="V1010" i="18" s="1"/>
  <c r="T1042" i="18"/>
  <c r="V1042" i="18" s="1"/>
  <c r="T1074" i="18"/>
  <c r="V1074" i="18" s="1"/>
  <c r="T1106" i="18"/>
  <c r="V1106" i="18" s="1"/>
  <c r="T1140" i="18"/>
  <c r="V1140" i="18" s="1"/>
  <c r="T1083" i="18"/>
  <c r="V1083" i="18" s="1"/>
  <c r="T1115" i="18"/>
  <c r="V1115" i="18" s="1"/>
  <c r="T1323" i="18"/>
  <c r="V1323" i="18" s="1"/>
  <c r="T1198" i="18"/>
  <c r="V1198" i="18" s="1"/>
  <c r="T1230" i="18"/>
  <c r="V1230" i="18" s="1"/>
  <c r="T1291" i="18"/>
  <c r="V1291" i="18" s="1"/>
  <c r="T1310" i="18"/>
  <c r="V1310" i="18" s="1"/>
  <c r="T1135" i="18"/>
  <c r="V1135" i="18" s="1"/>
  <c r="T1167" i="18"/>
  <c r="V1167" i="18" s="1"/>
  <c r="T1199" i="18"/>
  <c r="V1199" i="18" s="1"/>
  <c r="T1231" i="18"/>
  <c r="V1231" i="18" s="1"/>
  <c r="T1342" i="18"/>
  <c r="V1342" i="18" s="1"/>
  <c r="T1260" i="18"/>
  <c r="V1260" i="18" s="1"/>
  <c r="T1176" i="18"/>
  <c r="V1176" i="18" s="1"/>
  <c r="T1208" i="18"/>
  <c r="V1208" i="18" s="1"/>
  <c r="T1240" i="18"/>
  <c r="V1240" i="18" s="1"/>
  <c r="T1270" i="18"/>
  <c r="V1270" i="18" s="1"/>
  <c r="T1137" i="18"/>
  <c r="V1137" i="18" s="1"/>
  <c r="T1169" i="18"/>
  <c r="V1169" i="18" s="1"/>
  <c r="T1201" i="18"/>
  <c r="V1201" i="18" s="1"/>
  <c r="T1233" i="18"/>
  <c r="V1233" i="18" s="1"/>
  <c r="T1320" i="18"/>
  <c r="V1320" i="18" s="1"/>
  <c r="T1379" i="18"/>
  <c r="V1379" i="18" s="1"/>
  <c r="T1411" i="18"/>
  <c r="V1411" i="18" s="1"/>
  <c r="T1273" i="18"/>
  <c r="V1273" i="18" s="1"/>
  <c r="T1311" i="18"/>
  <c r="V1311" i="18" s="1"/>
  <c r="T1627" i="18"/>
  <c r="V1627" i="18" s="1"/>
  <c r="T1267" i="18"/>
  <c r="V1267" i="18" s="1"/>
  <c r="T1303" i="18"/>
  <c r="V1303" i="18" s="1"/>
  <c r="T1506" i="18"/>
  <c r="V1506" i="18" s="1"/>
  <c r="T1317" i="18"/>
  <c r="V1317" i="18" s="1"/>
  <c r="T1349" i="18"/>
  <c r="V1349" i="18" s="1"/>
  <c r="T1381" i="18"/>
  <c r="V1381" i="18" s="1"/>
  <c r="T1413" i="18"/>
  <c r="V1413" i="18" s="1"/>
  <c r="T1445" i="18"/>
  <c r="V1445" i="18" s="1"/>
  <c r="T1501" i="18"/>
  <c r="V1501" i="18" s="1"/>
  <c r="T1482" i="18"/>
  <c r="V1482" i="18" s="1"/>
  <c r="T1366" i="18"/>
  <c r="V1366" i="18" s="1"/>
  <c r="T1398" i="18"/>
  <c r="V1398" i="18" s="1"/>
  <c r="T1430" i="18"/>
  <c r="V1430" i="18" s="1"/>
  <c r="T1462" i="18"/>
  <c r="V1462" i="18" s="1"/>
  <c r="T1566" i="18"/>
  <c r="V1566" i="18" s="1"/>
  <c r="T1504" i="18"/>
  <c r="V1504" i="18" s="1"/>
  <c r="T1443" i="18"/>
  <c r="V1443" i="18" s="1"/>
  <c r="T1492" i="18"/>
  <c r="V1492" i="18" s="1"/>
  <c r="T1562" i="18"/>
  <c r="V1562" i="18" s="1"/>
  <c r="T1505" i="18"/>
  <c r="V1505" i="18" s="1"/>
  <c r="T1376" i="18"/>
  <c r="V1376" i="18" s="1"/>
  <c r="T1408" i="18"/>
  <c r="V1408" i="18" s="1"/>
  <c r="T1440" i="18"/>
  <c r="V1440" i="18" s="1"/>
  <c r="T1493" i="18"/>
  <c r="V1493" i="18" s="1"/>
  <c r="T1620" i="18"/>
  <c r="V1620" i="18" s="1"/>
  <c r="T1684" i="18"/>
  <c r="V1684" i="18" s="1"/>
  <c r="T1816" i="18"/>
  <c r="V1816" i="18" s="1"/>
  <c r="T1495" i="18"/>
  <c r="V1495" i="18" s="1"/>
  <c r="T1527" i="18"/>
  <c r="V1527" i="18" s="1"/>
  <c r="T1559" i="18"/>
  <c r="V1559" i="18" s="1"/>
  <c r="T1592" i="18"/>
  <c r="V1592" i="18" s="1"/>
  <c r="T1645" i="18"/>
  <c r="V1645" i="18" s="1"/>
  <c r="T1709" i="18"/>
  <c r="V1709" i="18" s="1"/>
  <c r="T1520" i="18"/>
  <c r="V1520" i="18" s="1"/>
  <c r="T1552" i="18"/>
  <c r="V1552" i="18" s="1"/>
  <c r="T1584" i="18"/>
  <c r="V1584" i="18" s="1"/>
  <c r="T1639" i="18"/>
  <c r="V1639" i="18" s="1"/>
  <c r="T1703" i="18"/>
  <c r="V1703" i="18" s="1"/>
  <c r="T1640" i="18"/>
  <c r="V1640" i="18" s="1"/>
  <c r="T1704" i="18"/>
  <c r="V1704" i="18" s="1"/>
  <c r="T1529" i="18"/>
  <c r="V1529" i="18" s="1"/>
  <c r="T1561" i="18"/>
  <c r="V1561" i="18" s="1"/>
  <c r="T1595" i="18"/>
  <c r="V1595" i="18" s="1"/>
  <c r="T1657" i="18"/>
  <c r="V1657" i="18" s="1"/>
  <c r="T1721" i="18"/>
  <c r="V1721" i="18" s="1"/>
  <c r="T1759" i="18"/>
  <c r="V1759" i="18" s="1"/>
  <c r="T1750" i="18"/>
  <c r="V1750" i="18" s="1"/>
  <c r="T1606" i="18"/>
  <c r="V1606" i="18" s="1"/>
  <c r="T1638" i="18"/>
  <c r="V1638" i="18" s="1"/>
  <c r="T1670" i="18"/>
  <c r="V1670" i="18" s="1"/>
  <c r="T1702" i="18"/>
  <c r="V1702" i="18" s="1"/>
  <c r="T1767" i="18"/>
  <c r="V1767" i="18" s="1"/>
  <c r="T1727" i="18"/>
  <c r="V1727" i="18" s="1"/>
  <c r="T1763" i="18"/>
  <c r="V1763" i="18" s="1"/>
  <c r="T1799" i="18"/>
  <c r="V1799" i="18" s="1"/>
  <c r="T1831" i="18"/>
  <c r="V1831" i="18" s="1"/>
  <c r="T1761" i="18"/>
  <c r="V1761" i="18" s="1"/>
  <c r="T1793" i="18"/>
  <c r="V1793" i="18" s="1"/>
  <c r="T1825" i="18"/>
  <c r="V1825" i="18" s="1"/>
  <c r="T1798" i="18"/>
  <c r="V1798" i="18" s="1"/>
  <c r="T1830" i="18"/>
  <c r="V1830" i="18" s="1"/>
  <c r="T1860" i="18"/>
  <c r="V1860" i="18" s="1"/>
  <c r="T1892" i="18"/>
  <c r="V1892" i="18" s="1"/>
  <c r="T1924" i="18"/>
  <c r="V1924" i="18" s="1"/>
  <c r="T1956" i="18"/>
  <c r="V1956" i="18" s="1"/>
  <c r="T1988" i="18"/>
  <c r="V1988" i="18" s="1"/>
  <c r="T1853" i="18"/>
  <c r="V1853" i="18" s="1"/>
  <c r="T1885" i="18"/>
  <c r="V1885" i="18" s="1"/>
  <c r="T1917" i="18"/>
  <c r="V1917" i="18" s="1"/>
  <c r="T1949" i="18"/>
  <c r="V1949" i="18" s="1"/>
  <c r="T1981" i="18"/>
  <c r="V1981" i="18" s="1"/>
  <c r="T1846" i="18"/>
  <c r="V1846" i="18" s="1"/>
  <c r="T1878" i="18"/>
  <c r="V1878" i="18" s="1"/>
  <c r="T1910" i="18"/>
  <c r="V1910" i="18" s="1"/>
  <c r="T1942" i="18"/>
  <c r="V1942" i="18" s="1"/>
  <c r="T1974" i="18"/>
  <c r="V1974" i="18" s="1"/>
  <c r="T1839" i="18"/>
  <c r="V1839" i="18" s="1"/>
  <c r="T1871" i="18"/>
  <c r="V1871" i="18" s="1"/>
  <c r="T1903" i="18"/>
  <c r="V1903" i="18" s="1"/>
  <c r="T1935" i="18"/>
  <c r="V1935" i="18" s="1"/>
  <c r="T1967" i="18"/>
  <c r="V1967" i="18" s="1"/>
  <c r="T1999" i="18"/>
  <c r="V1999" i="18" s="1"/>
  <c r="T43" i="18"/>
  <c r="V43" i="18" s="1"/>
  <c r="T60" i="18"/>
  <c r="V60" i="18" s="1"/>
  <c r="T124" i="18"/>
  <c r="V124" i="18" s="1"/>
  <c r="T188" i="18"/>
  <c r="V188" i="18" s="1"/>
  <c r="T47" i="18"/>
  <c r="V47" i="18" s="1"/>
  <c r="T32" i="18"/>
  <c r="V32" i="18" s="1"/>
  <c r="T64" i="18"/>
  <c r="V64" i="18" s="1"/>
  <c r="T96" i="18"/>
  <c r="V96" i="18" s="1"/>
  <c r="T128" i="18"/>
  <c r="V128" i="18" s="1"/>
  <c r="T160" i="18"/>
  <c r="V160" i="18" s="1"/>
  <c r="T192" i="18"/>
  <c r="V192" i="18" s="1"/>
  <c r="T224" i="18"/>
  <c r="V224" i="18" s="1"/>
  <c r="T256" i="18"/>
  <c r="V256" i="18" s="1"/>
  <c r="T288" i="18"/>
  <c r="V288" i="18" s="1"/>
  <c r="T320" i="18"/>
  <c r="V320" i="18" s="1"/>
  <c r="T45" i="18"/>
  <c r="V45" i="18" s="1"/>
  <c r="T81" i="18"/>
  <c r="V81" i="18" s="1"/>
  <c r="T113" i="18"/>
  <c r="V113" i="18" s="1"/>
  <c r="T145" i="18"/>
  <c r="V145" i="18" s="1"/>
  <c r="T177" i="18"/>
  <c r="V177" i="18" s="1"/>
  <c r="T209" i="18"/>
  <c r="V209" i="18" s="1"/>
  <c r="T241" i="18"/>
  <c r="V241" i="18" s="1"/>
  <c r="T273" i="18"/>
  <c r="V273" i="18" s="1"/>
  <c r="T305" i="18"/>
  <c r="V305" i="18" s="1"/>
  <c r="T344" i="18"/>
  <c r="V344" i="18" s="1"/>
  <c r="T49" i="18"/>
  <c r="V49" i="18" s="1"/>
  <c r="T38" i="18"/>
  <c r="V38" i="18" s="1"/>
  <c r="T70" i="18"/>
  <c r="V70" i="18" s="1"/>
  <c r="T102" i="18"/>
  <c r="V102" i="18" s="1"/>
  <c r="T134" i="18"/>
  <c r="V134" i="18" s="1"/>
  <c r="T166" i="18"/>
  <c r="V166" i="18" s="1"/>
  <c r="T198" i="18"/>
  <c r="V198" i="18" s="1"/>
  <c r="T230" i="18"/>
  <c r="V230" i="18" s="1"/>
  <c r="T262" i="18"/>
  <c r="V262" i="18" s="1"/>
  <c r="T294" i="18"/>
  <c r="V294" i="18" s="1"/>
  <c r="T326" i="18"/>
  <c r="V326" i="18" s="1"/>
  <c r="T23" i="18"/>
  <c r="V23" i="18" s="1"/>
  <c r="T83" i="18"/>
  <c r="V83" i="18" s="1"/>
  <c r="T115" i="18"/>
  <c r="V115" i="18" s="1"/>
  <c r="T147" i="18"/>
  <c r="V147" i="18" s="1"/>
  <c r="T179" i="18"/>
  <c r="V179" i="18" s="1"/>
  <c r="T211" i="18"/>
  <c r="V211" i="18" s="1"/>
  <c r="T243" i="18"/>
  <c r="V243" i="18" s="1"/>
  <c r="T275" i="18"/>
  <c r="V275" i="18" s="1"/>
  <c r="T307" i="18"/>
  <c r="V307" i="18" s="1"/>
  <c r="T341" i="18"/>
  <c r="V341" i="18" s="1"/>
  <c r="T644" i="18"/>
  <c r="V644" i="18" s="1"/>
  <c r="T708" i="18"/>
  <c r="V708" i="18" s="1"/>
  <c r="T772" i="18"/>
  <c r="V772" i="18" s="1"/>
  <c r="T836" i="18"/>
  <c r="V836" i="18" s="1"/>
  <c r="T361" i="18"/>
  <c r="V361" i="18" s="1"/>
  <c r="T393" i="18"/>
  <c r="V393" i="18" s="1"/>
  <c r="T425" i="18"/>
  <c r="V425" i="18" s="1"/>
  <c r="T457" i="18"/>
  <c r="V457" i="18" s="1"/>
  <c r="T489" i="18"/>
  <c r="V489" i="18" s="1"/>
  <c r="T521" i="18"/>
  <c r="V521" i="18" s="1"/>
  <c r="T553" i="18"/>
  <c r="V553" i="18" s="1"/>
  <c r="T585" i="18"/>
  <c r="V585" i="18" s="1"/>
  <c r="T598" i="18"/>
  <c r="V598" i="18" s="1"/>
  <c r="T662" i="18"/>
  <c r="V662" i="18" s="1"/>
  <c r="T726" i="18"/>
  <c r="V726" i="18" s="1"/>
  <c r="T790" i="18"/>
  <c r="V790" i="18" s="1"/>
  <c r="T857" i="18"/>
  <c r="V857" i="18" s="1"/>
  <c r="T374" i="18"/>
  <c r="V374" i="18" s="1"/>
  <c r="T406" i="18"/>
  <c r="V406" i="18" s="1"/>
  <c r="T438" i="18"/>
  <c r="V438" i="18" s="1"/>
  <c r="T470" i="18"/>
  <c r="V470" i="18" s="1"/>
  <c r="T502" i="18"/>
  <c r="V502" i="18" s="1"/>
  <c r="T534" i="18"/>
  <c r="V534" i="18" s="1"/>
  <c r="T566" i="18"/>
  <c r="V566" i="18" s="1"/>
  <c r="T858" i="18"/>
  <c r="V858" i="18" s="1"/>
  <c r="T600" i="18"/>
  <c r="V600" i="18" s="1"/>
  <c r="T664" i="18"/>
  <c r="V664" i="18" s="1"/>
  <c r="T728" i="18"/>
  <c r="V728" i="18" s="1"/>
  <c r="T792" i="18"/>
  <c r="V792" i="18" s="1"/>
  <c r="T868" i="18"/>
  <c r="V868" i="18" s="1"/>
  <c r="T375" i="18"/>
  <c r="V375" i="18" s="1"/>
  <c r="T407" i="18"/>
  <c r="V407" i="18" s="1"/>
  <c r="T439" i="18"/>
  <c r="V439" i="18" s="1"/>
  <c r="T471" i="18"/>
  <c r="V471" i="18" s="1"/>
  <c r="T503" i="18"/>
  <c r="V503" i="18" s="1"/>
  <c r="T535" i="18"/>
  <c r="V535" i="18" s="1"/>
  <c r="T567" i="18"/>
  <c r="V567" i="18" s="1"/>
  <c r="T861" i="18"/>
  <c r="V861" i="18" s="1"/>
  <c r="T634" i="18"/>
  <c r="V634" i="18" s="1"/>
  <c r="T698" i="18"/>
  <c r="V698" i="18" s="1"/>
  <c r="T762" i="18"/>
  <c r="V762" i="18" s="1"/>
  <c r="T826" i="18"/>
  <c r="V826" i="18" s="1"/>
  <c r="T360" i="18"/>
  <c r="V360" i="18" s="1"/>
  <c r="T392" i="18"/>
  <c r="V392" i="18" s="1"/>
  <c r="T424" i="18"/>
  <c r="V424" i="18" s="1"/>
  <c r="T456" i="18"/>
  <c r="V456" i="18" s="1"/>
  <c r="T488" i="18"/>
  <c r="V488" i="18" s="1"/>
  <c r="T520" i="18"/>
  <c r="V520" i="18" s="1"/>
  <c r="T552" i="18"/>
  <c r="V552" i="18" s="1"/>
  <c r="T584" i="18"/>
  <c r="V584" i="18" s="1"/>
  <c r="T589" i="18"/>
  <c r="V589" i="18" s="1"/>
  <c r="T621" i="18"/>
  <c r="V621" i="18" s="1"/>
  <c r="T653" i="18"/>
  <c r="V653" i="18" s="1"/>
  <c r="T685" i="18"/>
  <c r="V685" i="18" s="1"/>
  <c r="T717" i="18"/>
  <c r="V717" i="18" s="1"/>
  <c r="T749" i="18"/>
  <c r="V749" i="18" s="1"/>
  <c r="T781" i="18"/>
  <c r="V781" i="18" s="1"/>
  <c r="T813" i="18"/>
  <c r="V813" i="18" s="1"/>
  <c r="T859" i="18"/>
  <c r="V859" i="18" s="1"/>
  <c r="T923" i="18"/>
  <c r="V923" i="18" s="1"/>
  <c r="T897" i="18"/>
  <c r="V897" i="18" s="1"/>
  <c r="T977" i="18"/>
  <c r="V977" i="18" s="1"/>
  <c r="T935" i="18"/>
  <c r="V935" i="18" s="1"/>
  <c r="T1017" i="18"/>
  <c r="V1017" i="18" s="1"/>
  <c r="T1033" i="18"/>
  <c r="V1033" i="18" s="1"/>
  <c r="T1049" i="18"/>
  <c r="V1049" i="18" s="1"/>
  <c r="T914" i="18"/>
  <c r="V914" i="18" s="1"/>
  <c r="T591" i="18"/>
  <c r="V591" i="18" s="1"/>
  <c r="T623" i="18"/>
  <c r="V623" i="18" s="1"/>
  <c r="T655" i="18"/>
  <c r="V655" i="18" s="1"/>
  <c r="T687" i="18"/>
  <c r="V687" i="18" s="1"/>
  <c r="T719" i="18"/>
  <c r="V719" i="18" s="1"/>
  <c r="T751" i="18"/>
  <c r="V751" i="18" s="1"/>
  <c r="T783" i="18"/>
  <c r="V783" i="18" s="1"/>
  <c r="T815" i="18"/>
  <c r="V815" i="18" s="1"/>
  <c r="T856" i="18"/>
  <c r="V856" i="18" s="1"/>
  <c r="T920" i="18"/>
  <c r="V920" i="18" s="1"/>
  <c r="T910" i="18"/>
  <c r="V910" i="18" s="1"/>
  <c r="T1001" i="18"/>
  <c r="V1001" i="18" s="1"/>
  <c r="T987" i="18"/>
  <c r="V987" i="18" s="1"/>
  <c r="T957" i="18"/>
  <c r="V957" i="18" s="1"/>
  <c r="T948" i="18"/>
  <c r="V948" i="18" s="1"/>
  <c r="T980" i="18"/>
  <c r="V980" i="18" s="1"/>
  <c r="T1012" i="18"/>
  <c r="V1012" i="18" s="1"/>
  <c r="T1044" i="18"/>
  <c r="V1044" i="18" s="1"/>
  <c r="T1076" i="18"/>
  <c r="V1076" i="18" s="1"/>
  <c r="T1108" i="18"/>
  <c r="V1108" i="18" s="1"/>
  <c r="T1146" i="18"/>
  <c r="V1146" i="18" s="1"/>
  <c r="T1089" i="18"/>
  <c r="V1089" i="18" s="1"/>
  <c r="T1148" i="18"/>
  <c r="V1148" i="18" s="1"/>
  <c r="T950" i="18"/>
  <c r="V950" i="18" s="1"/>
  <c r="T982" i="18"/>
  <c r="V982" i="18" s="1"/>
  <c r="T1014" i="18"/>
  <c r="V1014" i="18" s="1"/>
  <c r="T1046" i="18"/>
  <c r="V1046" i="18" s="1"/>
  <c r="T1078" i="18"/>
  <c r="V1078" i="18" s="1"/>
  <c r="T1110" i="18"/>
  <c r="V1110" i="18" s="1"/>
  <c r="T1154" i="18"/>
  <c r="V1154" i="18" s="1"/>
  <c r="T1087" i="18"/>
  <c r="V1087" i="18" s="1"/>
  <c r="T1119" i="18"/>
  <c r="V1119" i="18" s="1"/>
  <c r="T1469" i="18"/>
  <c r="V1469" i="18" s="1"/>
  <c r="T1202" i="18"/>
  <c r="V1202" i="18" s="1"/>
  <c r="T1234" i="18"/>
  <c r="V1234" i="18" s="1"/>
  <c r="T1307" i="18"/>
  <c r="V1307" i="18" s="1"/>
  <c r="T1328" i="18"/>
  <c r="V1328" i="18" s="1"/>
  <c r="T1139" i="18"/>
  <c r="V1139" i="18" s="1"/>
  <c r="T1171" i="18"/>
  <c r="V1171" i="18" s="1"/>
  <c r="T1203" i="18"/>
  <c r="V1203" i="18" s="1"/>
  <c r="T1235" i="18"/>
  <c r="V1235" i="18" s="1"/>
  <c r="T1348" i="18"/>
  <c r="V1348" i="18" s="1"/>
  <c r="T1268" i="18"/>
  <c r="V1268" i="18" s="1"/>
  <c r="T1180" i="18"/>
  <c r="V1180" i="18" s="1"/>
  <c r="T1212" i="18"/>
  <c r="V1212" i="18" s="1"/>
  <c r="T1244" i="18"/>
  <c r="V1244" i="18" s="1"/>
  <c r="T1278" i="18"/>
  <c r="V1278" i="18" s="1"/>
  <c r="T1141" i="18"/>
  <c r="V1141" i="18" s="1"/>
  <c r="T1173" i="18"/>
  <c r="V1173" i="18" s="1"/>
  <c r="T1205" i="18"/>
  <c r="V1205" i="18" s="1"/>
  <c r="T1237" i="18"/>
  <c r="V1237" i="18" s="1"/>
  <c r="T1488" i="18"/>
  <c r="V1488" i="18" s="1"/>
  <c r="T1383" i="18"/>
  <c r="V1383" i="18" s="1"/>
  <c r="T1415" i="18"/>
  <c r="V1415" i="18" s="1"/>
  <c r="T1277" i="18"/>
  <c r="V1277" i="18" s="1"/>
  <c r="T1316" i="18"/>
  <c r="V1316" i="18" s="1"/>
  <c r="T1330" i="18"/>
  <c r="V1330" i="18" s="1"/>
  <c r="T1271" i="18"/>
  <c r="V1271" i="18" s="1"/>
  <c r="T1308" i="18"/>
  <c r="V1308" i="18" s="1"/>
  <c r="T1289" i="18"/>
  <c r="V1289" i="18" s="1"/>
  <c r="T1321" i="18"/>
  <c r="V1321" i="18" s="1"/>
  <c r="T1353" i="18"/>
  <c r="V1353" i="18" s="1"/>
  <c r="T1385" i="18"/>
  <c r="V1385" i="18" s="1"/>
  <c r="T1417" i="18"/>
  <c r="V1417" i="18" s="1"/>
  <c r="T1449" i="18"/>
  <c r="V1449" i="18" s="1"/>
  <c r="T1508" i="18"/>
  <c r="V1508" i="18" s="1"/>
  <c r="T1489" i="18"/>
  <c r="V1489" i="18" s="1"/>
  <c r="T1370" i="18"/>
  <c r="V1370" i="18" s="1"/>
  <c r="T1402" i="18"/>
  <c r="V1402" i="18" s="1"/>
  <c r="T1434" i="18"/>
  <c r="V1434" i="18" s="1"/>
  <c r="T1466" i="18"/>
  <c r="V1466" i="18" s="1"/>
  <c r="T1582" i="18"/>
  <c r="V1582" i="18" s="1"/>
  <c r="T1538" i="18"/>
  <c r="V1538" i="18" s="1"/>
  <c r="T1447" i="18"/>
  <c r="V1447" i="18" s="1"/>
  <c r="T1510" i="18"/>
  <c r="V1510" i="18" s="1"/>
  <c r="T1578" i="18"/>
  <c r="V1578" i="18" s="1"/>
  <c r="T1512" i="18"/>
  <c r="V1512" i="18" s="1"/>
  <c r="T1380" i="18"/>
  <c r="V1380" i="18" s="1"/>
  <c r="T1412" i="18"/>
  <c r="V1412" i="18" s="1"/>
  <c r="T1444" i="18"/>
  <c r="V1444" i="18" s="1"/>
  <c r="T1500" i="18"/>
  <c r="V1500" i="18" s="1"/>
  <c r="T1628" i="18"/>
  <c r="V1628" i="18" s="1"/>
  <c r="T1692" i="18"/>
  <c r="V1692" i="18" s="1"/>
  <c r="T1467" i="18"/>
  <c r="V1467" i="18" s="1"/>
  <c r="T1499" i="18"/>
  <c r="V1499" i="18" s="1"/>
  <c r="T1531" i="18"/>
  <c r="V1531" i="18" s="1"/>
  <c r="T1563" i="18"/>
  <c r="V1563" i="18" s="1"/>
  <c r="T1597" i="18"/>
  <c r="V1597" i="18" s="1"/>
  <c r="T1653" i="18"/>
  <c r="V1653" i="18" s="1"/>
  <c r="T1717" i="18"/>
  <c r="V1717" i="18" s="1"/>
  <c r="T1524" i="18"/>
  <c r="V1524" i="18" s="1"/>
  <c r="T1556" i="18"/>
  <c r="V1556" i="18" s="1"/>
  <c r="T1588" i="18"/>
  <c r="V1588" i="18" s="1"/>
  <c r="T1647" i="18"/>
  <c r="V1647" i="18" s="1"/>
  <c r="T1711" i="18"/>
  <c r="V1711" i="18" s="1"/>
  <c r="T1648" i="18"/>
  <c r="V1648" i="18" s="1"/>
  <c r="T1712" i="18"/>
  <c r="V1712" i="18" s="1"/>
  <c r="T1533" i="18"/>
  <c r="V1533" i="18" s="1"/>
  <c r="T1565" i="18"/>
  <c r="V1565" i="18" s="1"/>
  <c r="T1601" i="18"/>
  <c r="V1601" i="18" s="1"/>
  <c r="T1665" i="18"/>
  <c r="V1665" i="18" s="1"/>
  <c r="T1788" i="18"/>
  <c r="V1788" i="18" s="1"/>
  <c r="T1764" i="18"/>
  <c r="V1764" i="18" s="1"/>
  <c r="T1755" i="18"/>
  <c r="V1755" i="18" s="1"/>
  <c r="T1610" i="18"/>
  <c r="V1610" i="18" s="1"/>
  <c r="T1642" i="18"/>
  <c r="V1642" i="18" s="1"/>
  <c r="T1674" i="18"/>
  <c r="V1674" i="18" s="1"/>
  <c r="T1706" i="18"/>
  <c r="V1706" i="18" s="1"/>
  <c r="T1735" i="18"/>
  <c r="V1735" i="18" s="1"/>
  <c r="T1731" i="18"/>
  <c r="V1731" i="18" s="1"/>
  <c r="T1770" i="18"/>
  <c r="V1770" i="18" s="1"/>
  <c r="T1803" i="18"/>
  <c r="V1803" i="18" s="1"/>
  <c r="T1733" i="18"/>
  <c r="V1733" i="18" s="1"/>
  <c r="T1765" i="18"/>
  <c r="V1765" i="18" s="1"/>
  <c r="T1797" i="18"/>
  <c r="V1797" i="18" s="1"/>
  <c r="T1829" i="18"/>
  <c r="V1829" i="18" s="1"/>
  <c r="T1802" i="18"/>
  <c r="V1802" i="18" s="1"/>
  <c r="T1832" i="18"/>
  <c r="V1832" i="18" s="1"/>
  <c r="T1864" i="18"/>
  <c r="V1864" i="18" s="1"/>
  <c r="T1896" i="18"/>
  <c r="V1896" i="18" s="1"/>
  <c r="T1928" i="18"/>
  <c r="V1928" i="18" s="1"/>
  <c r="T1960" i="18"/>
  <c r="V1960" i="18" s="1"/>
  <c r="T1992" i="18"/>
  <c r="V1992" i="18" s="1"/>
  <c r="T1857" i="18"/>
  <c r="V1857" i="18" s="1"/>
  <c r="T1889" i="18"/>
  <c r="V1889" i="18" s="1"/>
  <c r="T1921" i="18"/>
  <c r="V1921" i="18" s="1"/>
  <c r="T1953" i="18"/>
  <c r="V1953" i="18" s="1"/>
  <c r="T1985" i="18"/>
  <c r="V1985" i="18" s="1"/>
  <c r="T1850" i="18"/>
  <c r="V1850" i="18" s="1"/>
  <c r="T1882" i="18"/>
  <c r="V1882" i="18" s="1"/>
  <c r="T1914" i="18"/>
  <c r="V1914" i="18" s="1"/>
  <c r="T1946" i="18"/>
  <c r="V1946" i="18" s="1"/>
  <c r="T1978" i="18"/>
  <c r="V1978" i="18" s="1"/>
  <c r="T1843" i="18"/>
  <c r="V1843" i="18" s="1"/>
  <c r="T1875" i="18"/>
  <c r="V1875" i="18" s="1"/>
  <c r="T1907" i="18"/>
  <c r="V1907" i="18" s="1"/>
  <c r="T1939" i="18"/>
  <c r="V1939" i="18" s="1"/>
  <c r="T1971" i="18"/>
  <c r="V1971" i="18" s="1"/>
  <c r="T1867" i="18"/>
  <c r="V1867" i="18" s="1"/>
  <c r="T1931" i="18"/>
  <c r="V1931" i="18" s="1"/>
  <c r="T63" i="18"/>
  <c r="V63" i="18" s="1"/>
  <c r="T36" i="18"/>
  <c r="V36" i="18" s="1"/>
  <c r="T68" i="18"/>
  <c r="V68" i="18" s="1"/>
  <c r="T100" i="18"/>
  <c r="V100" i="18" s="1"/>
  <c r="T132" i="18"/>
  <c r="V132" i="18" s="1"/>
  <c r="T164" i="18"/>
  <c r="V164" i="18" s="1"/>
  <c r="T196" i="18"/>
  <c r="V196" i="18" s="1"/>
  <c r="T228" i="18"/>
  <c r="V228" i="18" s="1"/>
  <c r="T260" i="18"/>
  <c r="V260" i="18" s="1"/>
  <c r="T292" i="18"/>
  <c r="V292" i="18" s="1"/>
  <c r="T324" i="18"/>
  <c r="V324" i="18" s="1"/>
  <c r="T53" i="18"/>
  <c r="V53" i="18" s="1"/>
  <c r="T85" i="18"/>
  <c r="V85" i="18" s="1"/>
  <c r="T117" i="18"/>
  <c r="V117" i="18" s="1"/>
  <c r="T149" i="18"/>
  <c r="V149" i="18" s="1"/>
  <c r="T181" i="18"/>
  <c r="V181" i="18" s="1"/>
  <c r="T213" i="18"/>
  <c r="V213" i="18" s="1"/>
  <c r="T245" i="18"/>
  <c r="V245" i="18" s="1"/>
  <c r="T277" i="18"/>
  <c r="V277" i="18" s="1"/>
  <c r="T309" i="18"/>
  <c r="V309" i="18" s="1"/>
  <c r="T349" i="18"/>
  <c r="V349" i="18" s="1"/>
  <c r="T334" i="18"/>
  <c r="V334" i="18" s="1"/>
  <c r="T42" i="18"/>
  <c r="V42" i="18" s="1"/>
  <c r="T74" i="18"/>
  <c r="V74" i="18" s="1"/>
  <c r="T106" i="18"/>
  <c r="V106" i="18" s="1"/>
  <c r="T138" i="18"/>
  <c r="V138" i="18" s="1"/>
  <c r="T170" i="18"/>
  <c r="V170" i="18" s="1"/>
  <c r="T202" i="18"/>
  <c r="V202" i="18" s="1"/>
  <c r="T234" i="18"/>
  <c r="V234" i="18" s="1"/>
  <c r="T266" i="18"/>
  <c r="V266" i="18" s="1"/>
  <c r="T298" i="18"/>
  <c r="V298" i="18" s="1"/>
  <c r="T330" i="18"/>
  <c r="V330" i="18" s="1"/>
  <c r="T31" i="18"/>
  <c r="V31" i="18" s="1"/>
  <c r="T87" i="18"/>
  <c r="V87" i="18" s="1"/>
  <c r="T119" i="18"/>
  <c r="V119" i="18" s="1"/>
  <c r="T151" i="18"/>
  <c r="V151" i="18" s="1"/>
  <c r="T183" i="18"/>
  <c r="V183" i="18" s="1"/>
  <c r="T215" i="18"/>
  <c r="V215" i="18" s="1"/>
  <c r="T247" i="18"/>
  <c r="V247" i="18" s="1"/>
  <c r="T279" i="18"/>
  <c r="V279" i="18" s="1"/>
  <c r="T311" i="18"/>
  <c r="V311" i="18" s="1"/>
  <c r="T352" i="18"/>
  <c r="V352" i="18" s="1"/>
  <c r="T652" i="18"/>
  <c r="V652" i="18" s="1"/>
  <c r="T716" i="18"/>
  <c r="V716" i="18" s="1"/>
  <c r="T780" i="18"/>
  <c r="V780" i="18" s="1"/>
  <c r="T837" i="18"/>
  <c r="V837" i="18" s="1"/>
  <c r="T365" i="18"/>
  <c r="V365" i="18" s="1"/>
  <c r="T397" i="18"/>
  <c r="V397" i="18" s="1"/>
  <c r="T429" i="18"/>
  <c r="V429" i="18" s="1"/>
  <c r="T461" i="18"/>
  <c r="V461" i="18" s="1"/>
  <c r="T493" i="18"/>
  <c r="V493" i="18" s="1"/>
  <c r="T525" i="18"/>
  <c r="V525" i="18" s="1"/>
  <c r="T557" i="18"/>
  <c r="V557" i="18" s="1"/>
  <c r="T846" i="18"/>
  <c r="V846" i="18" s="1"/>
  <c r="T606" i="18"/>
  <c r="V606" i="18" s="1"/>
  <c r="T670" i="18"/>
  <c r="V670" i="18" s="1"/>
  <c r="T734" i="18"/>
  <c r="V734" i="18" s="1"/>
  <c r="T798" i="18"/>
  <c r="V798" i="18" s="1"/>
  <c r="T866" i="18"/>
  <c r="V866" i="18" s="1"/>
  <c r="T378" i="18"/>
  <c r="V378" i="18" s="1"/>
  <c r="T410" i="18"/>
  <c r="V410" i="18" s="1"/>
  <c r="T442" i="18"/>
  <c r="V442" i="18" s="1"/>
  <c r="T474" i="18"/>
  <c r="V474" i="18" s="1"/>
  <c r="T506" i="18"/>
  <c r="V506" i="18" s="1"/>
  <c r="T538" i="18"/>
  <c r="V538" i="18" s="1"/>
  <c r="T570" i="18"/>
  <c r="V570" i="18" s="1"/>
  <c r="T876" i="18"/>
  <c r="V876" i="18" s="1"/>
  <c r="T608" i="18"/>
  <c r="V608" i="18" s="1"/>
  <c r="T672" i="18"/>
  <c r="V672" i="18" s="1"/>
  <c r="T736" i="18"/>
  <c r="V736" i="18" s="1"/>
  <c r="T800" i="18"/>
  <c r="V800" i="18" s="1"/>
  <c r="T869" i="18"/>
  <c r="V869" i="18" s="1"/>
  <c r="T379" i="18"/>
  <c r="V379" i="18" s="1"/>
  <c r="T411" i="18"/>
  <c r="V411" i="18" s="1"/>
  <c r="T443" i="18"/>
  <c r="V443" i="18" s="1"/>
  <c r="T475" i="18"/>
  <c r="V475" i="18" s="1"/>
  <c r="T507" i="18"/>
  <c r="V507" i="18" s="1"/>
  <c r="T539" i="18"/>
  <c r="V539" i="18" s="1"/>
  <c r="T571" i="18"/>
  <c r="V571" i="18" s="1"/>
  <c r="T878" i="18"/>
  <c r="V878" i="18" s="1"/>
  <c r="T642" i="18"/>
  <c r="V642" i="18" s="1"/>
  <c r="T706" i="18"/>
  <c r="V706" i="18" s="1"/>
  <c r="T770" i="18"/>
  <c r="V770" i="18" s="1"/>
  <c r="T834" i="18"/>
  <c r="V834" i="18" s="1"/>
  <c r="T364" i="18"/>
  <c r="V364" i="18" s="1"/>
  <c r="T396" i="18"/>
  <c r="V396" i="18" s="1"/>
  <c r="T428" i="18"/>
  <c r="V428" i="18" s="1"/>
  <c r="T460" i="18"/>
  <c r="V460" i="18" s="1"/>
  <c r="T492" i="18"/>
  <c r="V492" i="18" s="1"/>
  <c r="T524" i="18"/>
  <c r="V524" i="18" s="1"/>
  <c r="T556" i="18"/>
  <c r="V556" i="18" s="1"/>
  <c r="T588" i="18"/>
  <c r="V588" i="18" s="1"/>
  <c r="T593" i="18"/>
  <c r="V593" i="18" s="1"/>
  <c r="T625" i="18"/>
  <c r="V625" i="18" s="1"/>
  <c r="T657" i="18"/>
  <c r="V657" i="18" s="1"/>
  <c r="T689" i="18"/>
  <c r="V689" i="18" s="1"/>
  <c r="T721" i="18"/>
  <c r="V721" i="18" s="1"/>
  <c r="T753" i="18"/>
  <c r="V753" i="18" s="1"/>
  <c r="T785" i="18"/>
  <c r="V785" i="18" s="1"/>
  <c r="T817" i="18"/>
  <c r="V817" i="18" s="1"/>
  <c r="T864" i="18"/>
  <c r="V864" i="18" s="1"/>
  <c r="T928" i="18"/>
  <c r="V928" i="18" s="1"/>
  <c r="T902" i="18"/>
  <c r="V902" i="18" s="1"/>
  <c r="T993" i="18"/>
  <c r="V993" i="18" s="1"/>
  <c r="T940" i="18"/>
  <c r="V940" i="18" s="1"/>
  <c r="T1019" i="18"/>
  <c r="V1019" i="18" s="1"/>
  <c r="T1035" i="18"/>
  <c r="V1035" i="18" s="1"/>
  <c r="T1051" i="18"/>
  <c r="V1051" i="18" s="1"/>
  <c r="T925" i="18"/>
  <c r="V925" i="18" s="1"/>
  <c r="T595" i="18"/>
  <c r="V595" i="18" s="1"/>
  <c r="T627" i="18"/>
  <c r="V627" i="18" s="1"/>
  <c r="T659" i="18"/>
  <c r="V659" i="18" s="1"/>
  <c r="T691" i="18"/>
  <c r="V691" i="18" s="1"/>
  <c r="T723" i="18"/>
  <c r="V723" i="18" s="1"/>
  <c r="T755" i="18"/>
  <c r="V755" i="18" s="1"/>
  <c r="T787" i="18"/>
  <c r="V787" i="18" s="1"/>
  <c r="T819" i="18"/>
  <c r="V819" i="18" s="1"/>
  <c r="T867" i="18"/>
  <c r="V867" i="18" s="1"/>
  <c r="T931" i="18"/>
  <c r="V931" i="18" s="1"/>
  <c r="T921" i="18"/>
  <c r="V921" i="18" s="1"/>
  <c r="T911" i="18"/>
  <c r="V911" i="18" s="1"/>
  <c r="T1003" i="18"/>
  <c r="V1003" i="18" s="1"/>
  <c r="T973" i="18"/>
  <c r="V973" i="18" s="1"/>
  <c r="T952" i="18"/>
  <c r="V952" i="18" s="1"/>
  <c r="T984" i="18"/>
  <c r="V984" i="18" s="1"/>
  <c r="T1016" i="18"/>
  <c r="V1016" i="18" s="1"/>
  <c r="T1048" i="18"/>
  <c r="V1048" i="18" s="1"/>
  <c r="T1080" i="18"/>
  <c r="V1080" i="18" s="1"/>
  <c r="T1112" i="18"/>
  <c r="V1112" i="18" s="1"/>
  <c r="T1162" i="18"/>
  <c r="V1162" i="18" s="1"/>
  <c r="T1093" i="18"/>
  <c r="V1093" i="18" s="1"/>
  <c r="T1164" i="18"/>
  <c r="V1164" i="18" s="1"/>
  <c r="T954" i="18"/>
  <c r="V954" i="18" s="1"/>
  <c r="T986" i="18"/>
  <c r="V986" i="18" s="1"/>
  <c r="T1018" i="18"/>
  <c r="V1018" i="18" s="1"/>
  <c r="T1050" i="18"/>
  <c r="V1050" i="18" s="1"/>
  <c r="T1082" i="18"/>
  <c r="V1082" i="18" s="1"/>
  <c r="T1114" i="18"/>
  <c r="V1114" i="18" s="1"/>
  <c r="T1170" i="18"/>
  <c r="V1170" i="18" s="1"/>
  <c r="T1091" i="18"/>
  <c r="V1091" i="18" s="1"/>
  <c r="T1156" i="18"/>
  <c r="V1156" i="18" s="1"/>
  <c r="T1174" i="18"/>
  <c r="V1174" i="18" s="1"/>
  <c r="T1206" i="18"/>
  <c r="V1206" i="18" s="1"/>
  <c r="T1238" i="18"/>
  <c r="V1238" i="18" s="1"/>
  <c r="T1326" i="18"/>
  <c r="V1326" i="18" s="1"/>
  <c r="T1338" i="18"/>
  <c r="V1338" i="18" s="1"/>
  <c r="T1143" i="18"/>
  <c r="V1143" i="18" s="1"/>
  <c r="T1175" i="18"/>
  <c r="V1175" i="18" s="1"/>
  <c r="T1207" i="18"/>
  <c r="V1207" i="18" s="1"/>
  <c r="T1239" i="18"/>
  <c r="V1239" i="18" s="1"/>
  <c r="T1351" i="18"/>
  <c r="V1351" i="18" s="1"/>
  <c r="T1276" i="18"/>
  <c r="V1276" i="18" s="1"/>
  <c r="T1184" i="18"/>
  <c r="V1184" i="18" s="1"/>
  <c r="T1216" i="18"/>
  <c r="V1216" i="18" s="1"/>
  <c r="T1248" i="18"/>
  <c r="V1248" i="18" s="1"/>
  <c r="T1286" i="18"/>
  <c r="V1286" i="18" s="1"/>
  <c r="T1145" i="18"/>
  <c r="V1145" i="18" s="1"/>
  <c r="T1177" i="18"/>
  <c r="V1177" i="18" s="1"/>
  <c r="T1209" i="18"/>
  <c r="V1209" i="18" s="1"/>
  <c r="T1241" i="18"/>
  <c r="V1241" i="18" s="1"/>
  <c r="T1327" i="18"/>
  <c r="V1327" i="18" s="1"/>
  <c r="T1387" i="18"/>
  <c r="V1387" i="18" s="1"/>
  <c r="T1419" i="18"/>
  <c r="V1419" i="18" s="1"/>
  <c r="T1281" i="18"/>
  <c r="V1281" i="18" s="1"/>
  <c r="T1322" i="18"/>
  <c r="V1322" i="18" s="1"/>
  <c r="T1336" i="18"/>
  <c r="V1336" i="18" s="1"/>
  <c r="T1275" i="18"/>
  <c r="V1275" i="18" s="1"/>
  <c r="T1314" i="18"/>
  <c r="V1314" i="18" s="1"/>
  <c r="T1293" i="18"/>
  <c r="V1293" i="18" s="1"/>
  <c r="T1325" i="18"/>
  <c r="V1325" i="18" s="1"/>
  <c r="T1357" i="18"/>
  <c r="V1357" i="18" s="1"/>
  <c r="T1389" i="18"/>
  <c r="V1389" i="18" s="1"/>
  <c r="T1421" i="18"/>
  <c r="V1421" i="18" s="1"/>
  <c r="T1453" i="18"/>
  <c r="V1453" i="18" s="1"/>
  <c r="T1526" i="18"/>
  <c r="V1526" i="18" s="1"/>
  <c r="T1496" i="18"/>
  <c r="V1496" i="18" s="1"/>
  <c r="T1374" i="18"/>
  <c r="V1374" i="18" s="1"/>
  <c r="T1406" i="18"/>
  <c r="V1406" i="18" s="1"/>
  <c r="T1438" i="18"/>
  <c r="V1438" i="18" s="1"/>
  <c r="T1477" i="18"/>
  <c r="V1477" i="18" s="1"/>
  <c r="T1596" i="18"/>
  <c r="V1596" i="18" s="1"/>
  <c r="T1659" i="18"/>
  <c r="V1659" i="18" s="1"/>
  <c r="T1451" i="18"/>
  <c r="V1451" i="18" s="1"/>
  <c r="T1517" i="18"/>
  <c r="V1517" i="18" s="1"/>
  <c r="T1619" i="18"/>
  <c r="V1619" i="18" s="1"/>
  <c r="T1591" i="18"/>
  <c r="V1591" i="18" s="1"/>
  <c r="T1384" i="18"/>
  <c r="V1384" i="18" s="1"/>
  <c r="T1416" i="18"/>
  <c r="V1416" i="18" s="1"/>
  <c r="T1448" i="18"/>
  <c r="V1448" i="18" s="1"/>
  <c r="T1518" i="18"/>
  <c r="V1518" i="18" s="1"/>
  <c r="T1636" i="18"/>
  <c r="V1636" i="18" s="1"/>
  <c r="T1700" i="18"/>
  <c r="V1700" i="18" s="1"/>
  <c r="T1471" i="18"/>
  <c r="V1471" i="18" s="1"/>
  <c r="T1503" i="18"/>
  <c r="V1503" i="18" s="1"/>
  <c r="T1535" i="18"/>
  <c r="V1535" i="18" s="1"/>
  <c r="T1567" i="18"/>
  <c r="V1567" i="18" s="1"/>
  <c r="T1732" i="18"/>
  <c r="V1732" i="18" s="1"/>
  <c r="T1661" i="18"/>
  <c r="V1661" i="18" s="1"/>
  <c r="T1725" i="18"/>
  <c r="V1725" i="18" s="1"/>
  <c r="T1528" i="18"/>
  <c r="V1528" i="18" s="1"/>
  <c r="T1560" i="18"/>
  <c r="V1560" i="18" s="1"/>
  <c r="T1593" i="18"/>
  <c r="V1593" i="18" s="1"/>
  <c r="T1655" i="18"/>
  <c r="V1655" i="18" s="1"/>
  <c r="T1719" i="18"/>
  <c r="V1719" i="18" s="1"/>
  <c r="T1656" i="18"/>
  <c r="V1656" i="18" s="1"/>
  <c r="T1720" i="18"/>
  <c r="V1720" i="18" s="1"/>
  <c r="T1537" i="18"/>
  <c r="V1537" i="18" s="1"/>
  <c r="T1569" i="18"/>
  <c r="V1569" i="18" s="1"/>
  <c r="T1609" i="18"/>
  <c r="V1609" i="18" s="1"/>
  <c r="T1673" i="18"/>
  <c r="V1673" i="18" s="1"/>
  <c r="T1804" i="18"/>
  <c r="V1804" i="18" s="1"/>
  <c r="T1771" i="18"/>
  <c r="V1771" i="18" s="1"/>
  <c r="T1760" i="18"/>
  <c r="V1760" i="18" s="1"/>
  <c r="T1614" i="18"/>
  <c r="V1614" i="18" s="1"/>
  <c r="T1646" i="18"/>
  <c r="V1646" i="18" s="1"/>
  <c r="T1678" i="18"/>
  <c r="V1678" i="18" s="1"/>
  <c r="T1710" i="18"/>
  <c r="V1710" i="18" s="1"/>
  <c r="T1740" i="18"/>
  <c r="V1740" i="18" s="1"/>
  <c r="T1768" i="18"/>
  <c r="V1768" i="18" s="1"/>
  <c r="T1776" i="18"/>
  <c r="V1776" i="18" s="1"/>
  <c r="T1807" i="18"/>
  <c r="V1807" i="18" s="1"/>
  <c r="T1737" i="18"/>
  <c r="V1737" i="18" s="1"/>
  <c r="T1769" i="18"/>
  <c r="V1769" i="18" s="1"/>
  <c r="T1801" i="18"/>
  <c r="V1801" i="18" s="1"/>
  <c r="T1774" i="18"/>
  <c r="V1774" i="18" s="1"/>
  <c r="T1806" i="18"/>
  <c r="V1806" i="18" s="1"/>
  <c r="T1836" i="18"/>
  <c r="V1836" i="18" s="1"/>
  <c r="T1868" i="18"/>
  <c r="V1868" i="18" s="1"/>
  <c r="T1900" i="18"/>
  <c r="V1900" i="18" s="1"/>
  <c r="T1932" i="18"/>
  <c r="V1932" i="18" s="1"/>
  <c r="T1964" i="18"/>
  <c r="V1964" i="18" s="1"/>
  <c r="T1996" i="18"/>
  <c r="V1996" i="18" s="1"/>
  <c r="T1861" i="18"/>
  <c r="V1861" i="18" s="1"/>
  <c r="T1893" i="18"/>
  <c r="V1893" i="18" s="1"/>
  <c r="T1925" i="18"/>
  <c r="V1925" i="18" s="1"/>
  <c r="T1957" i="18"/>
  <c r="V1957" i="18" s="1"/>
  <c r="T1989" i="18"/>
  <c r="V1989" i="18" s="1"/>
  <c r="T1854" i="18"/>
  <c r="V1854" i="18" s="1"/>
  <c r="T1886" i="18"/>
  <c r="V1886" i="18" s="1"/>
  <c r="T1918" i="18"/>
  <c r="V1918" i="18" s="1"/>
  <c r="T1950" i="18"/>
  <c r="V1950" i="18" s="1"/>
  <c r="T1982" i="18"/>
  <c r="V1982" i="18" s="1"/>
  <c r="T1847" i="18"/>
  <c r="V1847" i="18" s="1"/>
  <c r="T1879" i="18"/>
  <c r="V1879" i="18" s="1"/>
  <c r="T1911" i="18"/>
  <c r="V1911" i="18" s="1"/>
  <c r="T1943" i="18"/>
  <c r="V1943" i="18" s="1"/>
  <c r="T1975" i="18"/>
  <c r="V1975" i="18" s="1"/>
  <c r="T67" i="18"/>
  <c r="V67" i="18" s="1"/>
  <c r="T40" i="18"/>
  <c r="V40" i="18" s="1"/>
  <c r="T72" i="18"/>
  <c r="V72" i="18" s="1"/>
  <c r="T104" i="18"/>
  <c r="V104" i="18" s="1"/>
  <c r="T136" i="18"/>
  <c r="V136" i="18" s="1"/>
  <c r="T168" i="18"/>
  <c r="V168" i="18" s="1"/>
  <c r="T200" i="18"/>
  <c r="V200" i="18" s="1"/>
  <c r="T232" i="18"/>
  <c r="V232" i="18" s="1"/>
  <c r="T264" i="18"/>
  <c r="V264" i="18" s="1"/>
  <c r="T296" i="18"/>
  <c r="V296" i="18" s="1"/>
  <c r="T328" i="18"/>
  <c r="V328" i="18" s="1"/>
  <c r="T57" i="18"/>
  <c r="V57" i="18" s="1"/>
  <c r="T89" i="18"/>
  <c r="V89" i="18" s="1"/>
  <c r="T121" i="18"/>
  <c r="V121" i="18" s="1"/>
  <c r="T153" i="18"/>
  <c r="V153" i="18" s="1"/>
  <c r="T185" i="18"/>
  <c r="V185" i="18" s="1"/>
  <c r="T217" i="18"/>
  <c r="V217" i="18" s="1"/>
  <c r="T249" i="18"/>
  <c r="V249" i="18" s="1"/>
  <c r="T281" i="18"/>
  <c r="V281" i="18" s="1"/>
  <c r="T313" i="18"/>
  <c r="V313" i="18" s="1"/>
  <c r="T21" i="18"/>
  <c r="V21" i="18" s="1"/>
  <c r="T339" i="18"/>
  <c r="V339" i="18" s="1"/>
  <c r="T46" i="18"/>
  <c r="V46" i="18" s="1"/>
  <c r="T78" i="18"/>
  <c r="V78" i="18" s="1"/>
  <c r="T110" i="18"/>
  <c r="V110" i="18" s="1"/>
  <c r="T142" i="18"/>
  <c r="V142" i="18" s="1"/>
  <c r="T174" i="18"/>
  <c r="V174" i="18" s="1"/>
  <c r="T206" i="18"/>
  <c r="V206" i="18" s="1"/>
  <c r="T238" i="18"/>
  <c r="V238" i="18" s="1"/>
  <c r="T270" i="18"/>
  <c r="V270" i="18" s="1"/>
  <c r="T302" i="18"/>
  <c r="V302" i="18" s="1"/>
  <c r="T340" i="18"/>
  <c r="V340" i="18" s="1"/>
  <c r="T51" i="18"/>
  <c r="V51" i="18" s="1"/>
  <c r="T91" i="18"/>
  <c r="V91" i="18" s="1"/>
  <c r="T123" i="18"/>
  <c r="V123" i="18" s="1"/>
  <c r="T155" i="18"/>
  <c r="V155" i="18" s="1"/>
  <c r="T187" i="18"/>
  <c r="V187" i="18" s="1"/>
  <c r="T219" i="18"/>
  <c r="V219" i="18" s="1"/>
  <c r="T251" i="18"/>
  <c r="V251" i="18" s="1"/>
  <c r="T283" i="18"/>
  <c r="V283" i="18" s="1"/>
  <c r="T315" i="18"/>
  <c r="V315" i="18" s="1"/>
  <c r="T596" i="18"/>
  <c r="V596" i="18" s="1"/>
  <c r="T660" i="18"/>
  <c r="V660" i="18" s="1"/>
  <c r="T724" i="18"/>
  <c r="V724" i="18" s="1"/>
  <c r="T788" i="18"/>
  <c r="V788" i="18" s="1"/>
  <c r="T854" i="18"/>
  <c r="V854" i="18" s="1"/>
  <c r="T369" i="18"/>
  <c r="V369" i="18" s="1"/>
  <c r="T401" i="18"/>
  <c r="V401" i="18" s="1"/>
  <c r="T433" i="18"/>
  <c r="V433" i="18" s="1"/>
  <c r="T465" i="18"/>
  <c r="V465" i="18" s="1"/>
  <c r="T497" i="18"/>
  <c r="V497" i="18" s="1"/>
  <c r="T529" i="18"/>
  <c r="V529" i="18" s="1"/>
  <c r="T561" i="18"/>
  <c r="V561" i="18" s="1"/>
  <c r="T855" i="18"/>
  <c r="V855" i="18" s="1"/>
  <c r="T614" i="18"/>
  <c r="V614" i="18" s="1"/>
  <c r="T678" i="18"/>
  <c r="V678" i="18" s="1"/>
  <c r="T742" i="18"/>
  <c r="V742" i="18" s="1"/>
  <c r="T806" i="18"/>
  <c r="V806" i="18" s="1"/>
  <c r="T884" i="18"/>
  <c r="V884" i="18" s="1"/>
  <c r="T382" i="18"/>
  <c r="V382" i="18" s="1"/>
  <c r="T414" i="18"/>
  <c r="V414" i="18" s="1"/>
  <c r="T446" i="18"/>
  <c r="V446" i="18" s="1"/>
  <c r="T478" i="18"/>
  <c r="V478" i="18" s="1"/>
  <c r="T510" i="18"/>
  <c r="V510" i="18" s="1"/>
  <c r="T542" i="18"/>
  <c r="V542" i="18" s="1"/>
  <c r="T574" i="18"/>
  <c r="V574" i="18" s="1"/>
  <c r="T877" i="18"/>
  <c r="V877" i="18" s="1"/>
  <c r="T616" i="18"/>
  <c r="V616" i="18" s="1"/>
  <c r="T680" i="18"/>
  <c r="V680" i="18" s="1"/>
  <c r="T744" i="18"/>
  <c r="V744" i="18" s="1"/>
  <c r="T808" i="18"/>
  <c r="V808" i="18" s="1"/>
  <c r="T886" i="18"/>
  <c r="V886" i="18" s="1"/>
  <c r="T383" i="18"/>
  <c r="V383" i="18" s="1"/>
  <c r="T415" i="18"/>
  <c r="V415" i="18" s="1"/>
  <c r="T447" i="18"/>
  <c r="V447" i="18" s="1"/>
  <c r="T479" i="18"/>
  <c r="V479" i="18" s="1"/>
  <c r="T511" i="18"/>
  <c r="V511" i="18" s="1"/>
  <c r="T543" i="18"/>
  <c r="V543" i="18" s="1"/>
  <c r="T575" i="18"/>
  <c r="V575" i="18" s="1"/>
  <c r="T887" i="18"/>
  <c r="V887" i="18" s="1"/>
  <c r="T650" i="18"/>
  <c r="V650" i="18" s="1"/>
  <c r="T714" i="18"/>
  <c r="V714" i="18" s="1"/>
  <c r="T778" i="18"/>
  <c r="V778" i="18" s="1"/>
  <c r="T852" i="18"/>
  <c r="V852" i="18" s="1"/>
  <c r="T368" i="18"/>
  <c r="V368" i="18" s="1"/>
  <c r="T400" i="18"/>
  <c r="V400" i="18" s="1"/>
  <c r="T432" i="18"/>
  <c r="V432" i="18" s="1"/>
  <c r="T464" i="18"/>
  <c r="V464" i="18" s="1"/>
  <c r="T496" i="18"/>
  <c r="V496" i="18" s="1"/>
  <c r="T528" i="18"/>
  <c r="V528" i="18" s="1"/>
  <c r="T560" i="18"/>
  <c r="V560" i="18" s="1"/>
  <c r="T844" i="18"/>
  <c r="V844" i="18" s="1"/>
  <c r="T597" i="18"/>
  <c r="V597" i="18" s="1"/>
  <c r="T629" i="18"/>
  <c r="V629" i="18" s="1"/>
  <c r="T661" i="18"/>
  <c r="V661" i="18" s="1"/>
  <c r="T693" i="18"/>
  <c r="V693" i="18" s="1"/>
  <c r="T725" i="18"/>
  <c r="V725" i="18" s="1"/>
  <c r="T757" i="18"/>
  <c r="V757" i="18" s="1"/>
  <c r="T789" i="18"/>
  <c r="V789" i="18" s="1"/>
  <c r="T821" i="18"/>
  <c r="V821" i="18" s="1"/>
  <c r="T875" i="18"/>
  <c r="V875" i="18" s="1"/>
  <c r="T939" i="18"/>
  <c r="V939" i="18" s="1"/>
  <c r="T913" i="18"/>
  <c r="V913" i="18" s="1"/>
  <c r="T1009" i="18"/>
  <c r="V1009" i="18" s="1"/>
  <c r="T947" i="18"/>
  <c r="V947" i="18" s="1"/>
  <c r="T1021" i="18"/>
  <c r="V1021" i="18" s="1"/>
  <c r="T1037" i="18"/>
  <c r="V1037" i="18" s="1"/>
  <c r="T1053" i="18"/>
  <c r="V1053" i="18" s="1"/>
  <c r="T930" i="18"/>
  <c r="V930" i="18" s="1"/>
  <c r="T599" i="18"/>
  <c r="V599" i="18" s="1"/>
  <c r="T631" i="18"/>
  <c r="V631" i="18" s="1"/>
  <c r="T663" i="18"/>
  <c r="V663" i="18" s="1"/>
  <c r="T695" i="18"/>
  <c r="V695" i="18" s="1"/>
  <c r="T727" i="18"/>
  <c r="V727" i="18" s="1"/>
  <c r="T759" i="18"/>
  <c r="V759" i="18" s="1"/>
  <c r="T791" i="18"/>
  <c r="V791" i="18" s="1"/>
  <c r="T823" i="18"/>
  <c r="V823" i="18" s="1"/>
  <c r="T872" i="18"/>
  <c r="V872" i="18" s="1"/>
  <c r="T936" i="18"/>
  <c r="V936" i="18" s="1"/>
  <c r="T926" i="18"/>
  <c r="V926" i="18" s="1"/>
  <c r="T916" i="18"/>
  <c r="V916" i="18" s="1"/>
  <c r="T901" i="18"/>
  <c r="V901" i="18" s="1"/>
  <c r="T989" i="18"/>
  <c r="V989" i="18" s="1"/>
  <c r="T956" i="18"/>
  <c r="V956" i="18" s="1"/>
  <c r="T988" i="18"/>
  <c r="V988" i="18" s="1"/>
  <c r="T1020" i="18"/>
  <c r="V1020" i="18" s="1"/>
  <c r="T1052" i="18"/>
  <c r="V1052" i="18" s="1"/>
  <c r="T1084" i="18"/>
  <c r="V1084" i="18" s="1"/>
  <c r="T1116" i="18"/>
  <c r="V1116" i="18" s="1"/>
  <c r="T1065" i="18"/>
  <c r="V1065" i="18" s="1"/>
  <c r="T1097" i="18"/>
  <c r="V1097" i="18" s="1"/>
  <c r="T1122" i="18"/>
  <c r="V1122" i="18" s="1"/>
  <c r="T958" i="18"/>
  <c r="V958" i="18" s="1"/>
  <c r="T990" i="18"/>
  <c r="V990" i="18" s="1"/>
  <c r="T1022" i="18"/>
  <c r="V1022" i="18" s="1"/>
  <c r="T1054" i="18"/>
  <c r="V1054" i="18" s="1"/>
  <c r="T1086" i="18"/>
  <c r="V1086" i="18" s="1"/>
  <c r="T1118" i="18"/>
  <c r="V1118" i="18" s="1"/>
  <c r="T1063" i="18"/>
  <c r="V1063" i="18" s="1"/>
  <c r="T1095" i="18"/>
  <c r="V1095" i="18" s="1"/>
  <c r="T1264" i="18"/>
  <c r="V1264" i="18" s="1"/>
  <c r="T1178" i="18"/>
  <c r="V1178" i="18" s="1"/>
  <c r="T1210" i="18"/>
  <c r="V1210" i="18" s="1"/>
  <c r="T1242" i="18"/>
  <c r="V1242" i="18" s="1"/>
  <c r="T1332" i="18"/>
  <c r="V1332" i="18" s="1"/>
  <c r="T1339" i="18"/>
  <c r="V1339" i="18" s="1"/>
  <c r="T1147" i="18"/>
  <c r="V1147" i="18" s="1"/>
  <c r="T1179" i="18"/>
  <c r="V1179" i="18" s="1"/>
  <c r="T1211" i="18"/>
  <c r="V1211" i="18" s="1"/>
  <c r="T1243" i="18"/>
  <c r="V1243" i="18" s="1"/>
  <c r="T1352" i="18"/>
  <c r="V1352" i="18" s="1"/>
  <c r="T1284" i="18"/>
  <c r="V1284" i="18" s="1"/>
  <c r="T1188" i="18"/>
  <c r="V1188" i="18" s="1"/>
  <c r="T1220" i="18"/>
  <c r="V1220" i="18" s="1"/>
  <c r="T1252" i="18"/>
  <c r="V1252" i="18" s="1"/>
  <c r="T1318" i="18"/>
  <c r="V1318" i="18" s="1"/>
  <c r="T1149" i="18"/>
  <c r="V1149" i="18" s="1"/>
  <c r="T1181" i="18"/>
  <c r="V1181" i="18" s="1"/>
  <c r="T1213" i="18"/>
  <c r="V1213" i="18" s="1"/>
  <c r="T1245" i="18"/>
  <c r="V1245" i="18" s="1"/>
  <c r="T1346" i="18"/>
  <c r="V1346" i="18" s="1"/>
  <c r="T1391" i="18"/>
  <c r="V1391" i="18" s="1"/>
  <c r="T1423" i="18"/>
  <c r="V1423" i="18" s="1"/>
  <c r="T1285" i="18"/>
  <c r="V1285" i="18" s="1"/>
  <c r="T1334" i="18"/>
  <c r="V1334" i="18" s="1"/>
  <c r="T1343" i="18"/>
  <c r="V1343" i="18" s="1"/>
  <c r="T1279" i="18"/>
  <c r="V1279" i="18" s="1"/>
  <c r="T1319" i="18"/>
  <c r="V1319" i="18" s="1"/>
  <c r="T1297" i="18"/>
  <c r="V1297" i="18" s="1"/>
  <c r="T1329" i="18"/>
  <c r="V1329" i="18" s="1"/>
  <c r="T1361" i="18"/>
  <c r="V1361" i="18" s="1"/>
  <c r="T1393" i="18"/>
  <c r="V1393" i="18" s="1"/>
  <c r="T1425" i="18"/>
  <c r="V1425" i="18" s="1"/>
  <c r="T1457" i="18"/>
  <c r="V1457" i="18" s="1"/>
  <c r="T1570" i="18"/>
  <c r="V1570" i="18" s="1"/>
  <c r="T1514" i="18"/>
  <c r="V1514" i="18" s="1"/>
  <c r="T1378" i="18"/>
  <c r="V1378" i="18" s="1"/>
  <c r="T1410" i="18"/>
  <c r="V1410" i="18" s="1"/>
  <c r="T1442" i="18"/>
  <c r="V1442" i="18" s="1"/>
  <c r="T1484" i="18"/>
  <c r="V1484" i="18" s="1"/>
  <c r="T1635" i="18"/>
  <c r="V1635" i="18" s="1"/>
  <c r="T1723" i="18"/>
  <c r="V1723" i="18" s="1"/>
  <c r="T1455" i="18"/>
  <c r="V1455" i="18" s="1"/>
  <c r="T1542" i="18"/>
  <c r="V1542" i="18" s="1"/>
  <c r="T1683" i="18"/>
  <c r="V1683" i="18" s="1"/>
  <c r="T1643" i="18"/>
  <c r="V1643" i="18" s="1"/>
  <c r="T1388" i="18"/>
  <c r="V1388" i="18" s="1"/>
  <c r="T1420" i="18"/>
  <c r="V1420" i="18" s="1"/>
  <c r="T1452" i="18"/>
  <c r="V1452" i="18" s="1"/>
  <c r="T1574" i="18"/>
  <c r="V1574" i="18" s="1"/>
  <c r="T1644" i="18"/>
  <c r="V1644" i="18" s="1"/>
  <c r="T1708" i="18"/>
  <c r="V1708" i="18" s="1"/>
  <c r="T1475" i="18"/>
  <c r="V1475" i="18" s="1"/>
  <c r="T1507" i="18"/>
  <c r="V1507" i="18" s="1"/>
  <c r="T1539" i="18"/>
  <c r="V1539" i="18" s="1"/>
  <c r="T1571" i="18"/>
  <c r="V1571" i="18" s="1"/>
  <c r="T1605" i="18"/>
  <c r="V1605" i="18" s="1"/>
  <c r="T1669" i="18"/>
  <c r="V1669" i="18" s="1"/>
  <c r="T1728" i="18"/>
  <c r="V1728" i="18" s="1"/>
  <c r="T1532" i="18"/>
  <c r="V1532" i="18" s="1"/>
  <c r="T1564" i="18"/>
  <c r="V1564" i="18" s="1"/>
  <c r="T1599" i="18"/>
  <c r="V1599" i="18" s="1"/>
  <c r="T1663" i="18"/>
  <c r="V1663" i="18" s="1"/>
  <c r="T1600" i="18"/>
  <c r="V1600" i="18" s="1"/>
  <c r="T1664" i="18"/>
  <c r="V1664" i="18" s="1"/>
  <c r="T1792" i="18"/>
  <c r="V1792" i="18" s="1"/>
  <c r="T1541" i="18"/>
  <c r="V1541" i="18" s="1"/>
  <c r="T1573" i="18"/>
  <c r="V1573" i="18" s="1"/>
  <c r="T1617" i="18"/>
  <c r="V1617" i="18" s="1"/>
  <c r="T1681" i="18"/>
  <c r="V1681" i="18" s="1"/>
  <c r="T1820" i="18"/>
  <c r="V1820" i="18" s="1"/>
  <c r="T1729" i="18"/>
  <c r="V1729" i="18" s="1"/>
  <c r="T1772" i="18"/>
  <c r="V1772" i="18" s="1"/>
  <c r="T1618" i="18"/>
  <c r="V1618" i="18" s="1"/>
  <c r="T1650" i="18"/>
  <c r="V1650" i="18" s="1"/>
  <c r="T1682" i="18"/>
  <c r="V1682" i="18" s="1"/>
  <c r="T1714" i="18"/>
  <c r="V1714" i="18" s="1"/>
  <c r="T1746" i="18"/>
  <c r="V1746" i="18" s="1"/>
  <c r="T1736" i="18"/>
  <c r="V1736" i="18" s="1"/>
  <c r="T1779" i="18"/>
  <c r="V1779" i="18" s="1"/>
  <c r="T1811" i="18"/>
  <c r="V1811" i="18" s="1"/>
  <c r="T1741" i="18"/>
  <c r="V1741" i="18" s="1"/>
  <c r="T1773" i="18"/>
  <c r="V1773" i="18" s="1"/>
  <c r="T1805" i="18"/>
  <c r="V1805" i="18" s="1"/>
  <c r="T1778" i="18"/>
  <c r="V1778" i="18" s="1"/>
  <c r="T1810" i="18"/>
  <c r="V1810" i="18" s="1"/>
  <c r="T1840" i="18"/>
  <c r="V1840" i="18" s="1"/>
  <c r="T1872" i="18"/>
  <c r="V1872" i="18" s="1"/>
  <c r="T1904" i="18"/>
  <c r="V1904" i="18" s="1"/>
  <c r="T1936" i="18"/>
  <c r="V1936" i="18" s="1"/>
  <c r="T1968" i="18"/>
  <c r="V1968" i="18" s="1"/>
  <c r="T1833" i="18"/>
  <c r="V1833" i="18" s="1"/>
  <c r="T1865" i="18"/>
  <c r="V1865" i="18" s="1"/>
  <c r="T1897" i="18"/>
  <c r="V1897" i="18" s="1"/>
  <c r="T1929" i="18"/>
  <c r="V1929" i="18" s="1"/>
  <c r="T1961" i="18"/>
  <c r="V1961" i="18" s="1"/>
  <c r="T1993" i="18"/>
  <c r="V1993" i="18" s="1"/>
  <c r="T1858" i="18"/>
  <c r="V1858" i="18" s="1"/>
  <c r="T1890" i="18"/>
  <c r="V1890" i="18" s="1"/>
  <c r="T1922" i="18"/>
  <c r="V1922" i="18" s="1"/>
  <c r="T1954" i="18"/>
  <c r="V1954" i="18" s="1"/>
  <c r="T1986" i="18"/>
  <c r="V1986" i="18" s="1"/>
  <c r="T1851" i="18"/>
  <c r="V1851" i="18" s="1"/>
  <c r="T1883" i="18"/>
  <c r="V1883" i="18" s="1"/>
  <c r="T1915" i="18"/>
  <c r="V1915" i="18" s="1"/>
  <c r="T1947" i="18"/>
  <c r="V1947" i="18" s="1"/>
  <c r="T1979" i="18"/>
  <c r="V1979" i="18" s="1"/>
  <c r="T140" i="18"/>
  <c r="V140" i="18" s="1"/>
  <c r="T172" i="18"/>
  <c r="V172" i="18" s="1"/>
  <c r="T204" i="18"/>
  <c r="V204" i="18" s="1"/>
  <c r="T236" i="18"/>
  <c r="V236" i="18" s="1"/>
  <c r="T268" i="18"/>
  <c r="V268" i="18" s="1"/>
  <c r="T300" i="18"/>
  <c r="V300" i="18" s="1"/>
  <c r="T332" i="18"/>
  <c r="V332" i="18" s="1"/>
  <c r="T61" i="18"/>
  <c r="V61" i="18" s="1"/>
  <c r="T93" i="18"/>
  <c r="V93" i="18" s="1"/>
  <c r="T125" i="18"/>
  <c r="V125" i="18" s="1"/>
  <c r="T157" i="18"/>
  <c r="V157" i="18" s="1"/>
  <c r="T189" i="18"/>
  <c r="V189" i="18" s="1"/>
  <c r="T221" i="18"/>
  <c r="V221" i="18" s="1"/>
  <c r="T253" i="18"/>
  <c r="V253" i="18" s="1"/>
  <c r="T285" i="18"/>
  <c r="V285" i="18" s="1"/>
  <c r="T317" i="18"/>
  <c r="V317" i="18" s="1"/>
  <c r="T25" i="18"/>
  <c r="V25" i="18" s="1"/>
  <c r="T350" i="18"/>
  <c r="V350" i="18" s="1"/>
  <c r="T50" i="18"/>
  <c r="V50" i="18" s="1"/>
  <c r="T82" i="18"/>
  <c r="V82" i="18" s="1"/>
  <c r="T114" i="18"/>
  <c r="V114" i="18" s="1"/>
  <c r="T146" i="18"/>
  <c r="V146" i="18" s="1"/>
  <c r="T178" i="18"/>
  <c r="V178" i="18" s="1"/>
  <c r="T210" i="18"/>
  <c r="V210" i="18" s="1"/>
  <c r="T242" i="18"/>
  <c r="V242" i="18" s="1"/>
  <c r="T274" i="18"/>
  <c r="V274" i="18" s="1"/>
  <c r="T306" i="18"/>
  <c r="V306" i="18" s="1"/>
  <c r="T345" i="18"/>
  <c r="V345" i="18" s="1"/>
  <c r="T55" i="18"/>
  <c r="V55" i="18" s="1"/>
  <c r="T95" i="18"/>
  <c r="V95" i="18" s="1"/>
  <c r="T127" i="18"/>
  <c r="V127" i="18" s="1"/>
  <c r="T159" i="18"/>
  <c r="V159" i="18" s="1"/>
  <c r="T191" i="18"/>
  <c r="V191" i="18" s="1"/>
  <c r="T223" i="18"/>
  <c r="V223" i="18" s="1"/>
  <c r="T255" i="18"/>
  <c r="V255" i="18" s="1"/>
  <c r="T287" i="18"/>
  <c r="V287" i="18" s="1"/>
  <c r="T319" i="18"/>
  <c r="V319" i="18" s="1"/>
  <c r="T604" i="18"/>
  <c r="V604" i="18" s="1"/>
  <c r="T668" i="18"/>
  <c r="V668" i="18" s="1"/>
  <c r="T732" i="18"/>
  <c r="V732" i="18" s="1"/>
  <c r="T796" i="18"/>
  <c r="V796" i="18" s="1"/>
  <c r="T863" i="18"/>
  <c r="V863" i="18" s="1"/>
  <c r="T373" i="18"/>
  <c r="V373" i="18" s="1"/>
  <c r="T405" i="18"/>
  <c r="V405" i="18" s="1"/>
  <c r="T437" i="18"/>
  <c r="V437" i="18" s="1"/>
  <c r="T469" i="18"/>
  <c r="V469" i="18" s="1"/>
  <c r="T501" i="18"/>
  <c r="V501" i="18" s="1"/>
  <c r="T533" i="18"/>
  <c r="V533" i="18" s="1"/>
  <c r="T565" i="18"/>
  <c r="V565" i="18" s="1"/>
  <c r="T865" i="18"/>
  <c r="V865" i="18" s="1"/>
  <c r="T622" i="18"/>
  <c r="V622" i="18" s="1"/>
  <c r="T686" i="18"/>
  <c r="V686" i="18" s="1"/>
  <c r="T750" i="18"/>
  <c r="V750" i="18" s="1"/>
  <c r="T814" i="18"/>
  <c r="V814" i="18" s="1"/>
  <c r="T885" i="18"/>
  <c r="V885" i="18" s="1"/>
  <c r="T386" i="18"/>
  <c r="V386" i="18" s="1"/>
  <c r="T418" i="18"/>
  <c r="V418" i="18" s="1"/>
  <c r="T450" i="18"/>
  <c r="V450" i="18" s="1"/>
  <c r="T482" i="18"/>
  <c r="V482" i="18" s="1"/>
  <c r="T514" i="18"/>
  <c r="V514" i="18" s="1"/>
  <c r="T546" i="18"/>
  <c r="V546" i="18" s="1"/>
  <c r="T578" i="18"/>
  <c r="V578" i="18" s="1"/>
  <c r="T894" i="18"/>
  <c r="V894" i="18" s="1"/>
  <c r="T624" i="18"/>
  <c r="V624" i="18" s="1"/>
  <c r="T688" i="18"/>
  <c r="V688" i="18" s="1"/>
  <c r="T752" i="18"/>
  <c r="V752" i="18" s="1"/>
  <c r="T816" i="18"/>
  <c r="V816" i="18" s="1"/>
  <c r="T355" i="18"/>
  <c r="V355" i="18" s="1"/>
  <c r="T387" i="18"/>
  <c r="V387" i="18" s="1"/>
  <c r="T419" i="18"/>
  <c r="V419" i="18" s="1"/>
  <c r="T451" i="18"/>
  <c r="V451" i="18" s="1"/>
  <c r="T483" i="18"/>
  <c r="V483" i="18" s="1"/>
  <c r="T515" i="18"/>
  <c r="V515" i="18" s="1"/>
  <c r="T547" i="18"/>
  <c r="V547" i="18" s="1"/>
  <c r="T579" i="18"/>
  <c r="V579" i="18" s="1"/>
  <c r="T594" i="18"/>
  <c r="V594" i="18" s="1"/>
  <c r="T658" i="18"/>
  <c r="V658" i="18" s="1"/>
  <c r="T722" i="18"/>
  <c r="V722" i="18" s="1"/>
  <c r="T786" i="18"/>
  <c r="V786" i="18" s="1"/>
  <c r="T853" i="18"/>
  <c r="V853" i="18" s="1"/>
  <c r="T372" i="18"/>
  <c r="V372" i="18" s="1"/>
  <c r="T404" i="18"/>
  <c r="V404" i="18" s="1"/>
  <c r="T436" i="18"/>
  <c r="V436" i="18" s="1"/>
  <c r="T468" i="18"/>
  <c r="V468" i="18" s="1"/>
  <c r="T500" i="18"/>
  <c r="V500" i="18" s="1"/>
  <c r="T532" i="18"/>
  <c r="V532" i="18" s="1"/>
  <c r="T564" i="18"/>
  <c r="V564" i="18" s="1"/>
  <c r="T845" i="18"/>
  <c r="V845" i="18" s="1"/>
  <c r="T601" i="18"/>
  <c r="V601" i="18" s="1"/>
  <c r="T633" i="18"/>
  <c r="V633" i="18" s="1"/>
  <c r="T665" i="18"/>
  <c r="V665" i="18" s="1"/>
  <c r="T697" i="18"/>
  <c r="V697" i="18" s="1"/>
  <c r="T729" i="18"/>
  <c r="V729" i="18" s="1"/>
  <c r="T761" i="18"/>
  <c r="V761" i="18" s="1"/>
  <c r="T793" i="18"/>
  <c r="V793" i="18" s="1"/>
  <c r="T825" i="18"/>
  <c r="V825" i="18" s="1"/>
  <c r="T880" i="18"/>
  <c r="V880" i="18" s="1"/>
  <c r="T944" i="18"/>
  <c r="V944" i="18" s="1"/>
  <c r="T918" i="18"/>
  <c r="V918" i="18" s="1"/>
  <c r="T1011" i="18"/>
  <c r="V1011" i="18" s="1"/>
  <c r="T963" i="18"/>
  <c r="V963" i="18" s="1"/>
  <c r="T1023" i="18"/>
  <c r="V1023" i="18" s="1"/>
  <c r="T1039" i="18"/>
  <c r="V1039" i="18" s="1"/>
  <c r="T1055" i="18"/>
  <c r="V1055" i="18" s="1"/>
  <c r="T941" i="18"/>
  <c r="V941" i="18" s="1"/>
  <c r="T603" i="18"/>
  <c r="V603" i="18" s="1"/>
  <c r="T635" i="18"/>
  <c r="V635" i="18" s="1"/>
  <c r="T667" i="18"/>
  <c r="V667" i="18" s="1"/>
  <c r="T699" i="18"/>
  <c r="V699" i="18" s="1"/>
  <c r="T731" i="18"/>
  <c r="V731" i="18" s="1"/>
  <c r="T763" i="18"/>
  <c r="V763" i="18" s="1"/>
  <c r="T795" i="18"/>
  <c r="V795" i="18" s="1"/>
  <c r="T827" i="18"/>
  <c r="V827" i="18" s="1"/>
  <c r="T883" i="18"/>
  <c r="V883" i="18" s="1"/>
  <c r="T951" i="18"/>
  <c r="V951" i="18" s="1"/>
  <c r="T937" i="18"/>
  <c r="V937" i="18" s="1"/>
  <c r="T927" i="18"/>
  <c r="V927" i="18" s="1"/>
  <c r="T906" i="18"/>
  <c r="V906" i="18" s="1"/>
  <c r="T1005" i="18"/>
  <c r="V1005" i="18" s="1"/>
  <c r="T960" i="18"/>
  <c r="V960" i="18" s="1"/>
  <c r="T992" i="18"/>
  <c r="V992" i="18" s="1"/>
  <c r="T1024" i="18"/>
  <c r="V1024" i="18" s="1"/>
  <c r="T1056" i="18"/>
  <c r="V1056" i="18" s="1"/>
  <c r="T1088" i="18"/>
  <c r="V1088" i="18" s="1"/>
  <c r="T1120" i="18"/>
  <c r="V1120" i="18" s="1"/>
  <c r="T1069" i="18"/>
  <c r="V1069" i="18" s="1"/>
  <c r="T1101" i="18"/>
  <c r="V1101" i="18" s="1"/>
  <c r="T1130" i="18"/>
  <c r="V1130" i="18" s="1"/>
  <c r="T962" i="18"/>
  <c r="V962" i="18" s="1"/>
  <c r="T994" i="18"/>
  <c r="V994" i="18" s="1"/>
  <c r="T1026" i="18"/>
  <c r="V1026" i="18" s="1"/>
  <c r="T1058" i="18"/>
  <c r="V1058" i="18" s="1"/>
  <c r="T1090" i="18"/>
  <c r="V1090" i="18" s="1"/>
  <c r="T1152" i="18"/>
  <c r="V1152" i="18" s="1"/>
  <c r="T1067" i="18"/>
  <c r="V1067" i="18" s="1"/>
  <c r="T1099" i="18"/>
  <c r="V1099" i="18" s="1"/>
  <c r="T1272" i="18"/>
  <c r="V1272" i="18" s="1"/>
  <c r="T1182" i="18"/>
  <c r="V1182" i="18" s="1"/>
  <c r="T1214" i="18"/>
  <c r="V1214" i="18" s="1"/>
  <c r="T1246" i="18"/>
  <c r="V1246" i="18" s="1"/>
  <c r="T1335" i="18"/>
  <c r="V1335" i="18" s="1"/>
  <c r="T1522" i="18"/>
  <c r="V1522" i="18" s="1"/>
  <c r="T1151" i="18"/>
  <c r="V1151" i="18" s="1"/>
  <c r="T1183" i="18"/>
  <c r="V1183" i="18" s="1"/>
  <c r="T1215" i="18"/>
  <c r="V1215" i="18" s="1"/>
  <c r="T1247" i="18"/>
  <c r="V1247" i="18" s="1"/>
  <c r="T1355" i="18"/>
  <c r="V1355" i="18" s="1"/>
  <c r="T1312" i="18"/>
  <c r="V1312" i="18" s="1"/>
  <c r="T1192" i="18"/>
  <c r="V1192" i="18" s="1"/>
  <c r="T1224" i="18"/>
  <c r="V1224" i="18" s="1"/>
  <c r="T1256" i="18"/>
  <c r="V1256" i="18" s="1"/>
  <c r="T1121" i="18"/>
  <c r="V1121" i="18" s="1"/>
  <c r="T1153" i="18"/>
  <c r="V1153" i="18" s="1"/>
  <c r="T1185" i="18"/>
  <c r="V1185" i="18" s="1"/>
  <c r="T1217" i="18"/>
  <c r="V1217" i="18" s="1"/>
  <c r="T1249" i="18"/>
  <c r="V1249" i="18" s="1"/>
  <c r="T1363" i="18"/>
  <c r="V1363" i="18" s="1"/>
  <c r="T1395" i="18"/>
  <c r="V1395" i="18" s="1"/>
  <c r="T1481" i="18"/>
  <c r="V1481" i="18" s="1"/>
  <c r="T1290" i="18"/>
  <c r="V1290" i="18" s="1"/>
  <c r="T1340" i="18"/>
  <c r="V1340" i="18" s="1"/>
  <c r="T1474" i="18"/>
  <c r="V1474" i="18" s="1"/>
  <c r="T1283" i="18"/>
  <c r="V1283" i="18" s="1"/>
  <c r="T1324" i="18"/>
  <c r="V1324" i="18" s="1"/>
  <c r="T1301" i="18"/>
  <c r="V1301" i="18" s="1"/>
  <c r="T1333" i="18"/>
  <c r="V1333" i="18" s="1"/>
  <c r="T1365" i="18"/>
  <c r="V1365" i="18" s="1"/>
  <c r="T1397" i="18"/>
  <c r="V1397" i="18" s="1"/>
  <c r="T1429" i="18"/>
  <c r="V1429" i="18" s="1"/>
  <c r="T1461" i="18"/>
  <c r="V1461" i="18" s="1"/>
  <c r="T1586" i="18"/>
  <c r="V1586" i="18" s="1"/>
  <c r="T1530" i="18"/>
  <c r="V1530" i="18" s="1"/>
  <c r="T1382" i="18"/>
  <c r="V1382" i="18" s="1"/>
  <c r="T1414" i="18"/>
  <c r="V1414" i="18" s="1"/>
  <c r="T1446" i="18"/>
  <c r="V1446" i="18" s="1"/>
  <c r="T1502" i="18"/>
  <c r="V1502" i="18" s="1"/>
  <c r="T1699" i="18"/>
  <c r="V1699" i="18" s="1"/>
  <c r="T1427" i="18"/>
  <c r="V1427" i="18" s="1"/>
  <c r="T1459" i="18"/>
  <c r="V1459" i="18" s="1"/>
  <c r="T1546" i="18"/>
  <c r="V1546" i="18" s="1"/>
  <c r="T1468" i="18"/>
  <c r="V1468" i="18" s="1"/>
  <c r="T1707" i="18"/>
  <c r="V1707" i="18" s="1"/>
  <c r="T1392" i="18"/>
  <c r="V1392" i="18" s="1"/>
  <c r="T1424" i="18"/>
  <c r="V1424" i="18" s="1"/>
  <c r="T1456" i="18"/>
  <c r="V1456" i="18" s="1"/>
  <c r="T1603" i="18"/>
  <c r="V1603" i="18" s="1"/>
  <c r="T1652" i="18"/>
  <c r="V1652" i="18" s="1"/>
  <c r="T1716" i="18"/>
  <c r="V1716" i="18" s="1"/>
  <c r="T1479" i="18"/>
  <c r="V1479" i="18" s="1"/>
  <c r="T1511" i="18"/>
  <c r="V1511" i="18" s="1"/>
  <c r="T1543" i="18"/>
  <c r="V1543" i="18" s="1"/>
  <c r="T1575" i="18"/>
  <c r="V1575" i="18" s="1"/>
  <c r="T1613" i="18"/>
  <c r="V1613" i="18" s="1"/>
  <c r="T1677" i="18"/>
  <c r="V1677" i="18" s="1"/>
  <c r="T1780" i="18"/>
  <c r="V1780" i="18" s="1"/>
  <c r="T1536" i="18"/>
  <c r="V1536" i="18" s="1"/>
  <c r="T1568" i="18"/>
  <c r="V1568" i="18" s="1"/>
  <c r="T1607" i="18"/>
  <c r="V1607" i="18" s="1"/>
  <c r="T1671" i="18"/>
  <c r="V1671" i="18" s="1"/>
  <c r="T1608" i="18"/>
  <c r="V1608" i="18" s="1"/>
  <c r="T1672" i="18"/>
  <c r="V1672" i="18" s="1"/>
  <c r="T1808" i="18"/>
  <c r="V1808" i="18" s="1"/>
  <c r="T1545" i="18"/>
  <c r="V1545" i="18" s="1"/>
  <c r="T1577" i="18"/>
  <c r="V1577" i="18" s="1"/>
  <c r="T1625" i="18"/>
  <c r="V1625" i="18" s="1"/>
  <c r="T1689" i="18"/>
  <c r="V1689" i="18" s="1"/>
  <c r="T1738" i="18"/>
  <c r="V1738" i="18" s="1"/>
  <c r="T1766" i="18"/>
  <c r="V1766" i="18" s="1"/>
  <c r="T1590" i="18"/>
  <c r="V1590" i="18" s="1"/>
  <c r="T1622" i="18"/>
  <c r="V1622" i="18" s="1"/>
  <c r="T1654" i="18"/>
  <c r="V1654" i="18" s="1"/>
  <c r="T1686" i="18"/>
  <c r="V1686" i="18" s="1"/>
  <c r="T1718" i="18"/>
  <c r="V1718" i="18" s="1"/>
  <c r="T1751" i="18"/>
  <c r="V1751" i="18" s="1"/>
  <c r="T1742" i="18"/>
  <c r="V1742" i="18" s="1"/>
  <c r="T1783" i="18"/>
  <c r="V1783" i="18" s="1"/>
  <c r="T1815" i="18"/>
  <c r="V1815" i="18" s="1"/>
  <c r="T1745" i="18"/>
  <c r="V1745" i="18" s="1"/>
  <c r="T1777" i="18"/>
  <c r="V1777" i="18" s="1"/>
  <c r="T1809" i="18"/>
  <c r="V1809" i="18" s="1"/>
  <c r="T1782" i="18"/>
  <c r="V1782" i="18" s="1"/>
  <c r="T1814" i="18"/>
  <c r="V1814" i="18" s="1"/>
  <c r="T1844" i="18"/>
  <c r="V1844" i="18" s="1"/>
  <c r="T1876" i="18"/>
  <c r="V1876" i="18" s="1"/>
  <c r="T1908" i="18"/>
  <c r="V1908" i="18" s="1"/>
  <c r="T1940" i="18"/>
  <c r="V1940" i="18" s="1"/>
  <c r="T1972" i="18"/>
  <c r="V1972" i="18" s="1"/>
  <c r="T1837" i="18"/>
  <c r="V1837" i="18" s="1"/>
  <c r="T1869" i="18"/>
  <c r="V1869" i="18" s="1"/>
  <c r="T1901" i="18"/>
  <c r="V1901" i="18" s="1"/>
  <c r="T1933" i="18"/>
  <c r="V1933" i="18" s="1"/>
  <c r="T1965" i="18"/>
  <c r="V1965" i="18" s="1"/>
  <c r="T1997" i="18"/>
  <c r="V1997" i="18" s="1"/>
  <c r="T1862" i="18"/>
  <c r="V1862" i="18" s="1"/>
  <c r="T1894" i="18"/>
  <c r="V1894" i="18" s="1"/>
  <c r="T1926" i="18"/>
  <c r="V1926" i="18" s="1"/>
  <c r="T1958" i="18"/>
  <c r="V1958" i="18" s="1"/>
  <c r="T1990" i="18"/>
  <c r="V1990" i="18" s="1"/>
  <c r="T1855" i="18"/>
  <c r="V1855" i="18" s="1"/>
  <c r="T1887" i="18"/>
  <c r="V1887" i="18" s="1"/>
  <c r="T1919" i="18"/>
  <c r="V1919" i="18" s="1"/>
  <c r="T1951" i="18"/>
  <c r="V1951" i="18" s="1"/>
  <c r="T1983" i="18"/>
  <c r="V1983" i="18" s="1"/>
  <c r="T48" i="18"/>
  <c r="V48" i="18" s="1"/>
  <c r="T112" i="18"/>
  <c r="V112" i="18" s="1"/>
  <c r="T176" i="18"/>
  <c r="V176" i="18" s="1"/>
  <c r="T240" i="18"/>
  <c r="V240" i="18" s="1"/>
  <c r="T304" i="18"/>
  <c r="V304" i="18" s="1"/>
  <c r="T65" i="18"/>
  <c r="V65" i="18" s="1"/>
  <c r="T97" i="18"/>
  <c r="V97" i="18" s="1"/>
  <c r="T129" i="18"/>
  <c r="V129" i="18" s="1"/>
  <c r="T161" i="18"/>
  <c r="V161" i="18" s="1"/>
  <c r="T193" i="18"/>
  <c r="V193" i="18" s="1"/>
  <c r="T225" i="18"/>
  <c r="V225" i="18" s="1"/>
  <c r="T257" i="18"/>
  <c r="V257" i="18" s="1"/>
  <c r="T289" i="18"/>
  <c r="V289" i="18" s="1"/>
  <c r="T321" i="18"/>
  <c r="V321" i="18" s="1"/>
  <c r="T29" i="18"/>
  <c r="V29" i="18" s="1"/>
  <c r="T22" i="18"/>
  <c r="V22" i="18" s="1"/>
  <c r="T54" i="18"/>
  <c r="V54" i="18" s="1"/>
  <c r="T86" i="18"/>
  <c r="V86" i="18" s="1"/>
  <c r="T118" i="18"/>
  <c r="V118" i="18" s="1"/>
  <c r="T150" i="18"/>
  <c r="V150" i="18" s="1"/>
  <c r="T182" i="18"/>
  <c r="V182" i="18" s="1"/>
  <c r="T214" i="18"/>
  <c r="V214" i="18" s="1"/>
  <c r="T246" i="18"/>
  <c r="V246" i="18" s="1"/>
  <c r="T278" i="18"/>
  <c r="V278" i="18" s="1"/>
  <c r="T310" i="18"/>
  <c r="V310" i="18" s="1"/>
  <c r="T335" i="18"/>
  <c r="V335" i="18" s="1"/>
  <c r="T59" i="18"/>
  <c r="V59" i="18" s="1"/>
  <c r="T99" i="18"/>
  <c r="V99" i="18" s="1"/>
  <c r="T131" i="18"/>
  <c r="V131" i="18" s="1"/>
  <c r="T163" i="18"/>
  <c r="V163" i="18" s="1"/>
  <c r="T195" i="18"/>
  <c r="V195" i="18" s="1"/>
  <c r="T227" i="18"/>
  <c r="V227" i="18" s="1"/>
  <c r="T259" i="18"/>
  <c r="V259" i="18" s="1"/>
  <c r="T291" i="18"/>
  <c r="V291" i="18" s="1"/>
  <c r="T323" i="18"/>
  <c r="V323" i="18" s="1"/>
  <c r="T612" i="18"/>
  <c r="V612" i="18" s="1"/>
  <c r="T676" i="18"/>
  <c r="V676" i="18" s="1"/>
  <c r="T740" i="18"/>
  <c r="V740" i="18" s="1"/>
  <c r="T804" i="18"/>
  <c r="V804" i="18" s="1"/>
  <c r="T873" i="18"/>
  <c r="V873" i="18" s="1"/>
  <c r="T377" i="18"/>
  <c r="V377" i="18" s="1"/>
  <c r="T409" i="18"/>
  <c r="V409" i="18" s="1"/>
  <c r="T441" i="18"/>
  <c r="V441" i="18" s="1"/>
  <c r="T473" i="18"/>
  <c r="V473" i="18" s="1"/>
  <c r="T505" i="18"/>
  <c r="V505" i="18" s="1"/>
  <c r="T537" i="18"/>
  <c r="V537" i="18" s="1"/>
  <c r="T569" i="18"/>
  <c r="V569" i="18" s="1"/>
  <c r="T874" i="18"/>
  <c r="V874" i="18" s="1"/>
  <c r="T630" i="18"/>
  <c r="V630" i="18" s="1"/>
  <c r="T694" i="18"/>
  <c r="V694" i="18" s="1"/>
  <c r="T758" i="18"/>
  <c r="V758" i="18" s="1"/>
  <c r="T822" i="18"/>
  <c r="V822" i="18" s="1"/>
  <c r="T358" i="18"/>
  <c r="V358" i="18" s="1"/>
  <c r="T390" i="18"/>
  <c r="V390" i="18" s="1"/>
  <c r="T422" i="18"/>
  <c r="V422" i="18" s="1"/>
  <c r="T454" i="18"/>
  <c r="V454" i="18" s="1"/>
  <c r="T486" i="18"/>
  <c r="V486" i="18" s="1"/>
  <c r="T518" i="18"/>
  <c r="V518" i="18" s="1"/>
  <c r="T550" i="18"/>
  <c r="V550" i="18" s="1"/>
  <c r="T582" i="18"/>
  <c r="V582" i="18" s="1"/>
  <c r="T895" i="18"/>
  <c r="V895" i="18" s="1"/>
  <c r="T632" i="18"/>
  <c r="V632" i="18" s="1"/>
  <c r="T696" i="18"/>
  <c r="V696" i="18" s="1"/>
  <c r="T760" i="18"/>
  <c r="V760" i="18" s="1"/>
  <c r="T824" i="18"/>
  <c r="V824" i="18" s="1"/>
  <c r="T359" i="18"/>
  <c r="V359" i="18" s="1"/>
  <c r="T391" i="18"/>
  <c r="V391" i="18" s="1"/>
  <c r="T423" i="18"/>
  <c r="V423" i="18" s="1"/>
  <c r="T455" i="18"/>
  <c r="V455" i="18" s="1"/>
  <c r="T487" i="18"/>
  <c r="V487" i="18" s="1"/>
  <c r="T519" i="18"/>
  <c r="V519" i="18" s="1"/>
  <c r="T551" i="18"/>
  <c r="V551" i="18" s="1"/>
  <c r="T583" i="18"/>
  <c r="V583" i="18" s="1"/>
  <c r="T602" i="18"/>
  <c r="V602" i="18" s="1"/>
  <c r="T666" i="18"/>
  <c r="V666" i="18" s="1"/>
  <c r="T730" i="18"/>
  <c r="V730" i="18" s="1"/>
  <c r="T794" i="18"/>
  <c r="V794" i="18" s="1"/>
  <c r="T870" i="18"/>
  <c r="V870" i="18" s="1"/>
  <c r="T376" i="18"/>
  <c r="V376" i="18" s="1"/>
  <c r="T408" i="18"/>
  <c r="V408" i="18" s="1"/>
  <c r="T440" i="18"/>
  <c r="V440" i="18" s="1"/>
  <c r="T472" i="18"/>
  <c r="V472" i="18" s="1"/>
  <c r="T504" i="18"/>
  <c r="V504" i="18" s="1"/>
  <c r="T536" i="18"/>
  <c r="V536" i="18" s="1"/>
  <c r="T568" i="18"/>
  <c r="V568" i="18" s="1"/>
  <c r="T862" i="18"/>
  <c r="V862" i="18" s="1"/>
  <c r="T605" i="18"/>
  <c r="V605" i="18" s="1"/>
  <c r="T637" i="18"/>
  <c r="V637" i="18" s="1"/>
  <c r="T669" i="18"/>
  <c r="V669" i="18" s="1"/>
  <c r="T701" i="18"/>
  <c r="V701" i="18" s="1"/>
  <c r="T733" i="18"/>
  <c r="V733" i="18" s="1"/>
  <c r="T765" i="18"/>
  <c r="V765" i="18" s="1"/>
  <c r="T797" i="18"/>
  <c r="V797" i="18" s="1"/>
  <c r="T829" i="18"/>
  <c r="V829" i="18" s="1"/>
  <c r="T891" i="18"/>
  <c r="V891" i="18" s="1"/>
  <c r="T959" i="18"/>
  <c r="V959" i="18" s="1"/>
  <c r="T929" i="18"/>
  <c r="V929" i="18" s="1"/>
  <c r="T903" i="18"/>
  <c r="V903" i="18" s="1"/>
  <c r="T979" i="18"/>
  <c r="V979" i="18" s="1"/>
  <c r="T1025" i="18"/>
  <c r="V1025" i="18" s="1"/>
  <c r="T1041" i="18"/>
  <c r="V1041" i="18" s="1"/>
  <c r="T1057" i="18"/>
  <c r="V1057" i="18" s="1"/>
  <c r="T949" i="18"/>
  <c r="V949" i="18" s="1"/>
  <c r="T607" i="18"/>
  <c r="V607" i="18" s="1"/>
  <c r="T639" i="18"/>
  <c r="V639" i="18" s="1"/>
  <c r="T671" i="18"/>
  <c r="V671" i="18" s="1"/>
  <c r="T703" i="18"/>
  <c r="V703" i="18" s="1"/>
  <c r="T735" i="18"/>
  <c r="V735" i="18" s="1"/>
  <c r="T767" i="18"/>
  <c r="V767" i="18" s="1"/>
  <c r="T799" i="18"/>
  <c r="V799" i="18" s="1"/>
  <c r="T831" i="18"/>
  <c r="V831" i="18" s="1"/>
  <c r="T888" i="18"/>
  <c r="V888" i="18" s="1"/>
  <c r="T967" i="18"/>
  <c r="V967" i="18" s="1"/>
  <c r="T942" i="18"/>
  <c r="V942" i="18" s="1"/>
  <c r="T932" i="18"/>
  <c r="V932" i="18" s="1"/>
  <c r="T917" i="18"/>
  <c r="V917" i="18" s="1"/>
  <c r="T1126" i="18"/>
  <c r="V1126" i="18" s="1"/>
  <c r="T964" i="18"/>
  <c r="V964" i="18" s="1"/>
  <c r="T996" i="18"/>
  <c r="V996" i="18" s="1"/>
  <c r="T1028" i="18"/>
  <c r="V1028" i="18" s="1"/>
  <c r="T1060" i="18"/>
  <c r="V1060" i="18" s="1"/>
  <c r="T1092" i="18"/>
  <c r="V1092" i="18" s="1"/>
  <c r="T1144" i="18"/>
  <c r="V1144" i="18" s="1"/>
  <c r="T1073" i="18"/>
  <c r="V1073" i="18" s="1"/>
  <c r="T1105" i="18"/>
  <c r="V1105" i="18" s="1"/>
  <c r="T1138" i="18"/>
  <c r="V1138" i="18" s="1"/>
  <c r="T966" i="18"/>
  <c r="V966" i="18" s="1"/>
  <c r="T998" i="18"/>
  <c r="V998" i="18" s="1"/>
  <c r="T1030" i="18"/>
  <c r="V1030" i="18" s="1"/>
  <c r="T1062" i="18"/>
  <c r="V1062" i="18" s="1"/>
  <c r="T1094" i="18"/>
  <c r="V1094" i="18" s="1"/>
  <c r="T1168" i="18"/>
  <c r="V1168" i="18" s="1"/>
  <c r="T1071" i="18"/>
  <c r="V1071" i="18" s="1"/>
  <c r="T1103" i="18"/>
  <c r="V1103" i="18" s="1"/>
  <c r="T1280" i="18"/>
  <c r="V1280" i="18" s="1"/>
  <c r="T1186" i="18"/>
  <c r="V1186" i="18" s="1"/>
  <c r="T1218" i="18"/>
  <c r="V1218" i="18" s="1"/>
  <c r="T1250" i="18"/>
  <c r="V1250" i="18" s="1"/>
  <c r="T1266" i="18"/>
  <c r="V1266" i="18" s="1"/>
  <c r="T1123" i="18"/>
  <c r="V1123" i="18" s="1"/>
  <c r="T1155" i="18"/>
  <c r="V1155" i="18" s="1"/>
  <c r="T1187" i="18"/>
  <c r="V1187" i="18" s="1"/>
  <c r="T1219" i="18"/>
  <c r="V1219" i="18" s="1"/>
  <c r="T1251" i="18"/>
  <c r="V1251" i="18" s="1"/>
  <c r="T1356" i="18"/>
  <c r="V1356" i="18" s="1"/>
  <c r="T1315" i="18"/>
  <c r="V1315" i="18" s="1"/>
  <c r="T1196" i="18"/>
  <c r="V1196" i="18" s="1"/>
  <c r="T1228" i="18"/>
  <c r="V1228" i="18" s="1"/>
  <c r="T1296" i="18"/>
  <c r="V1296" i="18" s="1"/>
  <c r="T1125" i="18"/>
  <c r="V1125" i="18" s="1"/>
  <c r="T1157" i="18"/>
  <c r="V1157" i="18" s="1"/>
  <c r="T1189" i="18"/>
  <c r="V1189" i="18" s="1"/>
  <c r="T1221" i="18"/>
  <c r="V1221" i="18" s="1"/>
  <c r="T1253" i="18"/>
  <c r="V1253" i="18" s="1"/>
  <c r="T1367" i="18"/>
  <c r="V1367" i="18" s="1"/>
  <c r="T1399" i="18"/>
  <c r="V1399" i="18" s="1"/>
  <c r="T1261" i="18"/>
  <c r="V1261" i="18" s="1"/>
  <c r="T1295" i="18"/>
  <c r="V1295" i="18" s="1"/>
  <c r="T1347" i="18"/>
  <c r="V1347" i="18" s="1"/>
  <c r="T1691" i="18"/>
  <c r="V1691" i="18" s="1"/>
  <c r="T1287" i="18"/>
  <c r="V1287" i="18" s="1"/>
  <c r="T1331" i="18"/>
  <c r="V1331" i="18" s="1"/>
  <c r="T1305" i="18"/>
  <c r="V1305" i="18" s="1"/>
  <c r="T1337" i="18"/>
  <c r="V1337" i="18" s="1"/>
  <c r="T1369" i="18"/>
  <c r="V1369" i="18" s="1"/>
  <c r="T1401" i="18"/>
  <c r="V1401" i="18" s="1"/>
  <c r="T1433" i="18"/>
  <c r="V1433" i="18" s="1"/>
  <c r="T1465" i="18"/>
  <c r="V1465" i="18" s="1"/>
  <c r="T1651" i="18"/>
  <c r="V1651" i="18" s="1"/>
  <c r="T1611" i="18"/>
  <c r="V1611" i="18" s="1"/>
  <c r="T1386" i="18"/>
  <c r="V1386" i="18" s="1"/>
  <c r="T1418" i="18"/>
  <c r="V1418" i="18" s="1"/>
  <c r="T1450" i="18"/>
  <c r="V1450" i="18" s="1"/>
  <c r="T1509" i="18"/>
  <c r="V1509" i="18" s="1"/>
  <c r="T1472" i="18"/>
  <c r="V1472" i="18" s="1"/>
  <c r="T1431" i="18"/>
  <c r="V1431" i="18" s="1"/>
  <c r="T1463" i="18"/>
  <c r="V1463" i="18" s="1"/>
  <c r="T1550" i="18"/>
  <c r="V1550" i="18" s="1"/>
  <c r="T1473" i="18"/>
  <c r="V1473" i="18" s="1"/>
  <c r="T1364" i="18"/>
  <c r="V1364" i="18" s="1"/>
  <c r="T1396" i="18"/>
  <c r="V1396" i="18" s="1"/>
  <c r="T1428" i="18"/>
  <c r="V1428" i="18" s="1"/>
  <c r="T1460" i="18"/>
  <c r="V1460" i="18" s="1"/>
  <c r="T1667" i="18"/>
  <c r="V1667" i="18" s="1"/>
  <c r="T1660" i="18"/>
  <c r="V1660" i="18" s="1"/>
  <c r="T1724" i="18"/>
  <c r="V1724" i="18" s="1"/>
  <c r="T1483" i="18"/>
  <c r="V1483" i="18" s="1"/>
  <c r="T1515" i="18"/>
  <c r="V1515" i="18" s="1"/>
  <c r="T1547" i="18"/>
  <c r="V1547" i="18" s="1"/>
  <c r="T1579" i="18"/>
  <c r="V1579" i="18" s="1"/>
  <c r="T1621" i="18"/>
  <c r="V1621" i="18" s="1"/>
  <c r="T1685" i="18"/>
  <c r="V1685" i="18" s="1"/>
  <c r="T1796" i="18"/>
  <c r="V1796" i="18" s="1"/>
  <c r="T1540" i="18"/>
  <c r="V1540" i="18" s="1"/>
  <c r="T1572" i="18"/>
  <c r="V1572" i="18" s="1"/>
  <c r="T1615" i="18"/>
  <c r="V1615" i="18" s="1"/>
  <c r="T1679" i="18"/>
  <c r="V1679" i="18" s="1"/>
  <c r="T1616" i="18"/>
  <c r="V1616" i="18" s="1"/>
  <c r="T1680" i="18"/>
  <c r="V1680" i="18" s="1"/>
  <c r="T1824" i="18"/>
  <c r="V1824" i="18" s="1"/>
  <c r="T1549" i="18"/>
  <c r="V1549" i="18" s="1"/>
  <c r="T1581" i="18"/>
  <c r="V1581" i="18" s="1"/>
  <c r="T1633" i="18"/>
  <c r="V1633" i="18" s="1"/>
  <c r="T1697" i="18"/>
  <c r="V1697" i="18" s="1"/>
  <c r="T1743" i="18"/>
  <c r="V1743" i="18" s="1"/>
  <c r="T1734" i="18"/>
  <c r="V1734" i="18" s="1"/>
  <c r="T1594" i="18"/>
  <c r="V1594" i="18" s="1"/>
  <c r="T1626" i="18"/>
  <c r="V1626" i="18" s="1"/>
  <c r="T1658" i="18"/>
  <c r="V1658" i="18" s="1"/>
  <c r="T1690" i="18"/>
  <c r="V1690" i="18" s="1"/>
  <c r="T1722" i="18"/>
  <c r="V1722" i="18" s="1"/>
  <c r="T1756" i="18"/>
  <c r="V1756" i="18" s="1"/>
  <c r="T1747" i="18"/>
  <c r="V1747" i="18" s="1"/>
  <c r="T1787" i="18"/>
  <c r="V1787" i="18" s="1"/>
  <c r="T1819" i="18"/>
  <c r="V1819" i="18" s="1"/>
  <c r="T1749" i="18"/>
  <c r="V1749" i="18" s="1"/>
  <c r="T1781" i="18"/>
  <c r="V1781" i="18" s="1"/>
  <c r="T1813" i="18"/>
  <c r="V1813" i="18" s="1"/>
  <c r="T1786" i="18"/>
  <c r="V1786" i="18" s="1"/>
  <c r="T1818" i="18"/>
  <c r="V1818" i="18" s="1"/>
  <c r="T1848" i="18"/>
  <c r="V1848" i="18" s="1"/>
  <c r="T1880" i="18"/>
  <c r="V1880" i="18" s="1"/>
  <c r="T1912" i="18"/>
  <c r="V1912" i="18" s="1"/>
  <c r="T1944" i="18"/>
  <c r="V1944" i="18" s="1"/>
  <c r="T1976" i="18"/>
  <c r="V1976" i="18" s="1"/>
  <c r="T1841" i="18"/>
  <c r="V1841" i="18" s="1"/>
  <c r="T1873" i="18"/>
  <c r="V1873" i="18" s="1"/>
  <c r="T1905" i="18"/>
  <c r="V1905" i="18" s="1"/>
  <c r="T1937" i="18"/>
  <c r="V1937" i="18" s="1"/>
  <c r="T1969" i="18"/>
  <c r="V1969" i="18" s="1"/>
  <c r="T1834" i="18"/>
  <c r="V1834" i="18" s="1"/>
  <c r="T1866" i="18"/>
  <c r="V1866" i="18" s="1"/>
  <c r="T1898" i="18"/>
  <c r="V1898" i="18" s="1"/>
  <c r="T1930" i="18"/>
  <c r="V1930" i="18" s="1"/>
  <c r="T1962" i="18"/>
  <c r="V1962" i="18" s="1"/>
  <c r="T1994" i="18"/>
  <c r="V1994" i="18" s="1"/>
  <c r="T1859" i="18"/>
  <c r="V1859" i="18" s="1"/>
  <c r="T1891" i="18"/>
  <c r="V1891" i="18" s="1"/>
  <c r="T1923" i="18"/>
  <c r="V1923" i="18" s="1"/>
  <c r="T1955" i="18"/>
  <c r="V1955" i="18" s="1"/>
  <c r="T1987" i="18"/>
  <c r="V1987" i="18" s="1"/>
  <c r="T80" i="18"/>
  <c r="V80" i="18" s="1"/>
  <c r="T144" i="18"/>
  <c r="V144" i="18" s="1"/>
  <c r="T208" i="18"/>
  <c r="V208" i="18" s="1"/>
  <c r="T272" i="18"/>
  <c r="V272" i="18" s="1"/>
  <c r="T337" i="18"/>
  <c r="V337" i="18" s="1"/>
  <c r="T2000" i="18"/>
  <c r="V2000" i="18" s="1"/>
  <c r="T35" i="18"/>
  <c r="V35" i="18" s="1"/>
  <c r="T354" i="18"/>
  <c r="V354" i="18" s="1"/>
  <c r="T52" i="18"/>
  <c r="V52" i="18" s="1"/>
  <c r="T84" i="18"/>
  <c r="V84" i="18" s="1"/>
  <c r="T116" i="18"/>
  <c r="V116" i="18" s="1"/>
  <c r="T148" i="18"/>
  <c r="V148" i="18" s="1"/>
  <c r="T180" i="18"/>
  <c r="V180" i="18" s="1"/>
  <c r="T212" i="18"/>
  <c r="V212" i="18" s="1"/>
  <c r="T244" i="18"/>
  <c r="V244" i="18" s="1"/>
  <c r="T276" i="18"/>
  <c r="V276" i="18" s="1"/>
  <c r="T308" i="18"/>
  <c r="V308" i="18" s="1"/>
  <c r="T348" i="18"/>
  <c r="V348" i="18" s="1"/>
  <c r="T69" i="18"/>
  <c r="V69" i="18" s="1"/>
  <c r="T101" i="18"/>
  <c r="V101" i="18" s="1"/>
  <c r="T133" i="18"/>
  <c r="V133" i="18" s="1"/>
  <c r="T165" i="18"/>
  <c r="V165" i="18" s="1"/>
  <c r="T197" i="18"/>
  <c r="V197" i="18" s="1"/>
  <c r="T229" i="18"/>
  <c r="V229" i="18" s="1"/>
  <c r="T261" i="18"/>
  <c r="V261" i="18" s="1"/>
  <c r="T293" i="18"/>
  <c r="V293" i="18" s="1"/>
  <c r="T325" i="18"/>
  <c r="V325" i="18" s="1"/>
  <c r="T33" i="18"/>
  <c r="V33" i="18" s="1"/>
  <c r="T26" i="18"/>
  <c r="V26" i="18" s="1"/>
  <c r="T58" i="18"/>
  <c r="V58" i="18" s="1"/>
  <c r="T90" i="18"/>
  <c r="V90" i="18" s="1"/>
  <c r="T122" i="18"/>
  <c r="V122" i="18" s="1"/>
  <c r="T154" i="18"/>
  <c r="V154" i="18" s="1"/>
  <c r="T186" i="18"/>
  <c r="V186" i="18" s="1"/>
  <c r="T218" i="18"/>
  <c r="V218" i="18" s="1"/>
  <c r="T250" i="18"/>
  <c r="V250" i="18" s="1"/>
  <c r="T282" i="18"/>
  <c r="V282" i="18" s="1"/>
  <c r="T314" i="18"/>
  <c r="V314" i="18" s="1"/>
  <c r="T346" i="18"/>
  <c r="V346" i="18" s="1"/>
  <c r="T71" i="18"/>
  <c r="V71" i="18" s="1"/>
  <c r="T103" i="18"/>
  <c r="V103" i="18" s="1"/>
  <c r="T135" i="18"/>
  <c r="V135" i="18" s="1"/>
  <c r="T167" i="18"/>
  <c r="V167" i="18" s="1"/>
  <c r="T199" i="18"/>
  <c r="V199" i="18" s="1"/>
  <c r="T231" i="18"/>
  <c r="V231" i="18" s="1"/>
  <c r="T263" i="18"/>
  <c r="V263" i="18" s="1"/>
  <c r="T295" i="18"/>
  <c r="V295" i="18" s="1"/>
  <c r="T327" i="18"/>
  <c r="V327" i="18" s="1"/>
  <c r="T620" i="18"/>
  <c r="V620" i="18" s="1"/>
  <c r="T684" i="18"/>
  <c r="V684" i="18" s="1"/>
  <c r="T748" i="18"/>
  <c r="V748" i="18" s="1"/>
  <c r="T812" i="18"/>
  <c r="V812" i="18" s="1"/>
  <c r="T882" i="18"/>
  <c r="V882" i="18" s="1"/>
  <c r="T381" i="18"/>
  <c r="V381" i="18" s="1"/>
  <c r="T413" i="18"/>
  <c r="V413" i="18" s="1"/>
  <c r="T445" i="18"/>
  <c r="V445" i="18" s="1"/>
  <c r="T477" i="18"/>
  <c r="V477" i="18" s="1"/>
  <c r="T509" i="18"/>
  <c r="V509" i="18" s="1"/>
  <c r="T541" i="18"/>
  <c r="V541" i="18" s="1"/>
  <c r="T573" i="18"/>
  <c r="V573" i="18" s="1"/>
  <c r="T892" i="18"/>
  <c r="V892" i="18" s="1"/>
  <c r="T638" i="18"/>
  <c r="V638" i="18" s="1"/>
  <c r="T702" i="18"/>
  <c r="V702" i="18" s="1"/>
  <c r="T766" i="18"/>
  <c r="V766" i="18" s="1"/>
  <c r="T830" i="18"/>
  <c r="V830" i="18" s="1"/>
  <c r="T362" i="18"/>
  <c r="V362" i="18" s="1"/>
  <c r="T394" i="18"/>
  <c r="V394" i="18" s="1"/>
  <c r="T426" i="18"/>
  <c r="V426" i="18" s="1"/>
  <c r="T458" i="18"/>
  <c r="V458" i="18" s="1"/>
  <c r="T490" i="18"/>
  <c r="V490" i="18" s="1"/>
  <c r="T522" i="18"/>
  <c r="V522" i="18" s="1"/>
  <c r="T554" i="18"/>
  <c r="V554" i="18" s="1"/>
  <c r="T586" i="18"/>
  <c r="V586" i="18" s="1"/>
  <c r="T898" i="18"/>
  <c r="V898" i="18" s="1"/>
  <c r="T640" i="18"/>
  <c r="V640" i="18" s="1"/>
  <c r="T704" i="18"/>
  <c r="V704" i="18" s="1"/>
  <c r="T768" i="18"/>
  <c r="V768" i="18" s="1"/>
  <c r="T832" i="18"/>
  <c r="V832" i="18" s="1"/>
  <c r="T363" i="18"/>
  <c r="V363" i="18" s="1"/>
  <c r="T395" i="18"/>
  <c r="V395" i="18" s="1"/>
  <c r="T427" i="18"/>
  <c r="V427" i="18" s="1"/>
  <c r="T459" i="18"/>
  <c r="V459" i="18" s="1"/>
  <c r="T491" i="18"/>
  <c r="V491" i="18" s="1"/>
  <c r="T523" i="18"/>
  <c r="V523" i="18" s="1"/>
  <c r="T555" i="18"/>
  <c r="V555" i="18" s="1"/>
  <c r="T587" i="18"/>
  <c r="V587" i="18" s="1"/>
  <c r="T610" i="18"/>
  <c r="V610" i="18" s="1"/>
  <c r="T674" i="18"/>
  <c r="V674" i="18" s="1"/>
  <c r="T738" i="18"/>
  <c r="V738" i="18" s="1"/>
  <c r="T802" i="18"/>
  <c r="V802" i="18" s="1"/>
  <c r="T879" i="18"/>
  <c r="V879" i="18" s="1"/>
  <c r="T380" i="18"/>
  <c r="V380" i="18" s="1"/>
  <c r="T412" i="18"/>
  <c r="V412" i="18" s="1"/>
  <c r="T444" i="18"/>
  <c r="V444" i="18" s="1"/>
  <c r="T476" i="18"/>
  <c r="V476" i="18" s="1"/>
  <c r="T508" i="18"/>
  <c r="V508" i="18" s="1"/>
  <c r="T540" i="18"/>
  <c r="V540" i="18" s="1"/>
  <c r="T572" i="18"/>
  <c r="V572" i="18" s="1"/>
  <c r="T871" i="18"/>
  <c r="V871" i="18" s="1"/>
  <c r="T609" i="18"/>
  <c r="V609" i="18" s="1"/>
  <c r="T641" i="18"/>
  <c r="V641" i="18" s="1"/>
  <c r="T673" i="18"/>
  <c r="V673" i="18" s="1"/>
  <c r="T705" i="18"/>
  <c r="V705" i="18" s="1"/>
  <c r="T737" i="18"/>
  <c r="V737" i="18" s="1"/>
  <c r="T769" i="18"/>
  <c r="V769" i="18" s="1"/>
  <c r="T801" i="18"/>
  <c r="V801" i="18" s="1"/>
  <c r="T833" i="18"/>
  <c r="V833" i="18" s="1"/>
  <c r="T896" i="18"/>
  <c r="V896" i="18" s="1"/>
  <c r="T975" i="18"/>
  <c r="V975" i="18" s="1"/>
  <c r="T934" i="18"/>
  <c r="V934" i="18" s="1"/>
  <c r="T908" i="18"/>
  <c r="V908" i="18" s="1"/>
  <c r="T995" i="18"/>
  <c r="V995" i="18" s="1"/>
  <c r="T1027" i="18"/>
  <c r="V1027" i="18" s="1"/>
  <c r="T1043" i="18"/>
  <c r="V1043" i="18" s="1"/>
  <c r="T1059" i="18"/>
  <c r="V1059" i="18" s="1"/>
  <c r="T965" i="18"/>
  <c r="V965" i="18" s="1"/>
  <c r="T611" i="18"/>
  <c r="V611" i="18" s="1"/>
  <c r="T643" i="18"/>
  <c r="V643" i="18" s="1"/>
  <c r="T675" i="18"/>
  <c r="V675" i="18" s="1"/>
  <c r="T707" i="18"/>
  <c r="V707" i="18" s="1"/>
  <c r="T739" i="18"/>
  <c r="V739" i="18" s="1"/>
  <c r="T771" i="18"/>
  <c r="V771" i="18" s="1"/>
  <c r="T803" i="18"/>
  <c r="V803" i="18" s="1"/>
  <c r="T835" i="18"/>
  <c r="V835" i="18" s="1"/>
  <c r="T899" i="18"/>
  <c r="V899" i="18" s="1"/>
  <c r="T983" i="18"/>
  <c r="V983" i="18" s="1"/>
  <c r="T953" i="18"/>
  <c r="V953" i="18" s="1"/>
  <c r="T943" i="18"/>
  <c r="V943" i="18" s="1"/>
  <c r="T922" i="18"/>
  <c r="V922" i="18" s="1"/>
  <c r="T1134" i="18"/>
  <c r="V1134" i="18" s="1"/>
  <c r="T968" i="18"/>
  <c r="V968" i="18" s="1"/>
  <c r="T1000" i="18"/>
  <c r="V1000" i="18" s="1"/>
  <c r="T1032" i="18"/>
  <c r="V1032" i="18" s="1"/>
  <c r="T1064" i="18"/>
  <c r="V1064" i="18" s="1"/>
  <c r="T1096" i="18"/>
  <c r="V1096" i="18" s="1"/>
  <c r="T1160" i="18"/>
  <c r="V1160" i="18" s="1"/>
  <c r="T1077" i="18"/>
  <c r="V1077" i="18" s="1"/>
  <c r="T1109" i="18"/>
  <c r="V1109" i="18" s="1"/>
  <c r="T1150" i="18"/>
  <c r="V1150" i="18" s="1"/>
  <c r="T970" i="18"/>
  <c r="V970" i="18" s="1"/>
  <c r="T1002" i="18"/>
  <c r="V1002" i="18" s="1"/>
  <c r="T1034" i="18"/>
  <c r="V1034" i="18" s="1"/>
  <c r="T1066" i="18"/>
  <c r="V1066" i="18" s="1"/>
  <c r="T1098" i="18"/>
  <c r="V1098" i="18" s="1"/>
  <c r="T1124" i="18"/>
  <c r="V1124" i="18" s="1"/>
  <c r="T1075" i="18"/>
  <c r="V1075" i="18" s="1"/>
  <c r="T1107" i="18"/>
  <c r="V1107" i="18" s="1"/>
  <c r="T1288" i="18"/>
  <c r="V1288" i="18" s="1"/>
  <c r="T1190" i="18"/>
  <c r="V1190" i="18" s="1"/>
  <c r="T1222" i="18"/>
  <c r="V1222" i="18" s="1"/>
  <c r="T1254" i="18"/>
  <c r="V1254" i="18" s="1"/>
  <c r="T1274" i="18"/>
  <c r="V1274" i="18" s="1"/>
  <c r="T1127" i="18"/>
  <c r="V1127" i="18" s="1"/>
  <c r="T1159" i="18"/>
  <c r="V1159" i="18" s="1"/>
  <c r="T1191" i="18"/>
  <c r="V1191" i="18" s="1"/>
  <c r="T1223" i="18"/>
  <c r="V1223" i="18" s="1"/>
  <c r="T1255" i="18"/>
  <c r="V1255" i="18" s="1"/>
  <c r="T1359" i="18"/>
  <c r="V1359" i="18" s="1"/>
  <c r="T1344" i="18"/>
  <c r="V1344" i="18" s="1"/>
  <c r="T1200" i="18"/>
  <c r="V1200" i="18" s="1"/>
  <c r="T1232" i="18"/>
  <c r="V1232" i="18" s="1"/>
  <c r="T1299" i="18"/>
  <c r="V1299" i="18" s="1"/>
  <c r="T1129" i="18"/>
  <c r="V1129" i="18" s="1"/>
  <c r="T1161" i="18"/>
  <c r="V1161" i="18" s="1"/>
  <c r="T1193" i="18"/>
  <c r="V1193" i="18" s="1"/>
  <c r="T1225" i="18"/>
  <c r="V1225" i="18" s="1"/>
  <c r="T1257" i="18"/>
  <c r="V1257" i="18" s="1"/>
  <c r="T1371" i="18"/>
  <c r="V1371" i="18" s="1"/>
  <c r="T1403" i="18"/>
  <c r="V1403" i="18" s="1"/>
  <c r="T1265" i="18"/>
  <c r="V1265" i="18" s="1"/>
  <c r="T1300" i="18"/>
  <c r="V1300" i="18" s="1"/>
  <c r="T1354" i="18"/>
  <c r="V1354" i="18" s="1"/>
  <c r="T1259" i="18"/>
  <c r="V1259" i="18" s="1"/>
  <c r="T1292" i="18"/>
  <c r="V1292" i="18" s="1"/>
  <c r="T1350" i="18"/>
  <c r="V1350" i="18" s="1"/>
  <c r="T1309" i="18"/>
  <c r="V1309" i="18" s="1"/>
  <c r="T1341" i="18"/>
  <c r="V1341" i="18" s="1"/>
  <c r="T1373" i="18"/>
  <c r="V1373" i="18" s="1"/>
  <c r="T1405" i="18"/>
  <c r="V1405" i="18" s="1"/>
  <c r="T1437" i="18"/>
  <c r="V1437" i="18" s="1"/>
  <c r="T1476" i="18"/>
  <c r="V1476" i="18" s="1"/>
  <c r="T1715" i="18"/>
  <c r="V1715" i="18" s="1"/>
  <c r="T1675" i="18"/>
  <c r="V1675" i="18" s="1"/>
  <c r="T1390" i="18"/>
  <c r="V1390" i="18" s="1"/>
  <c r="T1422" i="18"/>
  <c r="V1422" i="18" s="1"/>
  <c r="T1454" i="18"/>
  <c r="V1454" i="18" s="1"/>
  <c r="T1516" i="18"/>
  <c r="V1516" i="18" s="1"/>
  <c r="T1490" i="18"/>
  <c r="V1490" i="18" s="1"/>
  <c r="T1435" i="18"/>
  <c r="V1435" i="18" s="1"/>
  <c r="T1478" i="18"/>
  <c r="V1478" i="18" s="1"/>
  <c r="T1554" i="18"/>
  <c r="V1554" i="18" s="1"/>
  <c r="T1480" i="18"/>
  <c r="V1480" i="18" s="1"/>
  <c r="T1368" i="18"/>
  <c r="V1368" i="18" s="1"/>
  <c r="T1400" i="18"/>
  <c r="V1400" i="18" s="1"/>
  <c r="T1432" i="18"/>
  <c r="V1432" i="18" s="1"/>
  <c r="T1464" i="18"/>
  <c r="V1464" i="18" s="1"/>
  <c r="T1604" i="18"/>
  <c r="V1604" i="18" s="1"/>
  <c r="T1668" i="18"/>
  <c r="V1668" i="18" s="1"/>
  <c r="T1784" i="18"/>
  <c r="V1784" i="18" s="1"/>
  <c r="T1487" i="18"/>
  <c r="V1487" i="18" s="1"/>
  <c r="T1519" i="18"/>
  <c r="V1519" i="18" s="1"/>
  <c r="T1551" i="18"/>
  <c r="V1551" i="18" s="1"/>
  <c r="T1583" i="18"/>
  <c r="V1583" i="18" s="1"/>
  <c r="T1629" i="18"/>
  <c r="V1629" i="18" s="1"/>
  <c r="T1693" i="18"/>
  <c r="V1693" i="18" s="1"/>
  <c r="T1812" i="18"/>
  <c r="V1812" i="18" s="1"/>
  <c r="T1544" i="18"/>
  <c r="V1544" i="18" s="1"/>
  <c r="T1576" i="18"/>
  <c r="V1576" i="18" s="1"/>
  <c r="T1623" i="18"/>
  <c r="V1623" i="18" s="1"/>
  <c r="T1687" i="18"/>
  <c r="V1687" i="18" s="1"/>
  <c r="T1624" i="18"/>
  <c r="V1624" i="18" s="1"/>
  <c r="T1688" i="18"/>
  <c r="V1688" i="18" s="1"/>
  <c r="T1521" i="18"/>
  <c r="V1521" i="18" s="1"/>
  <c r="T1553" i="18"/>
  <c r="V1553" i="18" s="1"/>
  <c r="T1585" i="18"/>
  <c r="V1585" i="18" s="1"/>
  <c r="T1641" i="18"/>
  <c r="V1641" i="18" s="1"/>
  <c r="T1705" i="18"/>
  <c r="V1705" i="18" s="1"/>
  <c r="T1748" i="18"/>
  <c r="V1748" i="18" s="1"/>
  <c r="T1739" i="18"/>
  <c r="V1739" i="18" s="1"/>
  <c r="T1598" i="18"/>
  <c r="V1598" i="18" s="1"/>
  <c r="T1630" i="18"/>
  <c r="V1630" i="18" s="1"/>
  <c r="T1662" i="18"/>
  <c r="V1662" i="18" s="1"/>
  <c r="T1694" i="18"/>
  <c r="V1694" i="18" s="1"/>
  <c r="T1726" i="18"/>
  <c r="V1726" i="18" s="1"/>
  <c r="T1762" i="18"/>
  <c r="V1762" i="18" s="1"/>
  <c r="T1752" i="18"/>
  <c r="V1752" i="18" s="1"/>
  <c r="T1791" i="18"/>
  <c r="V1791" i="18" s="1"/>
  <c r="T1823" i="18"/>
  <c r="V1823" i="18" s="1"/>
  <c r="T1753" i="18"/>
  <c r="V1753" i="18" s="1"/>
  <c r="T1785" i="18"/>
  <c r="V1785" i="18" s="1"/>
  <c r="T1817" i="18"/>
  <c r="V1817" i="18" s="1"/>
  <c r="T1790" i="18"/>
  <c r="V1790" i="18" s="1"/>
  <c r="T1822" i="18"/>
  <c r="V1822" i="18" s="1"/>
  <c r="T1852" i="18"/>
  <c r="V1852" i="18" s="1"/>
  <c r="T1884" i="18"/>
  <c r="V1884" i="18" s="1"/>
  <c r="T1916" i="18"/>
  <c r="V1916" i="18" s="1"/>
  <c r="T1948" i="18"/>
  <c r="V1948" i="18" s="1"/>
  <c r="T1980" i="18"/>
  <c r="V1980" i="18" s="1"/>
  <c r="T1845" i="18"/>
  <c r="V1845" i="18" s="1"/>
  <c r="T1877" i="18"/>
  <c r="V1877" i="18" s="1"/>
  <c r="T1909" i="18"/>
  <c r="V1909" i="18" s="1"/>
  <c r="T1941" i="18"/>
  <c r="V1941" i="18" s="1"/>
  <c r="T1973" i="18"/>
  <c r="V1973" i="18" s="1"/>
  <c r="T1838" i="18"/>
  <c r="V1838" i="18" s="1"/>
  <c r="T1870" i="18"/>
  <c r="V1870" i="18" s="1"/>
  <c r="T1902" i="18"/>
  <c r="V1902" i="18" s="1"/>
  <c r="T1934" i="18"/>
  <c r="V1934" i="18" s="1"/>
  <c r="T1966" i="18"/>
  <c r="V1966" i="18" s="1"/>
  <c r="T1998" i="18"/>
  <c r="V1998" i="18" s="1"/>
  <c r="T1863" i="18"/>
  <c r="V1863" i="18" s="1"/>
  <c r="T1895" i="18"/>
  <c r="V1895" i="18" s="1"/>
  <c r="T1927" i="18"/>
  <c r="V1927" i="18" s="1"/>
  <c r="T1959" i="18"/>
  <c r="V1959" i="18" s="1"/>
  <c r="T1991" i="18"/>
  <c r="V1991" i="18" s="1"/>
  <c r="AK7" i="18"/>
  <c r="AJ7" i="18"/>
  <c r="Y1998" i="18"/>
  <c r="Y1994" i="18"/>
  <c r="Y1990" i="18"/>
  <c r="Y1986" i="18"/>
  <c r="Y1982" i="18"/>
  <c r="Y1978" i="18"/>
  <c r="Y1974" i="18"/>
  <c r="Y1970" i="18"/>
  <c r="Y1966" i="18"/>
  <c r="Y1962" i="18"/>
  <c r="Y1958" i="18"/>
  <c r="Y1954" i="18"/>
  <c r="Y1950" i="18"/>
  <c r="Y1946" i="18"/>
  <c r="Y1942" i="18"/>
  <c r="Y1938" i="18"/>
  <c r="Y1934" i="18"/>
  <c r="Y1930" i="18"/>
  <c r="Y1926" i="18"/>
  <c r="Y1922" i="18"/>
  <c r="Y1918" i="18"/>
  <c r="Y1914" i="18"/>
  <c r="Y1910" i="18"/>
  <c r="Y1906" i="18"/>
  <c r="Y1902" i="18"/>
  <c r="Y1898" i="18"/>
  <c r="Y1894" i="18"/>
  <c r="Y1890" i="18"/>
  <c r="Y1886" i="18"/>
  <c r="Y1882" i="18"/>
  <c r="Y1878" i="18"/>
  <c r="Y1874" i="18"/>
  <c r="Y1870" i="18"/>
  <c r="Y1866" i="18"/>
  <c r="Y1862" i="18"/>
  <c r="Y1858" i="18"/>
  <c r="Y1854" i="18"/>
  <c r="Y1850" i="18"/>
  <c r="Y1846" i="18"/>
  <c r="Y1842" i="18"/>
  <c r="Y1838" i="18"/>
  <c r="Y1834" i="18"/>
  <c r="Y1997" i="18"/>
  <c r="Y1993" i="18"/>
  <c r="Y1989" i="18"/>
  <c r="Y1985" i="18"/>
  <c r="Y1981" i="18"/>
  <c r="Y1977" i="18"/>
  <c r="Y1973" i="18"/>
  <c r="Y1969" i="18"/>
  <c r="Y1965" i="18"/>
  <c r="Y1961" i="18"/>
  <c r="Y1957" i="18"/>
  <c r="Y1953" i="18"/>
  <c r="Y1949" i="18"/>
  <c r="Y1945" i="18"/>
  <c r="Y1941" i="18"/>
  <c r="Y1937" i="18"/>
  <c r="Y1933" i="18"/>
  <c r="Y1929" i="18"/>
  <c r="Y1925" i="18"/>
  <c r="Y1921" i="18"/>
  <c r="Y1917" i="18"/>
  <c r="Y1913" i="18"/>
  <c r="Y1909" i="18"/>
  <c r="Y1905" i="18"/>
  <c r="Y1901" i="18"/>
  <c r="Y1897" i="18"/>
  <c r="Y1893" i="18"/>
  <c r="Y1889" i="18"/>
  <c r="Y1885" i="18"/>
  <c r="Y1881" i="18"/>
  <c r="Y1877" i="18"/>
  <c r="Y1873" i="18"/>
  <c r="Y1869" i="18"/>
  <c r="Y1865" i="18"/>
  <c r="Y1861" i="18"/>
  <c r="Y1857" i="18"/>
  <c r="Y1853" i="18"/>
  <c r="Y1849" i="18"/>
  <c r="Y1845" i="18"/>
  <c r="Y1841" i="18"/>
  <c r="Y1837" i="18"/>
  <c r="Y1833" i="18"/>
  <c r="Y1996" i="18"/>
  <c r="Y1992" i="18"/>
  <c r="Y1988" i="18"/>
  <c r="Y1984" i="18"/>
  <c r="Y1980" i="18"/>
  <c r="Y1976" i="18"/>
  <c r="Y1972" i="18"/>
  <c r="Y1968" i="18"/>
  <c r="Y1964" i="18"/>
  <c r="Y1960" i="18"/>
  <c r="Y1956" i="18"/>
  <c r="Y1952" i="18"/>
  <c r="Y1948" i="18"/>
  <c r="Y1944" i="18"/>
  <c r="Y1940" i="18"/>
  <c r="Y1936" i="18"/>
  <c r="Y1932" i="18"/>
  <c r="Y1928" i="18"/>
  <c r="Y1924" i="18"/>
  <c r="Y1920" i="18"/>
  <c r="Y1916" i="18"/>
  <c r="Y1912" i="18"/>
  <c r="Y1908" i="18"/>
  <c r="Y1904" i="18"/>
  <c r="Y1900" i="18"/>
  <c r="Y1896" i="18"/>
  <c r="Y1892" i="18"/>
  <c r="Y1888" i="18"/>
  <c r="Y1884" i="18"/>
  <c r="Y1880" i="18"/>
  <c r="Y1876" i="18"/>
  <c r="Y1872" i="18"/>
  <c r="Y1868" i="18"/>
  <c r="Y1864" i="18"/>
  <c r="Y1860" i="18"/>
  <c r="Y1856" i="18"/>
  <c r="Y1852" i="18"/>
  <c r="Y1848" i="18"/>
  <c r="Y1844" i="18"/>
  <c r="Y1840" i="18"/>
  <c r="Y1836" i="18"/>
  <c r="Y1832" i="18"/>
  <c r="Y1999" i="18"/>
  <c r="Y1995" i="18"/>
  <c r="Y1991" i="18"/>
  <c r="Y1987" i="18"/>
  <c r="Y1983" i="18"/>
  <c r="Y1979" i="18"/>
  <c r="Y1975" i="18"/>
  <c r="Y1971" i="18"/>
  <c r="Y1967" i="18"/>
  <c r="Y1963" i="18"/>
  <c r="Y1959" i="18"/>
  <c r="Y1955" i="18"/>
  <c r="Y1951" i="18"/>
  <c r="Y1947" i="18"/>
  <c r="Y1943" i="18"/>
  <c r="Y1939" i="18"/>
  <c r="Y1935" i="18"/>
  <c r="Y1931" i="18"/>
  <c r="Y1927" i="18"/>
  <c r="Y1923" i="18"/>
  <c r="Y1919" i="18"/>
  <c r="Y1915" i="18"/>
  <c r="Y1911" i="18"/>
  <c r="Y1907" i="18"/>
  <c r="Y1903" i="18"/>
  <c r="Y1899" i="18"/>
  <c r="Y1895" i="18"/>
  <c r="Y1891" i="18"/>
  <c r="Y1887" i="18"/>
  <c r="Y1883" i="18"/>
  <c r="Y1879" i="18"/>
  <c r="Y1875" i="18"/>
  <c r="Y1871" i="18"/>
  <c r="Y1867" i="18"/>
  <c r="Y1863" i="18"/>
  <c r="Y1859" i="18"/>
  <c r="Y1855" i="18"/>
  <c r="Y1851" i="18"/>
  <c r="Y1847" i="18"/>
  <c r="Y1843" i="18"/>
  <c r="Y1839" i="18"/>
  <c r="Y1835" i="18"/>
  <c r="Y1831" i="18"/>
  <c r="Y1829" i="18"/>
  <c r="Y1825" i="18"/>
  <c r="Y1821" i="18"/>
  <c r="Y1817" i="18"/>
  <c r="Y1813" i="18"/>
  <c r="Y1809" i="18"/>
  <c r="Y1805" i="18"/>
  <c r="Y1801" i="18"/>
  <c r="Y1797" i="18"/>
  <c r="Y1793" i="18"/>
  <c r="Y1789" i="18"/>
  <c r="Y1785" i="18"/>
  <c r="Y1781" i="18"/>
  <c r="Y1777" i="18"/>
  <c r="Y1828" i="18"/>
  <c r="Y1824" i="18"/>
  <c r="Y1820" i="18"/>
  <c r="Y1816" i="18"/>
  <c r="Y1812" i="18"/>
  <c r="Y1808" i="18"/>
  <c r="Y1804" i="18"/>
  <c r="Y1800" i="18"/>
  <c r="Y1796" i="18"/>
  <c r="Y1792" i="18"/>
  <c r="Y1788" i="18"/>
  <c r="Y1784" i="18"/>
  <c r="Y1780" i="18"/>
  <c r="Y1776" i="18"/>
  <c r="Y1772" i="18"/>
  <c r="Y1768" i="18"/>
  <c r="Y1764" i="18"/>
  <c r="Y1760" i="18"/>
  <c r="Y1756" i="18"/>
  <c r="Y1752" i="18"/>
  <c r="Y1748" i="18"/>
  <c r="Y1744" i="18"/>
  <c r="Y1740" i="18"/>
  <c r="Y1736" i="18"/>
  <c r="Y1775" i="18"/>
  <c r="Y1769" i="18"/>
  <c r="Y1762" i="18"/>
  <c r="Y1757" i="18"/>
  <c r="Y1751" i="18"/>
  <c r="Y1746" i="18"/>
  <c r="Y1741" i="18"/>
  <c r="Y1735" i="18"/>
  <c r="Y1767" i="18"/>
  <c r="Y1730" i="18"/>
  <c r="Y1774" i="18"/>
  <c r="Y1761" i="18"/>
  <c r="Y1755" i="18"/>
  <c r="Y1750" i="18"/>
  <c r="Y1745" i="18"/>
  <c r="Y1739" i="18"/>
  <c r="Y1734" i="18"/>
  <c r="Y1773" i="18"/>
  <c r="Y1766" i="18"/>
  <c r="Y1729" i="18"/>
  <c r="Y1725" i="18"/>
  <c r="Y1721" i="18"/>
  <c r="Y1717" i="18"/>
  <c r="Y1713" i="18"/>
  <c r="Y1709" i="18"/>
  <c r="Y1705" i="18"/>
  <c r="Y1701" i="18"/>
  <c r="Y1697" i="18"/>
  <c r="Y1693" i="18"/>
  <c r="Y1689" i="18"/>
  <c r="Y1685" i="18"/>
  <c r="Y1681" i="18"/>
  <c r="Y1677" i="18"/>
  <c r="Y1673" i="18"/>
  <c r="Y1669" i="18"/>
  <c r="Y1665" i="18"/>
  <c r="Y1661" i="18"/>
  <c r="Y1657" i="18"/>
  <c r="Y1653" i="18"/>
  <c r="Y1649" i="18"/>
  <c r="Y1645" i="18"/>
  <c r="Y1641" i="18"/>
  <c r="Y1637" i="18"/>
  <c r="Y1633" i="18"/>
  <c r="Y1629" i="18"/>
  <c r="Y1625" i="18"/>
  <c r="Y1621" i="18"/>
  <c r="Y1617" i="18"/>
  <c r="Y1613" i="18"/>
  <c r="Y1609" i="18"/>
  <c r="Y1605" i="18"/>
  <c r="Y1601" i="18"/>
  <c r="Y1597" i="18"/>
  <c r="Y1593" i="18"/>
  <c r="Y1589" i="18"/>
  <c r="Y1771" i="18"/>
  <c r="Y1759" i="18"/>
  <c r="Y1754" i="18"/>
  <c r="Y1749" i="18"/>
  <c r="Y1743" i="18"/>
  <c r="Y1738" i="18"/>
  <c r="Y1733" i="18"/>
  <c r="Y1765" i="18"/>
  <c r="Y1732" i="18"/>
  <c r="Y1827" i="18"/>
  <c r="Y1823" i="18"/>
  <c r="Y1819" i="18"/>
  <c r="Y1815" i="18"/>
  <c r="Y1811" i="18"/>
  <c r="Y1807" i="18"/>
  <c r="Y1803" i="18"/>
  <c r="Y1799" i="18"/>
  <c r="Y1795" i="18"/>
  <c r="Y1791" i="18"/>
  <c r="Y1787" i="18"/>
  <c r="Y1783" i="18"/>
  <c r="Y1779" i="18"/>
  <c r="Y1770" i="18"/>
  <c r="Y1763" i="18"/>
  <c r="Y1758" i="18"/>
  <c r="Y1753" i="18"/>
  <c r="Y1747" i="18"/>
  <c r="Y1742" i="18"/>
  <c r="Y1737" i="18"/>
  <c r="Y1822" i="18"/>
  <c r="Y1806" i="18"/>
  <c r="Y1790" i="18"/>
  <c r="Y1720" i="18"/>
  <c r="Y1712" i="18"/>
  <c r="Y1704" i="18"/>
  <c r="Y1696" i="18"/>
  <c r="Y1688" i="18"/>
  <c r="Y1680" i="18"/>
  <c r="Y1672" i="18"/>
  <c r="Y1664" i="18"/>
  <c r="Y1656" i="18"/>
  <c r="Y1648" i="18"/>
  <c r="Y1640" i="18"/>
  <c r="Y1632" i="18"/>
  <c r="Y1624" i="18"/>
  <c r="Y1616" i="18"/>
  <c r="Y1608" i="18"/>
  <c r="Y1600" i="18"/>
  <c r="Y1719" i="18"/>
  <c r="Y1711" i="18"/>
  <c r="Y1703" i="18"/>
  <c r="Y1695" i="18"/>
  <c r="Y1687" i="18"/>
  <c r="Y1679" i="18"/>
  <c r="Y1671" i="18"/>
  <c r="Y1663" i="18"/>
  <c r="Y1655" i="18"/>
  <c r="Y1647" i="18"/>
  <c r="Y1639" i="18"/>
  <c r="Y1631" i="18"/>
  <c r="Y1623" i="18"/>
  <c r="Y1615" i="18"/>
  <c r="Y1607" i="18"/>
  <c r="Y1599" i="18"/>
  <c r="Y1594" i="18"/>
  <c r="Y1588" i="18"/>
  <c r="Y1584" i="18"/>
  <c r="Y1580" i="18"/>
  <c r="Y1576" i="18"/>
  <c r="Y1572" i="18"/>
  <c r="Y1568" i="18"/>
  <c r="Y1564" i="18"/>
  <c r="Y1560" i="18"/>
  <c r="Y1556" i="18"/>
  <c r="Y1552" i="18"/>
  <c r="Y1548" i="18"/>
  <c r="Y1544" i="18"/>
  <c r="Y1540" i="18"/>
  <c r="Y1536" i="18"/>
  <c r="Y1532" i="18"/>
  <c r="Y1528" i="18"/>
  <c r="Y1524" i="18"/>
  <c r="Y1520" i="18"/>
  <c r="Y1826" i="18"/>
  <c r="Y1810" i="18"/>
  <c r="Y1794" i="18"/>
  <c r="Y1778" i="18"/>
  <c r="Y1728" i="18"/>
  <c r="Y1727" i="18"/>
  <c r="Y1726" i="18"/>
  <c r="Y1718" i="18"/>
  <c r="Y1710" i="18"/>
  <c r="Y1702" i="18"/>
  <c r="Y1694" i="18"/>
  <c r="Y1686" i="18"/>
  <c r="Y1678" i="18"/>
  <c r="Y1670" i="18"/>
  <c r="Y1662" i="18"/>
  <c r="Y1654" i="18"/>
  <c r="Y1646" i="18"/>
  <c r="Y1638" i="18"/>
  <c r="Y1630" i="18"/>
  <c r="Y1622" i="18"/>
  <c r="Y1614" i="18"/>
  <c r="Y1606" i="18"/>
  <c r="Y1598" i="18"/>
  <c r="Y1592" i="18"/>
  <c r="Y1587" i="18"/>
  <c r="Y1583" i="18"/>
  <c r="Y1579" i="18"/>
  <c r="Y1575" i="18"/>
  <c r="Y1571" i="18"/>
  <c r="Y1567" i="18"/>
  <c r="Y1563" i="18"/>
  <c r="Y1559" i="18"/>
  <c r="Y1555" i="18"/>
  <c r="Y1551" i="18"/>
  <c r="Y1547" i="18"/>
  <c r="Y1543" i="18"/>
  <c r="Y1539" i="18"/>
  <c r="Y1535" i="18"/>
  <c r="Y1531" i="18"/>
  <c r="Y1527" i="18"/>
  <c r="Y1523" i="18"/>
  <c r="Y1519" i="18"/>
  <c r="Y1830" i="18"/>
  <c r="Y1814" i="18"/>
  <c r="Y1798" i="18"/>
  <c r="Y1782" i="18"/>
  <c r="Y1731" i="18"/>
  <c r="Y1724" i="18"/>
  <c r="Y1716" i="18"/>
  <c r="Y1708" i="18"/>
  <c r="Y1700" i="18"/>
  <c r="Y1692" i="18"/>
  <c r="Y1684" i="18"/>
  <c r="Y1676" i="18"/>
  <c r="Y1668" i="18"/>
  <c r="Y1660" i="18"/>
  <c r="Y1652" i="18"/>
  <c r="Y1644" i="18"/>
  <c r="Y1636" i="18"/>
  <c r="Y1628" i="18"/>
  <c r="Y1620" i="18"/>
  <c r="Y1612" i="18"/>
  <c r="Y1604" i="18"/>
  <c r="Y1723" i="18"/>
  <c r="Y1715" i="18"/>
  <c r="Y1707" i="18"/>
  <c r="Y1699" i="18"/>
  <c r="Y1691" i="18"/>
  <c r="Y1683" i="18"/>
  <c r="Y1675" i="18"/>
  <c r="Y1667" i="18"/>
  <c r="Y1659" i="18"/>
  <c r="Y1651" i="18"/>
  <c r="Y1643" i="18"/>
  <c r="Y1635" i="18"/>
  <c r="Y1627" i="18"/>
  <c r="Y1619" i="18"/>
  <c r="Y1611" i="18"/>
  <c r="Y1603" i="18"/>
  <c r="Y1596" i="18"/>
  <c r="Y1591" i="18"/>
  <c r="Y1586" i="18"/>
  <c r="Y1582" i="18"/>
  <c r="Y1578" i="18"/>
  <c r="Y1574" i="18"/>
  <c r="Y1570" i="18"/>
  <c r="Y1566" i="18"/>
  <c r="Y1562" i="18"/>
  <c r="Y1558" i="18"/>
  <c r="Y1554" i="18"/>
  <c r="Y1550" i="18"/>
  <c r="Y1546" i="18"/>
  <c r="Y1542" i="18"/>
  <c r="Y1538" i="18"/>
  <c r="Y1534" i="18"/>
  <c r="Y1530" i="18"/>
  <c r="Y1526" i="18"/>
  <c r="Y1522" i="18"/>
  <c r="Y1518" i="18"/>
  <c r="Y1514" i="18"/>
  <c r="Y1510" i="18"/>
  <c r="Y1506" i="18"/>
  <c r="Y1502" i="18"/>
  <c r="Y1498" i="18"/>
  <c r="Y1494" i="18"/>
  <c r="Y1490" i="18"/>
  <c r="Y1486" i="18"/>
  <c r="Y1482" i="18"/>
  <c r="Y1478" i="18"/>
  <c r="Y1474" i="18"/>
  <c r="Y1470" i="18"/>
  <c r="Y1818" i="18"/>
  <c r="Y1802" i="18"/>
  <c r="Y1786" i="18"/>
  <c r="Y1706" i="18"/>
  <c r="Y1642" i="18"/>
  <c r="Y1590" i="18"/>
  <c r="Y1517" i="18"/>
  <c r="Y1511" i="18"/>
  <c r="Y1492" i="18"/>
  <c r="Y1485" i="18"/>
  <c r="Y1479" i="18"/>
  <c r="Y1463" i="18"/>
  <c r="Y1459" i="18"/>
  <c r="Y1455" i="18"/>
  <c r="Y1451" i="18"/>
  <c r="Y1447" i="18"/>
  <c r="Y1443" i="18"/>
  <c r="Y1439" i="18"/>
  <c r="Y1435" i="18"/>
  <c r="Y1431" i="18"/>
  <c r="Y1427" i="18"/>
  <c r="Y1423" i="18"/>
  <c r="Y1419" i="18"/>
  <c r="Y1415" i="18"/>
  <c r="Y1411" i="18"/>
  <c r="Y1407" i="18"/>
  <c r="Y1403" i="18"/>
  <c r="Y1399" i="18"/>
  <c r="Y1395" i="18"/>
  <c r="Y1391" i="18"/>
  <c r="Y1387" i="18"/>
  <c r="Y1383" i="18"/>
  <c r="Y1379" i="18"/>
  <c r="Y1375" i="18"/>
  <c r="Y1371" i="18"/>
  <c r="Y1367" i="18"/>
  <c r="Y1363" i="18"/>
  <c r="Y1682" i="18"/>
  <c r="Y1618" i="18"/>
  <c r="Y1577" i="18"/>
  <c r="Y1561" i="18"/>
  <c r="Y1557" i="18"/>
  <c r="Y1553" i="18"/>
  <c r="Y1549" i="18"/>
  <c r="Y1545" i="18"/>
  <c r="Y1504" i="18"/>
  <c r="Y1497" i="18"/>
  <c r="Y1491" i="18"/>
  <c r="Y1472" i="18"/>
  <c r="Y1467" i="18"/>
  <c r="Y1722" i="18"/>
  <c r="Y1658" i="18"/>
  <c r="Y1541" i="18"/>
  <c r="Y1516" i="18"/>
  <c r="Y1509" i="18"/>
  <c r="Y1503" i="18"/>
  <c r="Y1484" i="18"/>
  <c r="Y1477" i="18"/>
  <c r="Y1466" i="18"/>
  <c r="Y1462" i="18"/>
  <c r="Y1458" i="18"/>
  <c r="Y1454" i="18"/>
  <c r="Y1450" i="18"/>
  <c r="Y1446" i="18"/>
  <c r="Y1442" i="18"/>
  <c r="Y1438" i="18"/>
  <c r="Y1434" i="18"/>
  <c r="Y1430" i="18"/>
  <c r="Y1426" i="18"/>
  <c r="Y1698" i="18"/>
  <c r="Y1634" i="18"/>
  <c r="Y1595" i="18"/>
  <c r="Y1581" i="18"/>
  <c r="Y1565" i="18"/>
  <c r="Y1537" i="18"/>
  <c r="Y1515" i="18"/>
  <c r="Y1496" i="18"/>
  <c r="Y1489" i="18"/>
  <c r="Y1483" i="18"/>
  <c r="Y1471" i="18"/>
  <c r="Y1674" i="18"/>
  <c r="Y1610" i="18"/>
  <c r="Y1533" i="18"/>
  <c r="Y1508" i="18"/>
  <c r="Y1501" i="18"/>
  <c r="Y1495" i="18"/>
  <c r="Y1476" i="18"/>
  <c r="Y1465" i="18"/>
  <c r="Y1461" i="18"/>
  <c r="Y1457" i="18"/>
  <c r="Y1453" i="18"/>
  <c r="Y1449" i="18"/>
  <c r="Y1445" i="18"/>
  <c r="Y1441" i="18"/>
  <c r="Y1437" i="18"/>
  <c r="Y1433" i="18"/>
  <c r="Y1429" i="18"/>
  <c r="Y1425" i="18"/>
  <c r="Y1421" i="18"/>
  <c r="Y1417" i="18"/>
  <c r="Y1413" i="18"/>
  <c r="Y1409" i="18"/>
  <c r="Y1405" i="18"/>
  <c r="Y1401" i="18"/>
  <c r="Y1397" i="18"/>
  <c r="Y1393" i="18"/>
  <c r="Y1389" i="18"/>
  <c r="Y1385" i="18"/>
  <c r="Y1381" i="18"/>
  <c r="Y1377" i="18"/>
  <c r="Y1373" i="18"/>
  <c r="Y1369" i="18"/>
  <c r="Y1365" i="18"/>
  <c r="Y1361" i="18"/>
  <c r="Y1714" i="18"/>
  <c r="Y1650" i="18"/>
  <c r="Y1585" i="18"/>
  <c r="Y1569" i="18"/>
  <c r="Y1529" i="18"/>
  <c r="Y1513" i="18"/>
  <c r="Y1507" i="18"/>
  <c r="Y1488" i="18"/>
  <c r="Y1481" i="18"/>
  <c r="Y1475" i="18"/>
  <c r="Y1469" i="18"/>
  <c r="Y1690" i="18"/>
  <c r="Y1626" i="18"/>
  <c r="Y1525" i="18"/>
  <c r="Y1500" i="18"/>
  <c r="Y1493" i="18"/>
  <c r="Y1487" i="18"/>
  <c r="Y1464" i="18"/>
  <c r="Y1460" i="18"/>
  <c r="Y1456" i="18"/>
  <c r="Y1452" i="18"/>
  <c r="Y1448" i="18"/>
  <c r="Y1444" i="18"/>
  <c r="Y1440" i="18"/>
  <c r="Y1436" i="18"/>
  <c r="Y1432" i="18"/>
  <c r="Y1428" i="18"/>
  <c r="Y1424" i="18"/>
  <c r="Y1420" i="18"/>
  <c r="Y1416" i="18"/>
  <c r="Y1412" i="18"/>
  <c r="Y1408" i="18"/>
  <c r="Y1404" i="18"/>
  <c r="Y1400" i="18"/>
  <c r="Y1396" i="18"/>
  <c r="Y1392" i="18"/>
  <c r="Y1388" i="18"/>
  <c r="Y1384" i="18"/>
  <c r="Y1380" i="18"/>
  <c r="Y1376" i="18"/>
  <c r="Y1372" i="18"/>
  <c r="Y1368" i="18"/>
  <c r="Y1364" i="18"/>
  <c r="Y1360" i="18"/>
  <c r="Y1356" i="18"/>
  <c r="Y1352" i="18"/>
  <c r="Y1348" i="18"/>
  <c r="Y1344" i="18"/>
  <c r="Y1340" i="18"/>
  <c r="Y1336" i="18"/>
  <c r="Y1332" i="18"/>
  <c r="Y1328" i="18"/>
  <c r="Y1324" i="18"/>
  <c r="Y1320" i="18"/>
  <c r="Y1316" i="18"/>
  <c r="Y1312" i="18"/>
  <c r="Y1308" i="18"/>
  <c r="Y1304" i="18"/>
  <c r="Y1300" i="18"/>
  <c r="Y1296" i="18"/>
  <c r="Y1292" i="18"/>
  <c r="Y1288" i="18"/>
  <c r="Y1666" i="18"/>
  <c r="Y1573" i="18"/>
  <c r="Y1473" i="18"/>
  <c r="Y1357" i="18"/>
  <c r="Y1349" i="18"/>
  <c r="Y1342" i="18"/>
  <c r="Y1323" i="18"/>
  <c r="Y1318" i="18"/>
  <c r="Y1313" i="18"/>
  <c r="Y1307" i="18"/>
  <c r="Y1302" i="18"/>
  <c r="Y1297" i="18"/>
  <c r="Y1291" i="18"/>
  <c r="Y1286" i="18"/>
  <c r="Y1282" i="18"/>
  <c r="Y1278" i="18"/>
  <c r="Y1274" i="18"/>
  <c r="Y1270" i="18"/>
  <c r="Y1266" i="18"/>
  <c r="Y1262" i="18"/>
  <c r="Y1521" i="18"/>
  <c r="Y1355" i="18"/>
  <c r="Y1335" i="18"/>
  <c r="Y1329" i="18"/>
  <c r="Y1480" i="18"/>
  <c r="Y1422" i="18"/>
  <c r="Y1418" i="18"/>
  <c r="Y1414" i="18"/>
  <c r="Y1410" i="18"/>
  <c r="Y1406" i="18"/>
  <c r="Y1402" i="18"/>
  <c r="Y1398" i="18"/>
  <c r="Y1394" i="18"/>
  <c r="Y1390" i="18"/>
  <c r="Y1386" i="18"/>
  <c r="Y1382" i="18"/>
  <c r="Y1378" i="18"/>
  <c r="Y1374" i="18"/>
  <c r="Y1370" i="18"/>
  <c r="Y1366" i="18"/>
  <c r="Y1362" i="18"/>
  <c r="Y1353" i="18"/>
  <c r="Y1339" i="18"/>
  <c r="Y1333" i="18"/>
  <c r="Y1326" i="18"/>
  <c r="Y1321" i="18"/>
  <c r="Y1315" i="18"/>
  <c r="Y1310" i="18"/>
  <c r="Y1305" i="18"/>
  <c r="Y1299" i="18"/>
  <c r="Y1294" i="18"/>
  <c r="Y1289" i="18"/>
  <c r="Y1284" i="18"/>
  <c r="Y1280" i="18"/>
  <c r="Y1276" i="18"/>
  <c r="Y1272" i="18"/>
  <c r="Y1268" i="18"/>
  <c r="Y1264" i="18"/>
  <c r="Y1260" i="18"/>
  <c r="Y1359" i="18"/>
  <c r="Y1351" i="18"/>
  <c r="Y1345" i="18"/>
  <c r="Y1338" i="18"/>
  <c r="Y1301" i="18"/>
  <c r="Y1256" i="18"/>
  <c r="Y1252" i="18"/>
  <c r="Y1248" i="18"/>
  <c r="Y1244" i="18"/>
  <c r="Y1240" i="18"/>
  <c r="Y1236" i="18"/>
  <c r="Y1232" i="18"/>
  <c r="Y1228" i="18"/>
  <c r="Y1224" i="18"/>
  <c r="Y1220" i="18"/>
  <c r="Y1216" i="18"/>
  <c r="Y1212" i="18"/>
  <c r="Y1208" i="18"/>
  <c r="Y1204" i="18"/>
  <c r="Y1200" i="18"/>
  <c r="Y1196" i="18"/>
  <c r="Y1192" i="18"/>
  <c r="Y1188" i="18"/>
  <c r="Y1184" i="18"/>
  <c r="Y1180" i="18"/>
  <c r="Y1176" i="18"/>
  <c r="Y1172" i="18"/>
  <c r="Y1168" i="18"/>
  <c r="Y1164" i="18"/>
  <c r="Y1160" i="18"/>
  <c r="Y1156" i="18"/>
  <c r="Y1152" i="18"/>
  <c r="Y1148" i="18"/>
  <c r="Y1144" i="18"/>
  <c r="Y1140" i="18"/>
  <c r="Y1136" i="18"/>
  <c r="Y1132" i="18"/>
  <c r="Y1128" i="18"/>
  <c r="Y1124" i="18"/>
  <c r="Y1602" i="18"/>
  <c r="Y1499" i="18"/>
  <c r="Y1317" i="18"/>
  <c r="Y1298" i="18"/>
  <c r="Y1285" i="18"/>
  <c r="Y1277" i="18"/>
  <c r="Y1269" i="18"/>
  <c r="Y1261" i="18"/>
  <c r="Y1314" i="18"/>
  <c r="Y1295" i="18"/>
  <c r="Y1255" i="18"/>
  <c r="Y1251" i="18"/>
  <c r="Y1247" i="18"/>
  <c r="Y1243" i="18"/>
  <c r="Y1239" i="18"/>
  <c r="Y1235" i="18"/>
  <c r="Y1231" i="18"/>
  <c r="Y1227" i="18"/>
  <c r="Y1223" i="18"/>
  <c r="Y1219" i="18"/>
  <c r="Y1215" i="18"/>
  <c r="Y1211" i="18"/>
  <c r="Y1207" i="18"/>
  <c r="Y1203" i="18"/>
  <c r="Y1199" i="18"/>
  <c r="Y1195" i="18"/>
  <c r="Y1191" i="18"/>
  <c r="Y1187" i="18"/>
  <c r="Y1183" i="18"/>
  <c r="Y1179" i="18"/>
  <c r="Y1175" i="18"/>
  <c r="Y1358" i="18"/>
  <c r="Y1354" i="18"/>
  <c r="Y1350" i="18"/>
  <c r="Y1347" i="18"/>
  <c r="Y1346" i="18"/>
  <c r="Y1343" i="18"/>
  <c r="Y1341" i="18"/>
  <c r="Y1311" i="18"/>
  <c r="Y1283" i="18"/>
  <c r="Y1275" i="18"/>
  <c r="Y1267" i="18"/>
  <c r="Y1259" i="18"/>
  <c r="Y1512" i="18"/>
  <c r="Y1309" i="18"/>
  <c r="Y1293" i="18"/>
  <c r="Y1258" i="18"/>
  <c r="Y1254" i="18"/>
  <c r="Y1250" i="18"/>
  <c r="Y1246" i="18"/>
  <c r="Y1242" i="18"/>
  <c r="Y1238" i="18"/>
  <c r="Y1234" i="18"/>
  <c r="Y1230" i="18"/>
  <c r="Y1226" i="18"/>
  <c r="Y1222" i="18"/>
  <c r="Y1218" i="18"/>
  <c r="Y1214" i="18"/>
  <c r="Y1210" i="18"/>
  <c r="Y1206" i="18"/>
  <c r="Y1202" i="18"/>
  <c r="Y1198" i="18"/>
  <c r="Y1194" i="18"/>
  <c r="Y1190" i="18"/>
  <c r="Y1186" i="18"/>
  <c r="Y1182" i="18"/>
  <c r="Y1178" i="18"/>
  <c r="Y1174" i="18"/>
  <c r="Y1170" i="18"/>
  <c r="Y1166" i="18"/>
  <c r="Y1162" i="18"/>
  <c r="Y1158" i="18"/>
  <c r="Y1154" i="18"/>
  <c r="Y1150" i="18"/>
  <c r="Y1146" i="18"/>
  <c r="Y1142" i="18"/>
  <c r="Y1138" i="18"/>
  <c r="Y1134" i="18"/>
  <c r="Y1130" i="18"/>
  <c r="Y1126" i="18"/>
  <c r="Y1122" i="18"/>
  <c r="Y1337" i="18"/>
  <c r="Y1334" i="18"/>
  <c r="Y1331" i="18"/>
  <c r="Y1330" i="18"/>
  <c r="Y1327" i="18"/>
  <c r="Y1325" i="18"/>
  <c r="Y1281" i="18"/>
  <c r="Y1273" i="18"/>
  <c r="Y1265" i="18"/>
  <c r="Y1505" i="18"/>
  <c r="Y1468" i="18"/>
  <c r="Y1306" i="18"/>
  <c r="Y1303" i="18"/>
  <c r="Y1290" i="18"/>
  <c r="Y1257" i="18"/>
  <c r="Y1253" i="18"/>
  <c r="Y1249" i="18"/>
  <c r="Y1245" i="18"/>
  <c r="Y1241" i="18"/>
  <c r="Y1237" i="18"/>
  <c r="Y1233" i="18"/>
  <c r="Y1229" i="18"/>
  <c r="Y1225" i="18"/>
  <c r="Y1221" i="18"/>
  <c r="Y1217" i="18"/>
  <c r="Y1213" i="18"/>
  <c r="Y1209" i="18"/>
  <c r="Y1205" i="18"/>
  <c r="Y1201" i="18"/>
  <c r="Y1197" i="18"/>
  <c r="Y1193" i="18"/>
  <c r="Y1189" i="18"/>
  <c r="Y1185" i="18"/>
  <c r="Y1181" i="18"/>
  <c r="Y1177" i="18"/>
  <c r="Y1173" i="18"/>
  <c r="Y1322" i="18"/>
  <c r="Y1319" i="18"/>
  <c r="Y1287" i="18"/>
  <c r="Y1279" i="18"/>
  <c r="Y1271" i="18"/>
  <c r="Y1263" i="18"/>
  <c r="Y1171" i="18"/>
  <c r="Y1155" i="18"/>
  <c r="Y1118" i="18"/>
  <c r="Y1114" i="18"/>
  <c r="Y1110" i="18"/>
  <c r="Y1106" i="18"/>
  <c r="Y1102" i="18"/>
  <c r="Y1098" i="18"/>
  <c r="Y1094" i="18"/>
  <c r="Y1090" i="18"/>
  <c r="Y1086" i="18"/>
  <c r="Y1082" i="18"/>
  <c r="Y1078" i="18"/>
  <c r="Y1074" i="18"/>
  <c r="Y1070" i="18"/>
  <c r="Y1066" i="18"/>
  <c r="Y1062" i="18"/>
  <c r="Y1169" i="18"/>
  <c r="Y1153" i="18"/>
  <c r="Y1139" i="18"/>
  <c r="Y1131" i="18"/>
  <c r="Y1123" i="18"/>
  <c r="Y1167" i="18"/>
  <c r="Y1151" i="18"/>
  <c r="Y1117" i="18"/>
  <c r="Y1113" i="18"/>
  <c r="Y1109" i="18"/>
  <c r="Y1105" i="18"/>
  <c r="Y1101" i="18"/>
  <c r="Y1097" i="18"/>
  <c r="Y1093" i="18"/>
  <c r="Y1089" i="18"/>
  <c r="Y1085" i="18"/>
  <c r="Y1081" i="18"/>
  <c r="Y1077" i="18"/>
  <c r="Y1073" i="18"/>
  <c r="Y1069" i="18"/>
  <c r="Y1065" i="18"/>
  <c r="Y1061" i="18"/>
  <c r="Y1057" i="18"/>
  <c r="Y1053" i="18"/>
  <c r="Y1049" i="18"/>
  <c r="Y1045" i="18"/>
  <c r="Y1041" i="18"/>
  <c r="Y1037" i="18"/>
  <c r="Y1033" i="18"/>
  <c r="Y1029" i="18"/>
  <c r="Y1025" i="18"/>
  <c r="Y1021" i="18"/>
  <c r="Y1017" i="18"/>
  <c r="Y1013" i="18"/>
  <c r="Y1009" i="18"/>
  <c r="Y1005" i="18"/>
  <c r="Y1001" i="18"/>
  <c r="Y997" i="18"/>
  <c r="Y993" i="18"/>
  <c r="Y989" i="18"/>
  <c r="Y985" i="18"/>
  <c r="Y981" i="18"/>
  <c r="Y977" i="18"/>
  <c r="Y973" i="18"/>
  <c r="Y969" i="18"/>
  <c r="Y965" i="18"/>
  <c r="Y961" i="18"/>
  <c r="Y957" i="18"/>
  <c r="Y953" i="18"/>
  <c r="Y949" i="18"/>
  <c r="Y945" i="18"/>
  <c r="Y1165" i="18"/>
  <c r="Y1149" i="18"/>
  <c r="Y1137" i="18"/>
  <c r="Y1129" i="18"/>
  <c r="Y1121" i="18"/>
  <c r="Y1163" i="18"/>
  <c r="Y1147" i="18"/>
  <c r="Y1120" i="18"/>
  <c r="Y1116" i="18"/>
  <c r="Y1112" i="18"/>
  <c r="Y1108" i="18"/>
  <c r="Y1104" i="18"/>
  <c r="Y1100" i="18"/>
  <c r="Y1096" i="18"/>
  <c r="Y1092" i="18"/>
  <c r="Y1088" i="18"/>
  <c r="Y1084" i="18"/>
  <c r="Y1080" i="18"/>
  <c r="Y1076" i="18"/>
  <c r="Y1072" i="18"/>
  <c r="Y1068" i="18"/>
  <c r="Y1161" i="18"/>
  <c r="Y1145" i="18"/>
  <c r="Y1135" i="18"/>
  <c r="Y1127" i="18"/>
  <c r="Y1159" i="18"/>
  <c r="Y1143" i="18"/>
  <c r="Y1119" i="18"/>
  <c r="Y1115" i="18"/>
  <c r="Y1111" i="18"/>
  <c r="Y1107" i="18"/>
  <c r="Y1103" i="18"/>
  <c r="Y1099" i="18"/>
  <c r="Y1095" i="18"/>
  <c r="Y1091" i="18"/>
  <c r="Y1087" i="18"/>
  <c r="Y1083" i="18"/>
  <c r="Y1079" i="18"/>
  <c r="Y1075" i="18"/>
  <c r="Y1071" i="18"/>
  <c r="Y1067" i="18"/>
  <c r="Y1063" i="18"/>
  <c r="Y1059" i="18"/>
  <c r="Y1055" i="18"/>
  <c r="Y1051" i="18"/>
  <c r="Y1047" i="18"/>
  <c r="Y1043" i="18"/>
  <c r="Y1039" i="18"/>
  <c r="Y1035" i="18"/>
  <c r="Y1031" i="18"/>
  <c r="Y1027" i="18"/>
  <c r="Y1023" i="18"/>
  <c r="Y1019" i="18"/>
  <c r="Y1015" i="18"/>
  <c r="Y1011" i="18"/>
  <c r="Y1007" i="18"/>
  <c r="Y1003" i="18"/>
  <c r="Y999" i="18"/>
  <c r="Y995" i="18"/>
  <c r="Y991" i="18"/>
  <c r="Y987" i="18"/>
  <c r="Y983" i="18"/>
  <c r="Y979" i="18"/>
  <c r="Y975" i="18"/>
  <c r="Y971" i="18"/>
  <c r="Y967" i="18"/>
  <c r="Y963" i="18"/>
  <c r="Y959" i="18"/>
  <c r="Y955" i="18"/>
  <c r="Y951" i="18"/>
  <c r="Y947" i="18"/>
  <c r="Y1157" i="18"/>
  <c r="Y1141" i="18"/>
  <c r="Y1133" i="18"/>
  <c r="Y1125" i="18"/>
  <c r="Y1002" i="18"/>
  <c r="Y986" i="18"/>
  <c r="Y970" i="18"/>
  <c r="Y954" i="18"/>
  <c r="Y942" i="18"/>
  <c r="Y937" i="18"/>
  <c r="Y926" i="18"/>
  <c r="Y921" i="18"/>
  <c r="Y910" i="18"/>
  <c r="Y905" i="18"/>
  <c r="Y894" i="18"/>
  <c r="Y1000" i="18"/>
  <c r="Y984" i="18"/>
  <c r="Y968" i="18"/>
  <c r="Y952" i="18"/>
  <c r="Y936" i="18"/>
  <c r="Y931" i="18"/>
  <c r="Y920" i="18"/>
  <c r="Y915" i="18"/>
  <c r="Y904" i="18"/>
  <c r="Y998" i="18"/>
  <c r="Y982" i="18"/>
  <c r="Y966" i="18"/>
  <c r="Y950" i="18"/>
  <c r="Y941" i="18"/>
  <c r="Y930" i="18"/>
  <c r="Y925" i="18"/>
  <c r="Y914" i="18"/>
  <c r="Y909" i="18"/>
  <c r="Y898" i="18"/>
  <c r="Y996" i="18"/>
  <c r="Y980" i="18"/>
  <c r="Y964" i="18"/>
  <c r="Y948" i="18"/>
  <c r="Y940" i="18"/>
  <c r="Y935" i="18"/>
  <c r="Y924" i="18"/>
  <c r="Y919" i="18"/>
  <c r="Y908" i="18"/>
  <c r="Y903" i="18"/>
  <c r="Y892" i="18"/>
  <c r="Y887" i="18"/>
  <c r="Y876" i="18"/>
  <c r="Y871" i="18"/>
  <c r="Y860" i="18"/>
  <c r="Y855" i="18"/>
  <c r="Y844" i="18"/>
  <c r="Y839" i="18"/>
  <c r="Y834" i="18"/>
  <c r="Y830" i="18"/>
  <c r="Y826" i="18"/>
  <c r="Y822" i="18"/>
  <c r="Y818" i="18"/>
  <c r="Y814" i="18"/>
  <c r="Y810" i="18"/>
  <c r="Y806" i="18"/>
  <c r="Y802" i="18"/>
  <c r="Y798" i="18"/>
  <c r="Y794" i="18"/>
  <c r="Y790" i="18"/>
  <c r="Y786" i="18"/>
  <c r="Y782" i="18"/>
  <c r="Y778" i="18"/>
  <c r="Y774" i="18"/>
  <c r="Y770" i="18"/>
  <c r="Y766" i="18"/>
  <c r="Y762" i="18"/>
  <c r="Y758" i="18"/>
  <c r="Y754" i="18"/>
  <c r="Y750" i="18"/>
  <c r="Y746" i="18"/>
  <c r="Y742" i="18"/>
  <c r="Y738" i="18"/>
  <c r="Y734" i="18"/>
  <c r="Y730" i="18"/>
  <c r="Y726" i="18"/>
  <c r="Y722" i="18"/>
  <c r="Y718" i="18"/>
  <c r="Y714" i="18"/>
  <c r="Y710" i="18"/>
  <c r="Y706" i="18"/>
  <c r="Y702" i="18"/>
  <c r="Y698" i="18"/>
  <c r="Y694" i="18"/>
  <c r="Y690" i="18"/>
  <c r="Y686" i="18"/>
  <c r="Y682" i="18"/>
  <c r="Y678" i="18"/>
  <c r="Y674" i="18"/>
  <c r="Y670" i="18"/>
  <c r="Y666" i="18"/>
  <c r="Y662" i="18"/>
  <c r="Y658" i="18"/>
  <c r="Y654" i="18"/>
  <c r="Y650" i="18"/>
  <c r="Y646" i="18"/>
  <c r="Y642" i="18"/>
  <c r="Y638" i="18"/>
  <c r="Y634" i="18"/>
  <c r="Y630" i="18"/>
  <c r="Y626" i="18"/>
  <c r="Y622" i="18"/>
  <c r="Y618" i="18"/>
  <c r="Y614" i="18"/>
  <c r="Y610" i="18"/>
  <c r="Y606" i="18"/>
  <c r="Y602" i="18"/>
  <c r="Y598" i="18"/>
  <c r="Y594" i="18"/>
  <c r="Y590" i="18"/>
  <c r="Y1060" i="18"/>
  <c r="Y1058" i="18"/>
  <c r="Y1056" i="18"/>
  <c r="Y1054" i="18"/>
  <c r="Y1052" i="18"/>
  <c r="Y1050" i="18"/>
  <c r="Y1048" i="18"/>
  <c r="Y1046" i="18"/>
  <c r="Y1044" i="18"/>
  <c r="Y1042" i="18"/>
  <c r="Y1040" i="18"/>
  <c r="Y1038" i="18"/>
  <c r="Y1036" i="18"/>
  <c r="Y1034" i="18"/>
  <c r="Y1032" i="18"/>
  <c r="Y1030" i="18"/>
  <c r="Y1028" i="18"/>
  <c r="Y1026" i="18"/>
  <c r="Y1024" i="18"/>
  <c r="Y1022" i="18"/>
  <c r="Y1020" i="18"/>
  <c r="Y1018" i="18"/>
  <c r="Y1016" i="18"/>
  <c r="Y1014" i="18"/>
  <c r="Y1012" i="18"/>
  <c r="Y994" i="18"/>
  <c r="Y978" i="18"/>
  <c r="Y962" i="18"/>
  <c r="Y946" i="18"/>
  <c r="Y934" i="18"/>
  <c r="Y929" i="18"/>
  <c r="Y918" i="18"/>
  <c r="Y913" i="18"/>
  <c r="Y902" i="18"/>
  <c r="Y1010" i="18"/>
  <c r="Y1008" i="18"/>
  <c r="Y992" i="18"/>
  <c r="Y976" i="18"/>
  <c r="Y960" i="18"/>
  <c r="Y944" i="18"/>
  <c r="Y939" i="18"/>
  <c r="Y928" i="18"/>
  <c r="Y923" i="18"/>
  <c r="Y912" i="18"/>
  <c r="Y907" i="18"/>
  <c r="Y1064" i="18"/>
  <c r="Y1006" i="18"/>
  <c r="Y990" i="18"/>
  <c r="Y974" i="18"/>
  <c r="Y958" i="18"/>
  <c r="Y938" i="18"/>
  <c r="Y933" i="18"/>
  <c r="Y922" i="18"/>
  <c r="Y917" i="18"/>
  <c r="Y906" i="18"/>
  <c r="Y901" i="18"/>
  <c r="Y1004" i="18"/>
  <c r="Y988" i="18"/>
  <c r="Y972" i="18"/>
  <c r="Y956" i="18"/>
  <c r="Y943" i="18"/>
  <c r="Y932" i="18"/>
  <c r="Y927" i="18"/>
  <c r="Y916" i="18"/>
  <c r="Y911" i="18"/>
  <c r="Y900" i="18"/>
  <c r="Y895" i="18"/>
  <c r="Y884" i="18"/>
  <c r="Y879" i="18"/>
  <c r="Y868" i="18"/>
  <c r="Y863" i="18"/>
  <c r="Y852" i="18"/>
  <c r="Y847" i="18"/>
  <c r="Y836" i="18"/>
  <c r="Y832" i="18"/>
  <c r="Y828" i="18"/>
  <c r="Y824" i="18"/>
  <c r="Y820" i="18"/>
  <c r="Y816" i="18"/>
  <c r="Y812" i="18"/>
  <c r="Y808" i="18"/>
  <c r="Y804" i="18"/>
  <c r="Y800" i="18"/>
  <c r="Y796" i="18"/>
  <c r="Y792" i="18"/>
  <c r="Y788" i="18"/>
  <c r="Y784" i="18"/>
  <c r="Y780" i="18"/>
  <c r="Y776" i="18"/>
  <c r="Y772" i="18"/>
  <c r="Y768" i="18"/>
  <c r="Y764" i="18"/>
  <c r="Y760" i="18"/>
  <c r="Y756" i="18"/>
  <c r="Y752" i="18"/>
  <c r="Y748" i="18"/>
  <c r="Y744" i="18"/>
  <c r="Y740" i="18"/>
  <c r="Y736" i="18"/>
  <c r="Y732" i="18"/>
  <c r="Y728" i="18"/>
  <c r="Y724" i="18"/>
  <c r="Y720" i="18"/>
  <c r="Y716" i="18"/>
  <c r="Y712" i="18"/>
  <c r="Y708" i="18"/>
  <c r="Y704" i="18"/>
  <c r="Y700" i="18"/>
  <c r="Y696" i="18"/>
  <c r="Y692" i="18"/>
  <c r="Y688" i="18"/>
  <c r="Y684" i="18"/>
  <c r="Y680" i="18"/>
  <c r="Y676" i="18"/>
  <c r="Y672" i="18"/>
  <c r="Y668" i="18"/>
  <c r="Y664" i="18"/>
  <c r="Y660" i="18"/>
  <c r="Y656" i="18"/>
  <c r="Y652" i="18"/>
  <c r="Y648" i="18"/>
  <c r="Y644" i="18"/>
  <c r="Y640" i="18"/>
  <c r="Y636" i="18"/>
  <c r="Y632" i="18"/>
  <c r="Y628" i="18"/>
  <c r="Y624" i="18"/>
  <c r="Y620" i="18"/>
  <c r="Y616" i="18"/>
  <c r="Y612" i="18"/>
  <c r="Y608" i="18"/>
  <c r="Y604" i="18"/>
  <c r="Y600" i="18"/>
  <c r="Y596" i="18"/>
  <c r="Y592" i="18"/>
  <c r="Y888" i="18"/>
  <c r="Y878" i="18"/>
  <c r="Y861" i="18"/>
  <c r="Y843" i="18"/>
  <c r="Y842" i="18"/>
  <c r="Y587" i="18"/>
  <c r="Y583" i="18"/>
  <c r="Y579" i="18"/>
  <c r="Y575" i="18"/>
  <c r="Y571" i="18"/>
  <c r="Y567" i="18"/>
  <c r="Y563" i="18"/>
  <c r="Y559" i="18"/>
  <c r="Y555" i="18"/>
  <c r="Y551" i="18"/>
  <c r="Y547" i="18"/>
  <c r="Y543" i="18"/>
  <c r="Y539" i="18"/>
  <c r="Y535" i="18"/>
  <c r="Y531" i="18"/>
  <c r="Y527" i="18"/>
  <c r="Y523" i="18"/>
  <c r="Y519" i="18"/>
  <c r="Y515" i="18"/>
  <c r="Y511" i="18"/>
  <c r="Y507" i="18"/>
  <c r="Y503" i="18"/>
  <c r="Y499" i="18"/>
  <c r="Y495" i="18"/>
  <c r="Y491" i="18"/>
  <c r="Y487" i="18"/>
  <c r="Y483" i="18"/>
  <c r="Y479" i="18"/>
  <c r="Y475" i="18"/>
  <c r="Y471" i="18"/>
  <c r="Y467" i="18"/>
  <c r="Y463" i="18"/>
  <c r="Y459" i="18"/>
  <c r="Y455" i="18"/>
  <c r="Y451" i="18"/>
  <c r="Y447" i="18"/>
  <c r="Y443" i="18"/>
  <c r="Y439" i="18"/>
  <c r="Y435" i="18"/>
  <c r="Y431" i="18"/>
  <c r="Y427" i="18"/>
  <c r="Y423" i="18"/>
  <c r="Y419" i="18"/>
  <c r="Y415" i="18"/>
  <c r="Y411" i="18"/>
  <c r="Y407" i="18"/>
  <c r="Y403" i="18"/>
  <c r="Y399" i="18"/>
  <c r="Y395" i="18"/>
  <c r="Y391" i="18"/>
  <c r="Y387" i="18"/>
  <c r="Y383" i="18"/>
  <c r="Y379" i="18"/>
  <c r="Y375" i="18"/>
  <c r="Y371" i="18"/>
  <c r="Y367" i="18"/>
  <c r="Y363" i="18"/>
  <c r="Y359" i="18"/>
  <c r="Y886" i="18"/>
  <c r="Y869" i="18"/>
  <c r="Y851" i="18"/>
  <c r="Y850" i="18"/>
  <c r="Y841" i="18"/>
  <c r="Y833" i="18"/>
  <c r="Y825" i="18"/>
  <c r="Y817" i="18"/>
  <c r="Y809" i="18"/>
  <c r="Y801" i="18"/>
  <c r="Y793" i="18"/>
  <c r="Y785" i="18"/>
  <c r="Y777" i="18"/>
  <c r="Y769" i="18"/>
  <c r="Y761" i="18"/>
  <c r="Y753" i="18"/>
  <c r="Y745" i="18"/>
  <c r="Y737" i="18"/>
  <c r="Y729" i="18"/>
  <c r="Y721" i="18"/>
  <c r="Y713" i="18"/>
  <c r="Y705" i="18"/>
  <c r="Y697" i="18"/>
  <c r="Y689" i="18"/>
  <c r="Y681" i="18"/>
  <c r="Y673" i="18"/>
  <c r="Y665" i="18"/>
  <c r="Y657" i="18"/>
  <c r="Y649" i="18"/>
  <c r="Y641" i="18"/>
  <c r="Y633" i="18"/>
  <c r="Y625" i="18"/>
  <c r="Y617" i="18"/>
  <c r="Y609" i="18"/>
  <c r="Y601" i="18"/>
  <c r="Y593" i="18"/>
  <c r="Y877" i="18"/>
  <c r="Y859" i="18"/>
  <c r="Y858" i="18"/>
  <c r="Y849" i="18"/>
  <c r="Y840" i="18"/>
  <c r="Y586" i="18"/>
  <c r="Y582" i="18"/>
  <c r="Y578" i="18"/>
  <c r="Y574" i="18"/>
  <c r="Y570" i="18"/>
  <c r="Y566" i="18"/>
  <c r="Y562" i="18"/>
  <c r="Y558" i="18"/>
  <c r="Y554" i="18"/>
  <c r="Y550" i="18"/>
  <c r="Y546" i="18"/>
  <c r="Y542" i="18"/>
  <c r="Y538" i="18"/>
  <c r="Y534" i="18"/>
  <c r="Y530" i="18"/>
  <c r="Y526" i="18"/>
  <c r="Y522" i="18"/>
  <c r="Y518" i="18"/>
  <c r="Y514" i="18"/>
  <c r="Y510" i="18"/>
  <c r="Y506" i="18"/>
  <c r="Y502" i="18"/>
  <c r="Y498" i="18"/>
  <c r="Y494" i="18"/>
  <c r="Y490" i="18"/>
  <c r="Y486" i="18"/>
  <c r="Y482" i="18"/>
  <c r="Y478" i="18"/>
  <c r="Y474" i="18"/>
  <c r="Y470" i="18"/>
  <c r="Y466" i="18"/>
  <c r="Y462" i="18"/>
  <c r="Y458" i="18"/>
  <c r="Y454" i="18"/>
  <c r="Y450" i="18"/>
  <c r="Y446" i="18"/>
  <c r="Y442" i="18"/>
  <c r="Y438" i="18"/>
  <c r="Y434" i="18"/>
  <c r="Y430" i="18"/>
  <c r="Y426" i="18"/>
  <c r="Y422" i="18"/>
  <c r="Y418" i="18"/>
  <c r="Y414" i="18"/>
  <c r="Y410" i="18"/>
  <c r="Y406" i="18"/>
  <c r="Y402" i="18"/>
  <c r="Y398" i="18"/>
  <c r="Y394" i="18"/>
  <c r="Y390" i="18"/>
  <c r="Y386" i="18"/>
  <c r="Y382" i="18"/>
  <c r="Y378" i="18"/>
  <c r="Y374" i="18"/>
  <c r="Y370" i="18"/>
  <c r="Y366" i="18"/>
  <c r="Y362" i="18"/>
  <c r="Y358" i="18"/>
  <c r="Y354" i="18"/>
  <c r="Y899" i="18"/>
  <c r="Y897" i="18"/>
  <c r="Y896" i="18"/>
  <c r="Y885" i="18"/>
  <c r="Y867" i="18"/>
  <c r="Y866" i="18"/>
  <c r="Y857" i="18"/>
  <c r="Y848" i="18"/>
  <c r="Y838" i="18"/>
  <c r="Y831" i="18"/>
  <c r="Y823" i="18"/>
  <c r="Y815" i="18"/>
  <c r="Y807" i="18"/>
  <c r="Y799" i="18"/>
  <c r="Y791" i="18"/>
  <c r="Y783" i="18"/>
  <c r="Y775" i="18"/>
  <c r="Y767" i="18"/>
  <c r="Y759" i="18"/>
  <c r="Y751" i="18"/>
  <c r="Y743" i="18"/>
  <c r="Y735" i="18"/>
  <c r="Y727" i="18"/>
  <c r="Y719" i="18"/>
  <c r="Y711" i="18"/>
  <c r="Y703" i="18"/>
  <c r="Y695" i="18"/>
  <c r="Y687" i="18"/>
  <c r="Y679" i="18"/>
  <c r="Y671" i="18"/>
  <c r="Y663" i="18"/>
  <c r="Y655" i="18"/>
  <c r="Y647" i="18"/>
  <c r="Y639" i="18"/>
  <c r="Y631" i="18"/>
  <c r="Y623" i="18"/>
  <c r="Y615" i="18"/>
  <c r="Y607" i="18"/>
  <c r="Y599" i="18"/>
  <c r="Y591" i="18"/>
  <c r="Y893" i="18"/>
  <c r="Y875" i="18"/>
  <c r="Y874" i="18"/>
  <c r="Y865" i="18"/>
  <c r="Y856" i="18"/>
  <c r="Y846" i="18"/>
  <c r="Y585" i="18"/>
  <c r="Y581" i="18"/>
  <c r="Y577" i="18"/>
  <c r="Y573" i="18"/>
  <c r="Y569" i="18"/>
  <c r="Y565" i="18"/>
  <c r="Y561" i="18"/>
  <c r="Y557" i="18"/>
  <c r="Y553" i="18"/>
  <c r="Y549" i="18"/>
  <c r="Y545" i="18"/>
  <c r="Y541" i="18"/>
  <c r="Y537" i="18"/>
  <c r="Y533" i="18"/>
  <c r="Y529" i="18"/>
  <c r="Y525" i="18"/>
  <c r="Y521" i="18"/>
  <c r="Y517" i="18"/>
  <c r="Y513" i="18"/>
  <c r="Y509" i="18"/>
  <c r="Y505" i="18"/>
  <c r="Y501" i="18"/>
  <c r="Y497" i="18"/>
  <c r="Y493" i="18"/>
  <c r="Y489" i="18"/>
  <c r="Y485" i="18"/>
  <c r="Y481" i="18"/>
  <c r="Y477" i="18"/>
  <c r="Y473" i="18"/>
  <c r="Y469" i="18"/>
  <c r="Y465" i="18"/>
  <c r="Y461" i="18"/>
  <c r="Y457" i="18"/>
  <c r="Y453" i="18"/>
  <c r="Y449" i="18"/>
  <c r="Y445" i="18"/>
  <c r="Y441" i="18"/>
  <c r="Y437" i="18"/>
  <c r="Y433" i="18"/>
  <c r="Y429" i="18"/>
  <c r="Y425" i="18"/>
  <c r="Y421" i="18"/>
  <c r="Y417" i="18"/>
  <c r="Y413" i="18"/>
  <c r="Y409" i="18"/>
  <c r="Y405" i="18"/>
  <c r="Y401" i="18"/>
  <c r="Y397" i="18"/>
  <c r="Y393" i="18"/>
  <c r="Y389" i="18"/>
  <c r="Y385" i="18"/>
  <c r="Y381" i="18"/>
  <c r="Y377" i="18"/>
  <c r="Y373" i="18"/>
  <c r="Y369" i="18"/>
  <c r="Y365" i="18"/>
  <c r="Y361" i="18"/>
  <c r="Y357" i="18"/>
  <c r="Y883" i="18"/>
  <c r="Y882" i="18"/>
  <c r="Y873" i="18"/>
  <c r="Y864" i="18"/>
  <c r="Y854" i="18"/>
  <c r="Y837" i="18"/>
  <c r="Y829" i="18"/>
  <c r="Y821" i="18"/>
  <c r="Y813" i="18"/>
  <c r="Y805" i="18"/>
  <c r="Y797" i="18"/>
  <c r="Y789" i="18"/>
  <c r="Y781" i="18"/>
  <c r="Y773" i="18"/>
  <c r="Y765" i="18"/>
  <c r="Y757" i="18"/>
  <c r="Y749" i="18"/>
  <c r="Y741" i="18"/>
  <c r="Y733" i="18"/>
  <c r="Y725" i="18"/>
  <c r="Y717" i="18"/>
  <c r="Y709" i="18"/>
  <c r="Y701" i="18"/>
  <c r="Y693" i="18"/>
  <c r="Y685" i="18"/>
  <c r="Y677" i="18"/>
  <c r="Y669" i="18"/>
  <c r="Y661" i="18"/>
  <c r="Y653" i="18"/>
  <c r="Y645" i="18"/>
  <c r="Y637" i="18"/>
  <c r="Y629" i="18"/>
  <c r="Y621" i="18"/>
  <c r="Y613" i="18"/>
  <c r="Y605" i="18"/>
  <c r="Y597" i="18"/>
  <c r="Y589" i="18"/>
  <c r="Y891" i="18"/>
  <c r="Y890" i="18"/>
  <c r="Y881" i="18"/>
  <c r="Y872" i="18"/>
  <c r="Y862" i="18"/>
  <c r="Y845" i="18"/>
  <c r="Y588" i="18"/>
  <c r="Y584" i="18"/>
  <c r="Y580" i="18"/>
  <c r="Y576" i="18"/>
  <c r="Y572" i="18"/>
  <c r="Y568" i="18"/>
  <c r="Y564" i="18"/>
  <c r="Y560" i="18"/>
  <c r="Y556" i="18"/>
  <c r="Y552" i="18"/>
  <c r="Y548" i="18"/>
  <c r="Y544" i="18"/>
  <c r="Y540" i="18"/>
  <c r="Y536" i="18"/>
  <c r="Y532" i="18"/>
  <c r="Y528" i="18"/>
  <c r="Y524" i="18"/>
  <c r="Y520" i="18"/>
  <c r="Y516" i="18"/>
  <c r="Y512" i="18"/>
  <c r="Y508" i="18"/>
  <c r="Y504" i="18"/>
  <c r="Y500" i="18"/>
  <c r="Y496" i="18"/>
  <c r="Y492" i="18"/>
  <c r="Y488" i="18"/>
  <c r="Y484" i="18"/>
  <c r="Y480" i="18"/>
  <c r="Y476" i="18"/>
  <c r="Y472" i="18"/>
  <c r="Y468" i="18"/>
  <c r="Y464" i="18"/>
  <c r="Y460" i="18"/>
  <c r="Y456" i="18"/>
  <c r="Y452" i="18"/>
  <c r="Y448" i="18"/>
  <c r="Y444" i="18"/>
  <c r="Y440" i="18"/>
  <c r="Y436" i="18"/>
  <c r="Y432" i="18"/>
  <c r="Y428" i="18"/>
  <c r="Y424" i="18"/>
  <c r="Y420" i="18"/>
  <c r="Y416" i="18"/>
  <c r="Y412" i="18"/>
  <c r="Y408" i="18"/>
  <c r="Y404" i="18"/>
  <c r="Y400" i="18"/>
  <c r="Y396" i="18"/>
  <c r="Y392" i="18"/>
  <c r="Y388" i="18"/>
  <c r="Y384" i="18"/>
  <c r="Y380" i="18"/>
  <c r="Y376" i="18"/>
  <c r="Y372" i="18"/>
  <c r="Y368" i="18"/>
  <c r="Y364" i="18"/>
  <c r="Y360" i="18"/>
  <c r="Y356" i="18"/>
  <c r="Y352" i="18"/>
  <c r="Y889" i="18"/>
  <c r="Y880" i="18"/>
  <c r="Y870" i="18"/>
  <c r="Y853" i="18"/>
  <c r="Y835" i="18"/>
  <c r="Y827" i="18"/>
  <c r="Y819" i="18"/>
  <c r="Y811" i="18"/>
  <c r="Y803" i="18"/>
  <c r="Y795" i="18"/>
  <c r="Y787" i="18"/>
  <c r="Y779" i="18"/>
  <c r="Y771" i="18"/>
  <c r="Y763" i="18"/>
  <c r="Y755" i="18"/>
  <c r="Y747" i="18"/>
  <c r="Y739" i="18"/>
  <c r="Y731" i="18"/>
  <c r="Y723" i="18"/>
  <c r="Y715" i="18"/>
  <c r="Y707" i="18"/>
  <c r="Y699" i="18"/>
  <c r="Y691" i="18"/>
  <c r="Y683" i="18"/>
  <c r="Y675" i="18"/>
  <c r="Y667" i="18"/>
  <c r="Y659" i="18"/>
  <c r="Y651" i="18"/>
  <c r="Y643" i="18"/>
  <c r="Y635" i="18"/>
  <c r="Y627" i="18"/>
  <c r="Y619" i="18"/>
  <c r="Y611" i="18"/>
  <c r="Y603" i="18"/>
  <c r="Y595" i="18"/>
  <c r="Y345" i="18"/>
  <c r="Y340" i="18"/>
  <c r="Y330" i="18"/>
  <c r="Y326" i="18"/>
  <c r="Y322" i="18"/>
  <c r="Y318" i="18"/>
  <c r="Y314" i="18"/>
  <c r="Y310" i="18"/>
  <c r="Y306" i="18"/>
  <c r="Y302" i="18"/>
  <c r="Y298" i="18"/>
  <c r="Y294" i="18"/>
  <c r="Y290" i="18"/>
  <c r="Y286" i="18"/>
  <c r="Y282" i="18"/>
  <c r="Y278" i="18"/>
  <c r="Y274" i="18"/>
  <c r="Y270" i="18"/>
  <c r="Y266" i="18"/>
  <c r="Y262" i="18"/>
  <c r="Y258" i="18"/>
  <c r="Y254" i="18"/>
  <c r="Y250" i="18"/>
  <c r="Y246" i="18"/>
  <c r="Y242" i="18"/>
  <c r="Y238" i="18"/>
  <c r="Y234" i="18"/>
  <c r="Y230" i="18"/>
  <c r="Y226" i="18"/>
  <c r="Y222" i="18"/>
  <c r="Y218" i="18"/>
  <c r="Y214" i="18"/>
  <c r="Y210" i="18"/>
  <c r="Y206" i="18"/>
  <c r="Y202" i="18"/>
  <c r="Y198" i="18"/>
  <c r="Y194" i="18"/>
  <c r="Y190" i="18"/>
  <c r="Y186" i="18"/>
  <c r="Y182" i="18"/>
  <c r="Y178" i="18"/>
  <c r="Y174" i="18"/>
  <c r="Y170" i="18"/>
  <c r="Y166" i="18"/>
  <c r="Y162" i="18"/>
  <c r="Y158" i="18"/>
  <c r="Y154" i="18"/>
  <c r="Y150" i="18"/>
  <c r="Y146" i="18"/>
  <c r="Y142" i="18"/>
  <c r="Y138" i="18"/>
  <c r="Y134" i="18"/>
  <c r="Y130" i="18"/>
  <c r="Y126" i="18"/>
  <c r="Y122" i="18"/>
  <c r="Y118" i="18"/>
  <c r="Y114" i="18"/>
  <c r="Y110" i="18"/>
  <c r="Y106" i="18"/>
  <c r="Y102" i="18"/>
  <c r="Y98" i="18"/>
  <c r="Y94" i="18"/>
  <c r="Y90" i="18"/>
  <c r="Y86" i="18"/>
  <c r="Y82" i="18"/>
  <c r="Y78" i="18"/>
  <c r="Y74" i="18"/>
  <c r="Y70" i="18"/>
  <c r="Y66" i="18"/>
  <c r="Y62" i="18"/>
  <c r="Y46" i="18"/>
  <c r="Y42" i="18"/>
  <c r="Y34" i="18"/>
  <c r="Y26" i="18"/>
  <c r="Y350" i="18"/>
  <c r="Y339" i="18"/>
  <c r="Y334" i="18"/>
  <c r="Y349" i="18"/>
  <c r="Y344" i="18"/>
  <c r="Y333" i="18"/>
  <c r="Y329" i="18"/>
  <c r="Y325" i="18"/>
  <c r="Y321" i="18"/>
  <c r="Y317" i="18"/>
  <c r="Y313" i="18"/>
  <c r="Y309" i="18"/>
  <c r="Y305" i="18"/>
  <c r="Y301" i="18"/>
  <c r="Y297" i="18"/>
  <c r="Y293" i="18"/>
  <c r="Y289" i="18"/>
  <c r="Y285" i="18"/>
  <c r="Y281" i="18"/>
  <c r="Y277" i="18"/>
  <c r="Y273" i="18"/>
  <c r="Y269" i="18"/>
  <c r="Y265" i="18"/>
  <c r="Y261" i="18"/>
  <c r="Y257" i="18"/>
  <c r="Y253" i="18"/>
  <c r="Y249" i="18"/>
  <c r="Y245" i="18"/>
  <c r="Y241" i="18"/>
  <c r="Y237" i="18"/>
  <c r="Y233" i="18"/>
  <c r="Y229" i="18"/>
  <c r="Y225" i="18"/>
  <c r="Y221" i="18"/>
  <c r="Y217" i="18"/>
  <c r="Y213" i="18"/>
  <c r="Y209" i="18"/>
  <c r="Y205" i="18"/>
  <c r="Y201" i="18"/>
  <c r="Y197" i="18"/>
  <c r="Y193" i="18"/>
  <c r="Y189" i="18"/>
  <c r="Y185" i="18"/>
  <c r="Y181" i="18"/>
  <c r="Y177" i="18"/>
  <c r="Y173" i="18"/>
  <c r="Y169" i="18"/>
  <c r="Y165" i="18"/>
  <c r="Y161" i="18"/>
  <c r="Y157" i="18"/>
  <c r="Y153" i="18"/>
  <c r="Y149" i="18"/>
  <c r="Y145" i="18"/>
  <c r="Y141" i="18"/>
  <c r="Y137" i="18"/>
  <c r="Y133" i="18"/>
  <c r="Y129" i="18"/>
  <c r="Y125" i="18"/>
  <c r="Y121" i="18"/>
  <c r="Y117" i="18"/>
  <c r="Y113" i="18"/>
  <c r="Y109" i="18"/>
  <c r="Y105" i="18"/>
  <c r="Y101" i="18"/>
  <c r="Y97" i="18"/>
  <c r="Y93" i="18"/>
  <c r="Y89" i="18"/>
  <c r="Y85" i="18"/>
  <c r="Y81" i="18"/>
  <c r="Y77" i="18"/>
  <c r="Y73" i="18"/>
  <c r="Y69" i="18"/>
  <c r="Y65" i="18"/>
  <c r="Y61" i="18"/>
  <c r="Y57" i="18"/>
  <c r="Y53" i="18"/>
  <c r="Y49" i="18"/>
  <c r="Y45" i="18"/>
  <c r="Y41" i="18"/>
  <c r="Y37" i="18"/>
  <c r="Y33" i="18"/>
  <c r="Y29" i="18"/>
  <c r="Y25" i="18"/>
  <c r="Y343" i="18"/>
  <c r="Y338" i="18"/>
  <c r="Y64" i="18"/>
  <c r="Y60" i="18"/>
  <c r="Y56" i="18"/>
  <c r="Y52" i="18"/>
  <c r="Y44" i="18"/>
  <c r="Y348" i="18"/>
  <c r="Y337" i="18"/>
  <c r="Y332" i="18"/>
  <c r="Y328" i="18"/>
  <c r="Y324" i="18"/>
  <c r="Y320" i="18"/>
  <c r="Y316" i="18"/>
  <c r="Y312" i="18"/>
  <c r="Y308" i="18"/>
  <c r="Y304" i="18"/>
  <c r="Y300" i="18"/>
  <c r="Y296" i="18"/>
  <c r="Y292" i="18"/>
  <c r="Y288" i="18"/>
  <c r="Y284" i="18"/>
  <c r="Y280" i="18"/>
  <c r="Y276" i="18"/>
  <c r="Y272" i="18"/>
  <c r="Y268" i="18"/>
  <c r="Y264" i="18"/>
  <c r="Y260" i="18"/>
  <c r="Y256" i="18"/>
  <c r="Y252" i="18"/>
  <c r="Y248" i="18"/>
  <c r="Y244" i="18"/>
  <c r="Y240" i="18"/>
  <c r="Y236" i="18"/>
  <c r="Y232" i="18"/>
  <c r="Y228" i="18"/>
  <c r="Y224" i="18"/>
  <c r="Y220" i="18"/>
  <c r="Y216" i="18"/>
  <c r="Y212" i="18"/>
  <c r="Y208" i="18"/>
  <c r="Y204" i="18"/>
  <c r="Y200" i="18"/>
  <c r="Y196" i="18"/>
  <c r="Y192" i="18"/>
  <c r="Y188" i="18"/>
  <c r="Y184" i="18"/>
  <c r="Y180" i="18"/>
  <c r="Y176" i="18"/>
  <c r="Y172" i="18"/>
  <c r="Y168" i="18"/>
  <c r="Y164" i="18"/>
  <c r="Y160" i="18"/>
  <c r="Y156" i="18"/>
  <c r="Y152" i="18"/>
  <c r="Y148" i="18"/>
  <c r="Y144" i="18"/>
  <c r="Y140" i="18"/>
  <c r="Y136" i="18"/>
  <c r="Y132" i="18"/>
  <c r="Y128" i="18"/>
  <c r="Y124" i="18"/>
  <c r="Y120" i="18"/>
  <c r="Y116" i="18"/>
  <c r="Y112" i="18"/>
  <c r="Y108" i="18"/>
  <c r="Y104" i="18"/>
  <c r="Y100" i="18"/>
  <c r="Y96" i="18"/>
  <c r="Y92" i="18"/>
  <c r="Y88" i="18"/>
  <c r="Y84" i="18"/>
  <c r="Y80" i="18"/>
  <c r="Y76" i="18"/>
  <c r="Y72" i="18"/>
  <c r="Y68" i="18"/>
  <c r="Y48" i="18"/>
  <c r="Y40" i="18"/>
  <c r="Y36" i="18"/>
  <c r="Y32" i="18"/>
  <c r="Y28" i="18"/>
  <c r="Y24" i="18"/>
  <c r="Y20" i="18"/>
  <c r="Y355" i="18"/>
  <c r="Y347" i="18"/>
  <c r="Y342" i="18"/>
  <c r="Y353" i="18"/>
  <c r="Y341" i="18"/>
  <c r="Y336" i="18"/>
  <c r="Y331" i="18"/>
  <c r="Y327" i="18"/>
  <c r="Y323" i="18"/>
  <c r="Y319" i="18"/>
  <c r="Y315" i="18"/>
  <c r="Y311" i="18"/>
  <c r="Y307" i="18"/>
  <c r="Y303" i="18"/>
  <c r="Y299" i="18"/>
  <c r="Y295" i="18"/>
  <c r="Y291" i="18"/>
  <c r="Y287" i="18"/>
  <c r="Y283" i="18"/>
  <c r="Y279" i="18"/>
  <c r="Y275" i="18"/>
  <c r="Y271" i="18"/>
  <c r="Y267" i="18"/>
  <c r="Y263" i="18"/>
  <c r="Y259" i="18"/>
  <c r="Y255" i="18"/>
  <c r="Y251" i="18"/>
  <c r="Y247" i="18"/>
  <c r="Y243" i="18"/>
  <c r="Y239" i="18"/>
  <c r="Y235" i="18"/>
  <c r="Y231" i="18"/>
  <c r="Y227" i="18"/>
  <c r="Y223" i="18"/>
  <c r="Y219" i="18"/>
  <c r="Y215" i="18"/>
  <c r="Y211" i="18"/>
  <c r="Y207" i="18"/>
  <c r="Y203" i="18"/>
  <c r="Y199" i="18"/>
  <c r="Y195" i="18"/>
  <c r="Y191" i="18"/>
  <c r="Y187" i="18"/>
  <c r="Y183" i="18"/>
  <c r="Y179" i="18"/>
  <c r="Y175" i="18"/>
  <c r="Y171" i="18"/>
  <c r="Y167" i="18"/>
  <c r="Y163" i="18"/>
  <c r="Y159" i="18"/>
  <c r="Y155" i="18"/>
  <c r="Y151" i="18"/>
  <c r="Y147" i="18"/>
  <c r="Y143" i="18"/>
  <c r="Y139" i="18"/>
  <c r="Y135" i="18"/>
  <c r="Y131" i="18"/>
  <c r="Y127" i="18"/>
  <c r="Y123" i="18"/>
  <c r="Y119" i="18"/>
  <c r="Y115" i="18"/>
  <c r="Y111" i="18"/>
  <c r="Y107" i="18"/>
  <c r="Y103" i="18"/>
  <c r="Y99" i="18"/>
  <c r="Y95" i="18"/>
  <c r="Y91" i="18"/>
  <c r="Y87" i="18"/>
  <c r="Y83" i="18"/>
  <c r="Y79" i="18"/>
  <c r="Y75" i="18"/>
  <c r="Y71" i="18"/>
  <c r="Y67" i="18"/>
  <c r="Y63" i="18"/>
  <c r="Y59" i="18"/>
  <c r="Y55" i="18"/>
  <c r="Y51" i="18"/>
  <c r="Y47" i="18"/>
  <c r="Y43" i="18"/>
  <c r="Y39" i="18"/>
  <c r="Y35" i="18"/>
  <c r="Y31" i="18"/>
  <c r="Y27" i="18"/>
  <c r="Y23" i="18"/>
  <c r="Y351" i="18"/>
  <c r="Y346" i="18"/>
  <c r="Y335" i="18"/>
  <c r="Y58" i="18"/>
  <c r="Y54" i="18"/>
  <c r="Y50" i="18"/>
  <c r="Y38" i="18"/>
  <c r="Y30" i="18"/>
  <c r="Y22" i="18"/>
  <c r="Y21" i="18"/>
  <c r="Y19" i="18"/>
  <c r="Q17" i="18"/>
  <c r="P17" i="18"/>
  <c r="G12" i="38" l="1"/>
  <c r="I11" i="38"/>
  <c r="H11" i="38"/>
  <c r="J11" i="38" s="1"/>
  <c r="B12" i="38"/>
  <c r="E11" i="38"/>
  <c r="C11" i="38"/>
  <c r="D11" i="38"/>
  <c r="J10" i="38"/>
  <c r="W1790" i="18"/>
  <c r="U1790" i="18" s="1"/>
  <c r="W1480" i="18"/>
  <c r="U1480" i="18" s="1"/>
  <c r="W1274" i="18"/>
  <c r="U1274" i="18" s="1"/>
  <c r="W707" i="18"/>
  <c r="U707" i="18" s="1"/>
  <c r="W395" i="18"/>
  <c r="U395" i="18" s="1"/>
  <c r="W71" i="18"/>
  <c r="U71" i="18" s="1"/>
  <c r="W354" i="18"/>
  <c r="U354" i="18" s="1"/>
  <c r="W1898" i="18"/>
  <c r="U1898" i="18" s="1"/>
  <c r="W1549" i="18"/>
  <c r="U1549" i="18" s="1"/>
  <c r="W1463" i="18"/>
  <c r="U1463" i="18" s="1"/>
  <c r="W1030" i="18"/>
  <c r="U1030" i="18" s="1"/>
  <c r="W259" i="18"/>
  <c r="U259" i="18" s="1"/>
  <c r="W189" i="18"/>
  <c r="U189" i="18" s="1"/>
  <c r="W1920" i="18"/>
  <c r="U1920" i="18" s="1"/>
  <c r="W1934" i="18"/>
  <c r="U1934" i="18" s="1"/>
  <c r="W1845" i="18"/>
  <c r="U1845" i="18" s="1"/>
  <c r="W1817" i="18"/>
  <c r="U1817" i="18" s="1"/>
  <c r="W1694" i="18"/>
  <c r="U1694" i="18" s="1"/>
  <c r="W1585" i="18"/>
  <c r="U1585" i="18" s="1"/>
  <c r="W1544" i="18"/>
  <c r="U1544" i="18" s="1"/>
  <c r="W1784" i="18"/>
  <c r="U1784" i="18" s="1"/>
  <c r="W1554" i="18"/>
  <c r="U1554" i="18" s="1"/>
  <c r="W1675" i="18"/>
  <c r="U1675" i="18" s="1"/>
  <c r="W1350" i="18"/>
  <c r="U1350" i="18" s="1"/>
  <c r="W1257" i="18"/>
  <c r="U1257" i="18" s="1"/>
  <c r="W1344" i="18"/>
  <c r="U1344" i="18" s="1"/>
  <c r="W1254" i="18"/>
  <c r="U1254" i="18" s="1"/>
  <c r="W1066" i="18"/>
  <c r="U1066" i="18" s="1"/>
  <c r="W1096" i="18"/>
  <c r="U1096" i="18" s="1"/>
  <c r="W953" i="18"/>
  <c r="U953" i="18" s="1"/>
  <c r="W675" i="18"/>
  <c r="U675" i="18" s="1"/>
  <c r="W908" i="18"/>
  <c r="U908" i="18" s="1"/>
  <c r="W705" i="18"/>
  <c r="U705" i="18" s="1"/>
  <c r="W476" i="18"/>
  <c r="U476" i="18" s="1"/>
  <c r="W610" i="18"/>
  <c r="U610" i="18" s="1"/>
  <c r="W363" i="18"/>
  <c r="U363" i="18" s="1"/>
  <c r="W522" i="18"/>
  <c r="U522" i="18" s="1"/>
  <c r="W702" i="18"/>
  <c r="U702" i="18" s="1"/>
  <c r="W413" i="18"/>
  <c r="U413" i="18" s="1"/>
  <c r="W295" i="18"/>
  <c r="U295" i="18" s="1"/>
  <c r="W346" i="18"/>
  <c r="U346" i="18" s="1"/>
  <c r="W90" i="18"/>
  <c r="U90" i="18" s="1"/>
  <c r="W197" i="18"/>
  <c r="U197" i="18" s="1"/>
  <c r="W244" i="18"/>
  <c r="U244" i="18" s="1"/>
  <c r="W35" i="18"/>
  <c r="U35" i="18" s="1"/>
  <c r="W1955" i="18"/>
  <c r="U1955" i="18" s="1"/>
  <c r="W1866" i="18"/>
  <c r="U1866" i="18" s="1"/>
  <c r="W1944" i="18"/>
  <c r="U1944" i="18" s="1"/>
  <c r="W1749" i="18"/>
  <c r="U1749" i="18" s="1"/>
  <c r="W1626" i="18"/>
  <c r="U1626" i="18" s="1"/>
  <c r="W1824" i="18"/>
  <c r="U1824" i="18" s="1"/>
  <c r="W1685" i="18"/>
  <c r="U1685" i="18" s="1"/>
  <c r="W1667" i="18"/>
  <c r="U1667" i="18" s="1"/>
  <c r="W1431" i="18"/>
  <c r="U1431" i="18" s="1"/>
  <c r="W1465" i="18"/>
  <c r="U1465" i="18" s="1"/>
  <c r="W1691" i="18"/>
  <c r="U1691" i="18" s="1"/>
  <c r="W1189" i="18"/>
  <c r="U1189" i="18" s="1"/>
  <c r="W1251" i="18"/>
  <c r="U1251" i="18" s="1"/>
  <c r="W1186" i="18"/>
  <c r="U1186" i="18" s="1"/>
  <c r="W998" i="18"/>
  <c r="U998" i="18" s="1"/>
  <c r="W1028" i="18"/>
  <c r="U1028" i="18" s="1"/>
  <c r="W888" i="18"/>
  <c r="U888" i="18" s="1"/>
  <c r="W607" i="18"/>
  <c r="U607" i="18" s="1"/>
  <c r="W959" i="18"/>
  <c r="U959" i="18" s="1"/>
  <c r="W637" i="18"/>
  <c r="U637" i="18" s="1"/>
  <c r="W408" i="18"/>
  <c r="U408" i="18" s="1"/>
  <c r="W551" i="18"/>
  <c r="U551" i="18" s="1"/>
  <c r="W760" i="18"/>
  <c r="U760" i="18" s="1"/>
  <c r="W454" i="18"/>
  <c r="U454" i="18" s="1"/>
  <c r="W874" i="18"/>
  <c r="U874" i="18" s="1"/>
  <c r="W873" i="18"/>
  <c r="U873" i="18" s="1"/>
  <c r="W227" i="18"/>
  <c r="U227" i="18" s="1"/>
  <c r="W278" i="18"/>
  <c r="U278" i="18" s="1"/>
  <c r="W22" i="18"/>
  <c r="U22" i="18" s="1"/>
  <c r="W129" i="18"/>
  <c r="U129" i="18" s="1"/>
  <c r="W1983" i="18"/>
  <c r="U1983" i="18" s="1"/>
  <c r="W1894" i="18"/>
  <c r="U1894" i="18" s="1"/>
  <c r="W1972" i="18"/>
  <c r="U1972" i="18" s="1"/>
  <c r="W1777" i="18"/>
  <c r="U1777" i="18" s="1"/>
  <c r="W1654" i="18"/>
  <c r="U1654" i="18" s="1"/>
  <c r="W1545" i="18"/>
  <c r="U1545" i="18" s="1"/>
  <c r="W1780" i="18"/>
  <c r="U1780" i="18" s="1"/>
  <c r="W1652" i="18"/>
  <c r="U1652" i="18" s="1"/>
  <c r="W1459" i="18"/>
  <c r="U1459" i="18" s="1"/>
  <c r="W1586" i="18"/>
  <c r="U1586" i="18" s="1"/>
  <c r="W1283" i="18"/>
  <c r="U1283" i="18" s="1"/>
  <c r="W1217" i="18"/>
  <c r="U1217" i="18" s="1"/>
  <c r="W1355" i="18"/>
  <c r="U1355" i="18" s="1"/>
  <c r="W1214" i="18"/>
  <c r="U1214" i="18" s="1"/>
  <c r="W1026" i="18"/>
  <c r="U1026" i="18" s="1"/>
  <c r="W1056" i="18"/>
  <c r="U1056" i="18" s="1"/>
  <c r="W951" i="18"/>
  <c r="U951" i="18" s="1"/>
  <c r="W635" i="18"/>
  <c r="U635" i="18" s="1"/>
  <c r="W918" i="18"/>
  <c r="U918" i="18" s="1"/>
  <c r="W665" i="18"/>
  <c r="U665" i="18" s="1"/>
  <c r="W436" i="18"/>
  <c r="U436" i="18" s="1"/>
  <c r="W579" i="18"/>
  <c r="U579" i="18" s="1"/>
  <c r="W816" i="18"/>
  <c r="U816" i="18" s="1"/>
  <c r="W482" i="18"/>
  <c r="U482" i="18" s="1"/>
  <c r="W622" i="18"/>
  <c r="U622" i="18" s="1"/>
  <c r="W373" i="18"/>
  <c r="U373" i="18" s="1"/>
  <c r="W255" i="18"/>
  <c r="U255" i="18" s="1"/>
  <c r="W306" i="18"/>
  <c r="U306" i="18" s="1"/>
  <c r="W50" i="18"/>
  <c r="U50" i="18" s="1"/>
  <c r="W157" i="18"/>
  <c r="U157" i="18" s="1"/>
  <c r="W204" i="18"/>
  <c r="U204" i="18" s="1"/>
  <c r="W1986" i="18"/>
  <c r="U1986" i="18" s="1"/>
  <c r="W1897" i="18"/>
  <c r="U1897" i="18" s="1"/>
  <c r="W1810" i="18"/>
  <c r="U1810" i="18" s="1"/>
  <c r="W1746" i="18"/>
  <c r="U1746" i="18" s="1"/>
  <c r="W1681" i="18"/>
  <c r="U1681" i="18" s="1"/>
  <c r="W1599" i="18"/>
  <c r="U1599" i="18" s="1"/>
  <c r="W1507" i="18"/>
  <c r="U1507" i="18" s="1"/>
  <c r="W1643" i="18"/>
  <c r="U1643" i="18" s="1"/>
  <c r="W1410" i="18"/>
  <c r="U1410" i="18" s="1"/>
  <c r="W1329" i="18"/>
  <c r="U1329" i="18" s="1"/>
  <c r="W1391" i="18"/>
  <c r="U1391" i="18" s="1"/>
  <c r="W1220" i="18"/>
  <c r="U1220" i="18" s="1"/>
  <c r="W1339" i="18"/>
  <c r="U1339" i="18" s="1"/>
  <c r="W1118" i="18"/>
  <c r="U1118" i="18" s="1"/>
  <c r="W1065" i="18"/>
  <c r="U1065" i="18" s="1"/>
  <c r="W901" i="18"/>
  <c r="U901" i="18" s="1"/>
  <c r="W727" i="18"/>
  <c r="U727" i="18" s="1"/>
  <c r="W1021" i="18"/>
  <c r="U1021" i="18" s="1"/>
  <c r="W757" i="18"/>
  <c r="U757" i="18" s="1"/>
  <c r="W528" i="18"/>
  <c r="U528" i="18" s="1"/>
  <c r="W714" i="18"/>
  <c r="U714" i="18" s="1"/>
  <c r="W415" i="18"/>
  <c r="U415" i="18" s="1"/>
  <c r="W574" i="18"/>
  <c r="U574" i="18" s="1"/>
  <c r="W806" i="18"/>
  <c r="U806" i="18" s="1"/>
  <c r="W465" i="18"/>
  <c r="U465" i="18" s="1"/>
  <c r="W596" i="18"/>
  <c r="U596" i="18" s="1"/>
  <c r="W91" i="18"/>
  <c r="U91" i="18" s="1"/>
  <c r="W142" i="18"/>
  <c r="U142" i="18" s="1"/>
  <c r="W249" i="18"/>
  <c r="U249" i="18" s="1"/>
  <c r="W296" i="18"/>
  <c r="U296" i="18" s="1"/>
  <c r="W40" i="18"/>
  <c r="U40" i="18" s="1"/>
  <c r="W1950" i="18"/>
  <c r="U1950" i="18" s="1"/>
  <c r="W1861" i="18"/>
  <c r="U1861" i="18" s="1"/>
  <c r="W1774" i="18"/>
  <c r="U1774" i="18" s="1"/>
  <c r="W1710" i="18"/>
  <c r="U1710" i="18" s="1"/>
  <c r="W1609" i="18"/>
  <c r="U1609" i="18" s="1"/>
  <c r="W1560" i="18"/>
  <c r="U1560" i="18" s="1"/>
  <c r="W1471" i="18"/>
  <c r="U1471" i="18" s="1"/>
  <c r="W1619" i="18"/>
  <c r="U1619" i="18" s="1"/>
  <c r="W1374" i="18"/>
  <c r="U1374" i="18" s="1"/>
  <c r="W1293" i="18"/>
  <c r="U1293" i="18" s="1"/>
  <c r="W1327" i="18"/>
  <c r="U1327" i="18" s="1"/>
  <c r="W1184" i="18"/>
  <c r="U1184" i="18" s="1"/>
  <c r="W1326" i="18"/>
  <c r="U1326" i="18" s="1"/>
  <c r="W1082" i="18"/>
  <c r="U1082" i="18" s="1"/>
  <c r="W1112" i="18"/>
  <c r="U1112" i="18" s="1"/>
  <c r="W911" i="18"/>
  <c r="U911" i="18" s="1"/>
  <c r="W691" i="18"/>
  <c r="U691" i="18" s="1"/>
  <c r="W940" i="18"/>
  <c r="U940" i="18" s="1"/>
  <c r="W721" i="18"/>
  <c r="U721" i="18" s="1"/>
  <c r="W492" i="18"/>
  <c r="U492" i="18" s="1"/>
  <c r="W642" i="18"/>
  <c r="U642" i="18" s="1"/>
  <c r="W379" i="18"/>
  <c r="U379" i="18" s="1"/>
  <c r="W538" i="18"/>
  <c r="U538" i="18" s="1"/>
  <c r="W734" i="18"/>
  <c r="U734" i="18" s="1"/>
  <c r="W429" i="18"/>
  <c r="U429" i="18" s="1"/>
  <c r="W311" i="18"/>
  <c r="U311" i="18" s="1"/>
  <c r="W31" i="18"/>
  <c r="U31" i="18" s="1"/>
  <c r="W106" i="18"/>
  <c r="U106" i="18" s="1"/>
  <c r="W213" i="18"/>
  <c r="U213" i="18" s="1"/>
  <c r="W260" i="18"/>
  <c r="U260" i="18" s="1"/>
  <c r="W63" i="18"/>
  <c r="U63" i="18" s="1"/>
  <c r="W1978" i="18"/>
  <c r="U1978" i="18" s="1"/>
  <c r="W1889" i="18"/>
  <c r="U1889" i="18" s="1"/>
  <c r="W1802" i="18"/>
  <c r="U1802" i="18" s="1"/>
  <c r="W1735" i="18"/>
  <c r="U1735" i="18" s="1"/>
  <c r="W1665" i="18"/>
  <c r="U1665" i="18" s="1"/>
  <c r="W1588" i="18"/>
  <c r="U1588" i="18" s="1"/>
  <c r="W1499" i="18"/>
  <c r="U1499" i="18" s="1"/>
  <c r="W1512" i="18"/>
  <c r="U1512" i="18" s="1"/>
  <c r="W1402" i="18"/>
  <c r="U1402" i="18" s="1"/>
  <c r="W1321" i="18"/>
  <c r="U1321" i="18" s="1"/>
  <c r="W1383" i="18"/>
  <c r="U1383" i="18" s="1"/>
  <c r="W1212" i="18"/>
  <c r="U1212" i="18" s="1"/>
  <c r="W1328" i="18"/>
  <c r="U1328" i="18" s="1"/>
  <c r="W1110" i="18"/>
  <c r="U1110" i="18" s="1"/>
  <c r="W1146" i="18"/>
  <c r="U1146" i="18" s="1"/>
  <c r="W987" i="18"/>
  <c r="U987" i="18" s="1"/>
  <c r="W719" i="18"/>
  <c r="U719" i="18" s="1"/>
  <c r="W1017" i="18"/>
  <c r="U1017" i="18" s="1"/>
  <c r="W749" i="18"/>
  <c r="U749" i="18" s="1"/>
  <c r="W520" i="18"/>
  <c r="U520" i="18" s="1"/>
  <c r="W698" i="18"/>
  <c r="U698" i="18" s="1"/>
  <c r="W407" i="18"/>
  <c r="U407" i="18" s="1"/>
  <c r="W566" i="18"/>
  <c r="U566" i="18" s="1"/>
  <c r="W790" i="18"/>
  <c r="U790" i="18" s="1"/>
  <c r="W457" i="18"/>
  <c r="U457" i="18" s="1"/>
  <c r="W341" i="18"/>
  <c r="U341" i="18" s="1"/>
  <c r="W83" i="18"/>
  <c r="U83" i="18" s="1"/>
  <c r="W134" i="18"/>
  <c r="U134" i="18" s="1"/>
  <c r="W241" i="18"/>
  <c r="U241" i="18" s="1"/>
  <c r="W288" i="18"/>
  <c r="U288" i="18" s="1"/>
  <c r="W32" i="18"/>
  <c r="U32" i="18" s="1"/>
  <c r="W1935" i="18"/>
  <c r="U1935" i="18" s="1"/>
  <c r="W1846" i="18"/>
  <c r="U1846" i="18" s="1"/>
  <c r="W1924" i="18"/>
  <c r="U1924" i="18" s="1"/>
  <c r="W1831" i="18"/>
  <c r="U1831" i="18" s="1"/>
  <c r="W1606" i="18"/>
  <c r="U1606" i="18" s="1"/>
  <c r="W1704" i="18"/>
  <c r="U1704" i="18" s="1"/>
  <c r="W1645" i="18"/>
  <c r="U1645" i="18" s="1"/>
  <c r="W1493" i="18"/>
  <c r="U1493" i="18" s="1"/>
  <c r="W1504" i="18"/>
  <c r="U1504" i="18" s="1"/>
  <c r="W1445" i="18"/>
  <c r="U1445" i="18" s="1"/>
  <c r="W1627" i="18"/>
  <c r="U1627" i="18" s="1"/>
  <c r="W1169" i="18"/>
  <c r="U1169" i="18" s="1"/>
  <c r="W1231" i="18"/>
  <c r="U1231" i="18" s="1"/>
  <c r="W1323" i="18"/>
  <c r="U1323" i="18" s="1"/>
  <c r="W978" i="18"/>
  <c r="U978" i="18" s="1"/>
  <c r="W1008" i="18"/>
  <c r="U1008" i="18" s="1"/>
  <c r="W851" i="18"/>
  <c r="U851" i="18" s="1"/>
  <c r="W997" i="18"/>
  <c r="U997" i="18" s="1"/>
  <c r="W912" i="18"/>
  <c r="U912" i="18" s="1"/>
  <c r="W617" i="18"/>
  <c r="U617" i="18" s="1"/>
  <c r="W388" i="18"/>
  <c r="U388" i="18" s="1"/>
  <c r="W531" i="18"/>
  <c r="U531" i="18" s="1"/>
  <c r="W720" i="18"/>
  <c r="U720" i="18" s="1"/>
  <c r="W434" i="18"/>
  <c r="U434" i="18" s="1"/>
  <c r="W581" i="18"/>
  <c r="U581" i="18" s="1"/>
  <c r="W828" i="18"/>
  <c r="U828" i="18" s="1"/>
  <c r="W207" i="18"/>
  <c r="U207" i="18" s="1"/>
  <c r="W226" i="18"/>
  <c r="U226" i="18" s="1"/>
  <c r="W333" i="18"/>
  <c r="U333" i="18" s="1"/>
  <c r="W77" i="18"/>
  <c r="U77" i="18" s="1"/>
  <c r="W28" i="18"/>
  <c r="U28" i="18" s="1"/>
  <c r="W991" i="18"/>
  <c r="U991" i="18" s="1"/>
  <c r="W366" i="18"/>
  <c r="U366" i="18" s="1"/>
  <c r="W120" i="18"/>
  <c r="U120" i="18" s="1"/>
  <c r="W692" i="18"/>
  <c r="U692" i="18" s="1"/>
  <c r="W76" i="18"/>
  <c r="U76" i="18" s="1"/>
  <c r="W1676" i="18"/>
  <c r="U1676" i="18" s="1"/>
  <c r="W1263" i="18"/>
  <c r="U1263" i="18" s="1"/>
  <c r="W1111" i="18"/>
  <c r="U1111" i="18" s="1"/>
  <c r="W1029" i="18"/>
  <c r="U1029" i="18" s="1"/>
  <c r="W838" i="18"/>
  <c r="U838" i="18" s="1"/>
  <c r="W24" i="18"/>
  <c r="U24" i="18" s="1"/>
  <c r="W1262" i="18"/>
  <c r="U1262" i="18" s="1"/>
  <c r="W711" i="18"/>
  <c r="U711" i="18" s="1"/>
  <c r="W841" i="18"/>
  <c r="U841" i="18" s="1"/>
  <c r="W233" i="18"/>
  <c r="U233" i="18" s="1"/>
  <c r="W1856" i="18"/>
  <c r="U1856" i="18" s="1"/>
  <c r="W1602" i="18"/>
  <c r="U1602" i="18" s="1"/>
  <c r="W1523" i="18"/>
  <c r="U1523" i="18" s="1"/>
  <c r="W1236" i="18"/>
  <c r="U1236" i="18" s="1"/>
  <c r="W807" i="18"/>
  <c r="U807" i="18" s="1"/>
  <c r="W494" i="18"/>
  <c r="U494" i="18" s="1"/>
  <c r="W1963" i="18"/>
  <c r="U1963" i="18" s="1"/>
  <c r="W331" i="18"/>
  <c r="U331" i="18" s="1"/>
  <c r="W1874" i="18"/>
  <c r="U1874" i="18" s="1"/>
  <c r="W1827" i="18"/>
  <c r="U1827" i="18" s="1"/>
  <c r="W1580" i="18"/>
  <c r="U1580" i="18" s="1"/>
  <c r="W1394" i="18"/>
  <c r="U1394" i="18" s="1"/>
  <c r="W1172" i="18"/>
  <c r="U1172" i="18" s="1"/>
  <c r="W933" i="18"/>
  <c r="U933" i="18" s="1"/>
  <c r="W889" i="18"/>
  <c r="U889" i="18" s="1"/>
  <c r="W190" i="18"/>
  <c r="U190" i="18" s="1"/>
  <c r="W1966" i="18"/>
  <c r="U1966" i="18" s="1"/>
  <c r="W1487" i="18"/>
  <c r="U1487" i="18" s="1"/>
  <c r="W1371" i="18"/>
  <c r="U1371" i="18" s="1"/>
  <c r="W943" i="18"/>
  <c r="U943" i="18" s="1"/>
  <c r="W674" i="18"/>
  <c r="U674" i="18" s="1"/>
  <c r="W445" i="18"/>
  <c r="U445" i="18" s="1"/>
  <c r="W229" i="18"/>
  <c r="U229" i="18" s="1"/>
  <c r="W1976" i="18"/>
  <c r="U1976" i="18" s="1"/>
  <c r="W1796" i="18"/>
  <c r="U1796" i="18" s="1"/>
  <c r="W1651" i="18"/>
  <c r="U1651" i="18" s="1"/>
  <c r="W1218" i="18"/>
  <c r="U1218" i="18" s="1"/>
  <c r="W1060" i="18"/>
  <c r="U1060" i="18" s="1"/>
  <c r="W639" i="18"/>
  <c r="U639" i="18" s="1"/>
  <c r="W669" i="18"/>
  <c r="U669" i="18" s="1"/>
  <c r="W824" i="18"/>
  <c r="U824" i="18" s="1"/>
  <c r="W377" i="18"/>
  <c r="U377" i="18" s="1"/>
  <c r="W54" i="18"/>
  <c r="U54" i="18" s="1"/>
  <c r="W161" i="18"/>
  <c r="U161" i="18" s="1"/>
  <c r="W1926" i="18"/>
  <c r="U1926" i="18" s="1"/>
  <c r="W1809" i="18"/>
  <c r="U1809" i="18" s="1"/>
  <c r="W1686" i="18"/>
  <c r="U1686" i="18" s="1"/>
  <c r="W1536" i="18"/>
  <c r="U1536" i="18" s="1"/>
  <c r="W1546" i="18"/>
  <c r="U1546" i="18" s="1"/>
  <c r="W1530" i="18"/>
  <c r="U1530" i="18" s="1"/>
  <c r="W1249" i="18"/>
  <c r="U1249" i="18" s="1"/>
  <c r="W1312" i="18"/>
  <c r="U1312" i="18" s="1"/>
  <c r="W1058" i="18"/>
  <c r="U1058" i="18" s="1"/>
  <c r="W1088" i="18"/>
  <c r="U1088" i="18" s="1"/>
  <c r="W1011" i="18"/>
  <c r="U1011" i="18" s="1"/>
  <c r="W594" i="18"/>
  <c r="U594" i="18" s="1"/>
  <c r="W355" i="18"/>
  <c r="U355" i="18" s="1"/>
  <c r="W686" i="18"/>
  <c r="U686" i="18" s="1"/>
  <c r="W405" i="18"/>
  <c r="U405" i="18" s="1"/>
  <c r="W345" i="18"/>
  <c r="U345" i="18" s="1"/>
  <c r="W82" i="18"/>
  <c r="U82" i="18" s="1"/>
  <c r="W1851" i="18"/>
  <c r="U1851" i="18" s="1"/>
  <c r="W1929" i="18"/>
  <c r="U1929" i="18" s="1"/>
  <c r="W1736" i="18"/>
  <c r="U1736" i="18" s="1"/>
  <c r="W1663" i="18"/>
  <c r="U1663" i="18" s="1"/>
  <c r="W1539" i="18"/>
  <c r="U1539" i="18" s="1"/>
  <c r="W1442" i="18"/>
  <c r="U1442" i="18" s="1"/>
  <c r="W1423" i="18"/>
  <c r="U1423" i="18" s="1"/>
  <c r="W1252" i="18"/>
  <c r="U1252" i="18" s="1"/>
  <c r="W1063" i="18"/>
  <c r="U1063" i="18" s="1"/>
  <c r="W989" i="18"/>
  <c r="U989" i="18" s="1"/>
  <c r="W759" i="18"/>
  <c r="U759" i="18" s="1"/>
  <c r="W789" i="18"/>
  <c r="U789" i="18" s="1"/>
  <c r="W778" i="18"/>
  <c r="U778" i="18" s="1"/>
  <c r="W877" i="18"/>
  <c r="U877" i="18" s="1"/>
  <c r="W497" i="18"/>
  <c r="U497" i="18" s="1"/>
  <c r="W660" i="18"/>
  <c r="U660" i="18" s="1"/>
  <c r="W174" i="18"/>
  <c r="U174" i="18" s="1"/>
  <c r="W328" i="18"/>
  <c r="U328" i="18" s="1"/>
  <c r="W72" i="18"/>
  <c r="U72" i="18" s="1"/>
  <c r="W1893" i="18"/>
  <c r="U1893" i="18" s="1"/>
  <c r="W1740" i="18"/>
  <c r="U1740" i="18" s="1"/>
  <c r="W1593" i="18"/>
  <c r="U1593" i="18" s="1"/>
  <c r="W1591" i="18"/>
  <c r="U1591" i="18" s="1"/>
  <c r="W1325" i="18"/>
  <c r="U1325" i="18" s="1"/>
  <c r="W1216" i="18"/>
  <c r="U1216" i="18" s="1"/>
  <c r="W1114" i="18"/>
  <c r="U1114" i="18" s="1"/>
  <c r="W1003" i="18"/>
  <c r="U1003" i="18" s="1"/>
  <c r="W1019" i="18"/>
  <c r="U1019" i="18" s="1"/>
  <c r="W524" i="18"/>
  <c r="U524" i="18" s="1"/>
  <c r="W411" i="18"/>
  <c r="U411" i="18" s="1"/>
  <c r="W798" i="18"/>
  <c r="U798" i="18" s="1"/>
  <c r="W352" i="18"/>
  <c r="U352" i="18" s="1"/>
  <c r="W138" i="18"/>
  <c r="U138" i="18" s="1"/>
  <c r="W292" i="18"/>
  <c r="U292" i="18" s="1"/>
  <c r="W1843" i="18"/>
  <c r="U1843" i="18" s="1"/>
  <c r="W1832" i="18"/>
  <c r="U1832" i="18" s="1"/>
  <c r="W1647" i="18"/>
  <c r="U1647" i="18" s="1"/>
  <c r="W1380" i="18"/>
  <c r="U1380" i="18" s="1"/>
  <c r="W1353" i="18"/>
  <c r="U1353" i="18" s="1"/>
  <c r="W1244" i="18"/>
  <c r="U1244" i="18" s="1"/>
  <c r="W1089" i="18"/>
  <c r="U1089" i="18" s="1"/>
  <c r="W751" i="18"/>
  <c r="U751" i="18" s="1"/>
  <c r="W781" i="18"/>
  <c r="U781" i="18" s="1"/>
  <c r="W762" i="18"/>
  <c r="U762" i="18" s="1"/>
  <c r="W858" i="18"/>
  <c r="U858" i="18" s="1"/>
  <c r="W857" i="18"/>
  <c r="U857" i="18" s="1"/>
  <c r="W489" i="18"/>
  <c r="U489" i="18" s="1"/>
  <c r="W644" i="18"/>
  <c r="U644" i="18" s="1"/>
  <c r="W115" i="18"/>
  <c r="U115" i="18" s="1"/>
  <c r="W166" i="18"/>
  <c r="U166" i="18" s="1"/>
  <c r="W273" i="18"/>
  <c r="U273" i="18" s="1"/>
  <c r="W320" i="18"/>
  <c r="U320" i="18" s="1"/>
  <c r="W1967" i="18"/>
  <c r="U1967" i="18" s="1"/>
  <c r="W1878" i="18"/>
  <c r="U1878" i="18" s="1"/>
  <c r="W1956" i="18"/>
  <c r="U1956" i="18" s="1"/>
  <c r="W1761" i="18"/>
  <c r="U1761" i="18" s="1"/>
  <c r="W1638" i="18"/>
  <c r="U1638" i="18" s="1"/>
  <c r="W1529" i="18"/>
  <c r="U1529" i="18" s="1"/>
  <c r="W1709" i="18"/>
  <c r="U1709" i="18" s="1"/>
  <c r="W1620" i="18"/>
  <c r="U1620" i="18" s="1"/>
  <c r="W1443" i="18"/>
  <c r="U1443" i="18" s="1"/>
  <c r="W1501" i="18"/>
  <c r="U1501" i="18" s="1"/>
  <c r="W1342" i="18"/>
  <c r="U1342" i="18" s="1"/>
  <c r="W1198" i="18"/>
  <c r="U1198" i="18" s="1"/>
  <c r="W1010" i="18"/>
  <c r="U1010" i="18" s="1"/>
  <c r="W1040" i="18"/>
  <c r="U1040" i="18" s="1"/>
  <c r="W915" i="18"/>
  <c r="U915" i="18" s="1"/>
  <c r="W619" i="18"/>
  <c r="U619" i="18" s="1"/>
  <c r="W1007" i="18"/>
  <c r="U1007" i="18" s="1"/>
  <c r="W649" i="18"/>
  <c r="U649" i="18" s="1"/>
  <c r="W420" i="18"/>
  <c r="U420" i="18" s="1"/>
  <c r="W563" i="18"/>
  <c r="U563" i="18" s="1"/>
  <c r="W784" i="18"/>
  <c r="U784" i="18" s="1"/>
  <c r="W466" i="18"/>
  <c r="U466" i="18" s="1"/>
  <c r="W590" i="18"/>
  <c r="U590" i="18" s="1"/>
  <c r="W357" i="18"/>
  <c r="U357" i="18" s="1"/>
  <c r="W239" i="18"/>
  <c r="U239" i="18" s="1"/>
  <c r="W258" i="18"/>
  <c r="U258" i="18" s="1"/>
  <c r="W41" i="18"/>
  <c r="U41" i="18" s="1"/>
  <c r="W109" i="18"/>
  <c r="U109" i="18" s="1"/>
  <c r="W92" i="18"/>
  <c r="U92" i="18" s="1"/>
  <c r="W1045" i="18"/>
  <c r="U1045" i="18" s="1"/>
  <c r="W558" i="18"/>
  <c r="U558" i="18" s="1"/>
  <c r="W338" i="18"/>
  <c r="U338" i="18" s="1"/>
  <c r="W449" i="18"/>
  <c r="U449" i="18" s="1"/>
  <c r="W108" i="18"/>
  <c r="U108" i="18" s="1"/>
  <c r="W1491" i="18"/>
  <c r="U1491" i="18" s="1"/>
  <c r="W1313" i="18"/>
  <c r="U1313" i="18" s="1"/>
  <c r="W1226" i="18"/>
  <c r="U1226" i="18" s="1"/>
  <c r="W615" i="18"/>
  <c r="U615" i="18" s="1"/>
  <c r="W839" i="18"/>
  <c r="U839" i="18" s="1"/>
  <c r="W248" i="18"/>
  <c r="U248" i="18" s="1"/>
  <c r="W1375" i="18"/>
  <c r="U1375" i="18" s="1"/>
  <c r="W840" i="18"/>
  <c r="U840" i="18" s="1"/>
  <c r="W527" i="18"/>
  <c r="U527" i="18" s="1"/>
  <c r="W126" i="18"/>
  <c r="U126" i="18" s="1"/>
  <c r="W1666" i="18"/>
  <c r="U1666" i="18" s="1"/>
  <c r="W1637" i="18"/>
  <c r="U1637" i="18" s="1"/>
  <c r="W1197" i="18"/>
  <c r="U1197" i="18" s="1"/>
  <c r="W969" i="18"/>
  <c r="U969" i="18" s="1"/>
  <c r="W399" i="18"/>
  <c r="U399" i="18" s="1"/>
  <c r="W184" i="18"/>
  <c r="U184" i="18" s="1"/>
  <c r="W417" i="18"/>
  <c r="U417" i="18" s="1"/>
  <c r="W1938" i="18"/>
  <c r="U1938" i="18" s="1"/>
  <c r="W1789" i="18"/>
  <c r="U1789" i="18" s="1"/>
  <c r="W1632" i="18"/>
  <c r="U1632" i="18" s="1"/>
  <c r="W1497" i="18"/>
  <c r="U1497" i="18" s="1"/>
  <c r="W1133" i="18"/>
  <c r="U1133" i="18" s="1"/>
  <c r="W1036" i="18"/>
  <c r="U1036" i="18" s="1"/>
  <c r="W107" i="18"/>
  <c r="U107" i="18" s="1"/>
  <c r="W1991" i="18"/>
  <c r="U1991" i="18" s="1"/>
  <c r="W1902" i="18"/>
  <c r="U1902" i="18" s="1"/>
  <c r="W1980" i="18"/>
  <c r="U1980" i="18" s="1"/>
  <c r="W1785" i="18"/>
  <c r="U1785" i="18" s="1"/>
  <c r="W1662" i="18"/>
  <c r="U1662" i="18" s="1"/>
  <c r="W1553" i="18"/>
  <c r="U1553" i="18" s="1"/>
  <c r="W1812" i="18"/>
  <c r="U1812" i="18" s="1"/>
  <c r="W1668" i="18"/>
  <c r="U1668" i="18" s="1"/>
  <c r="W1478" i="18"/>
  <c r="U1478" i="18" s="1"/>
  <c r="W1715" i="18"/>
  <c r="U1715" i="18" s="1"/>
  <c r="W1292" i="18"/>
  <c r="U1292" i="18" s="1"/>
  <c r="W1225" i="18"/>
  <c r="U1225" i="18" s="1"/>
  <c r="W1359" i="18"/>
  <c r="U1359" i="18" s="1"/>
  <c r="W1222" i="18"/>
  <c r="U1222" i="18" s="1"/>
  <c r="W1034" i="18"/>
  <c r="U1034" i="18" s="1"/>
  <c r="W1064" i="18"/>
  <c r="U1064" i="18" s="1"/>
  <c r="W983" i="18"/>
  <c r="U983" i="18" s="1"/>
  <c r="W643" i="18"/>
  <c r="U643" i="18" s="1"/>
  <c r="W934" i="18"/>
  <c r="U934" i="18" s="1"/>
  <c r="W673" i="18"/>
  <c r="U673" i="18" s="1"/>
  <c r="W444" i="18"/>
  <c r="U444" i="18" s="1"/>
  <c r="W587" i="18"/>
  <c r="U587" i="18" s="1"/>
  <c r="W832" i="18"/>
  <c r="U832" i="18" s="1"/>
  <c r="W490" i="18"/>
  <c r="U490" i="18" s="1"/>
  <c r="W638" i="18"/>
  <c r="U638" i="18" s="1"/>
  <c r="W381" i="18"/>
  <c r="U381" i="18" s="1"/>
  <c r="W263" i="18"/>
  <c r="U263" i="18" s="1"/>
  <c r="W314" i="18"/>
  <c r="U314" i="18" s="1"/>
  <c r="W58" i="18"/>
  <c r="U58" i="18" s="1"/>
  <c r="W165" i="18"/>
  <c r="U165" i="18" s="1"/>
  <c r="W212" i="18"/>
  <c r="U212" i="18" s="1"/>
  <c r="W2000" i="18"/>
  <c r="U2000" i="18" s="1"/>
  <c r="W1923" i="18"/>
  <c r="U1923" i="18" s="1"/>
  <c r="W1834" i="18"/>
  <c r="U1834" i="18" s="1"/>
  <c r="W1912" i="18"/>
  <c r="U1912" i="18" s="1"/>
  <c r="W1819" i="18"/>
  <c r="U1819" i="18" s="1"/>
  <c r="W1594" i="18"/>
  <c r="U1594" i="18" s="1"/>
  <c r="W1680" i="18"/>
  <c r="U1680" i="18" s="1"/>
  <c r="W1621" i="18"/>
  <c r="U1621" i="18" s="1"/>
  <c r="W1460" i="18"/>
  <c r="U1460" i="18" s="1"/>
  <c r="W1472" i="18"/>
  <c r="U1472" i="18" s="1"/>
  <c r="W1433" i="18"/>
  <c r="U1433" i="18" s="1"/>
  <c r="W1347" i="18"/>
  <c r="U1347" i="18" s="1"/>
  <c r="W1157" i="18"/>
  <c r="U1157" i="18" s="1"/>
  <c r="W1219" i="18"/>
  <c r="U1219" i="18" s="1"/>
  <c r="W1280" i="18"/>
  <c r="U1280" i="18" s="1"/>
  <c r="W966" i="18"/>
  <c r="U966" i="18" s="1"/>
  <c r="W996" i="18"/>
  <c r="U996" i="18" s="1"/>
  <c r="W831" i="18"/>
  <c r="U831" i="18" s="1"/>
  <c r="W949" i="18"/>
  <c r="U949" i="18" s="1"/>
  <c r="W891" i="18"/>
  <c r="U891" i="18" s="1"/>
  <c r="W605" i="18"/>
  <c r="U605" i="18" s="1"/>
  <c r="W376" i="18"/>
  <c r="U376" i="18" s="1"/>
  <c r="W519" i="18"/>
  <c r="U519" i="18" s="1"/>
  <c r="W696" i="18"/>
  <c r="U696" i="18" s="1"/>
  <c r="W422" i="18"/>
  <c r="U422" i="18" s="1"/>
  <c r="W569" i="18"/>
  <c r="U569" i="18" s="1"/>
  <c r="W804" i="18"/>
  <c r="U804" i="18" s="1"/>
  <c r="W195" i="18"/>
  <c r="U195" i="18" s="1"/>
  <c r="W246" i="18"/>
  <c r="U246" i="18" s="1"/>
  <c r="W29" i="18"/>
  <c r="U29" i="18" s="1"/>
  <c r="W97" i="18"/>
  <c r="U97" i="18" s="1"/>
  <c r="W1951" i="18"/>
  <c r="U1951" i="18" s="1"/>
  <c r="W1862" i="18"/>
  <c r="U1862" i="18" s="1"/>
  <c r="W1940" i="18"/>
  <c r="U1940" i="18" s="1"/>
  <c r="W1745" i="18"/>
  <c r="U1745" i="18" s="1"/>
  <c r="W1622" i="18"/>
  <c r="U1622" i="18" s="1"/>
  <c r="W1808" i="18"/>
  <c r="U1808" i="18" s="1"/>
  <c r="W1677" i="18"/>
  <c r="U1677" i="18" s="1"/>
  <c r="W1603" i="18"/>
  <c r="U1603" i="18" s="1"/>
  <c r="W1427" i="18"/>
  <c r="U1427" i="18" s="1"/>
  <c r="W1461" i="18"/>
  <c r="U1461" i="18" s="1"/>
  <c r="W1474" i="18"/>
  <c r="U1474" i="18" s="1"/>
  <c r="W1185" i="18"/>
  <c r="U1185" i="18" s="1"/>
  <c r="W1247" i="18"/>
  <c r="U1247" i="18" s="1"/>
  <c r="W1182" i="18"/>
  <c r="U1182" i="18" s="1"/>
  <c r="W994" i="18"/>
  <c r="U994" i="18" s="1"/>
  <c r="W1024" i="18"/>
  <c r="U1024" i="18" s="1"/>
  <c r="W883" i="18"/>
  <c r="U883" i="18" s="1"/>
  <c r="W603" i="18"/>
  <c r="U603" i="18" s="1"/>
  <c r="W944" i="18"/>
  <c r="U944" i="18" s="1"/>
  <c r="W633" i="18"/>
  <c r="U633" i="18" s="1"/>
  <c r="W404" i="18"/>
  <c r="U404" i="18" s="1"/>
  <c r="W547" i="18"/>
  <c r="U547" i="18" s="1"/>
  <c r="W752" i="18"/>
  <c r="U752" i="18" s="1"/>
  <c r="W450" i="18"/>
  <c r="U450" i="18" s="1"/>
  <c r="W865" i="18"/>
  <c r="U865" i="18" s="1"/>
  <c r="W863" i="18"/>
  <c r="U863" i="18" s="1"/>
  <c r="W223" i="18"/>
  <c r="U223" i="18" s="1"/>
  <c r="W274" i="18"/>
  <c r="U274" i="18" s="1"/>
  <c r="W350" i="18"/>
  <c r="U350" i="18" s="1"/>
  <c r="W125" i="18"/>
  <c r="U125" i="18" s="1"/>
  <c r="W172" i="18"/>
  <c r="U172" i="18" s="1"/>
  <c r="W1954" i="18"/>
  <c r="U1954" i="18" s="1"/>
  <c r="W1865" i="18"/>
  <c r="U1865" i="18" s="1"/>
  <c r="W1778" i="18"/>
  <c r="U1778" i="18" s="1"/>
  <c r="W1714" i="18"/>
  <c r="U1714" i="18" s="1"/>
  <c r="W1617" i="18"/>
  <c r="U1617" i="18" s="1"/>
  <c r="W1564" i="18"/>
  <c r="U1564" i="18" s="1"/>
  <c r="W1475" i="18"/>
  <c r="U1475" i="18" s="1"/>
  <c r="W1683" i="18"/>
  <c r="U1683" i="18" s="1"/>
  <c r="W1378" i="18"/>
  <c r="U1378" i="18" s="1"/>
  <c r="W1297" i="18"/>
  <c r="U1297" i="18" s="1"/>
  <c r="W1346" i="18"/>
  <c r="U1346" i="18" s="1"/>
  <c r="W1188" i="18"/>
  <c r="U1188" i="18" s="1"/>
  <c r="W1332" i="18"/>
  <c r="U1332" i="18" s="1"/>
  <c r="W1086" i="18"/>
  <c r="U1086" i="18" s="1"/>
  <c r="W1116" i="18"/>
  <c r="U1116" i="18" s="1"/>
  <c r="W916" i="18"/>
  <c r="U916" i="18" s="1"/>
  <c r="W695" i="18"/>
  <c r="U695" i="18" s="1"/>
  <c r="W947" i="18"/>
  <c r="U947" i="18" s="1"/>
  <c r="W725" i="18"/>
  <c r="U725" i="18" s="1"/>
  <c r="W496" i="18"/>
  <c r="U496" i="18" s="1"/>
  <c r="W650" i="18"/>
  <c r="U650" i="18" s="1"/>
  <c r="W383" i="18"/>
  <c r="U383" i="18" s="1"/>
  <c r="W542" i="18"/>
  <c r="U542" i="18" s="1"/>
  <c r="W742" i="18"/>
  <c r="U742" i="18" s="1"/>
  <c r="W433" i="18"/>
  <c r="U433" i="18" s="1"/>
  <c r="W315" i="18"/>
  <c r="U315" i="18" s="1"/>
  <c r="W51" i="18"/>
  <c r="U51" i="18" s="1"/>
  <c r="W110" i="18"/>
  <c r="U110" i="18" s="1"/>
  <c r="W217" i="18"/>
  <c r="U217" i="18" s="1"/>
  <c r="W264" i="18"/>
  <c r="U264" i="18" s="1"/>
  <c r="W67" i="18"/>
  <c r="U67" i="18" s="1"/>
  <c r="W1918" i="18"/>
  <c r="U1918" i="18" s="1"/>
  <c r="W1996" i="18"/>
  <c r="U1996" i="18" s="1"/>
  <c r="W1801" i="18"/>
  <c r="U1801" i="18" s="1"/>
  <c r="W1678" i="18"/>
  <c r="U1678" i="18" s="1"/>
  <c r="W1569" i="18"/>
  <c r="U1569" i="18" s="1"/>
  <c r="W1528" i="18"/>
  <c r="U1528" i="18" s="1"/>
  <c r="W1700" i="18"/>
  <c r="U1700" i="18" s="1"/>
  <c r="W1517" i="18"/>
  <c r="U1517" i="18" s="1"/>
  <c r="W1496" i="18"/>
  <c r="U1496" i="18" s="1"/>
  <c r="W1314" i="18"/>
  <c r="U1314" i="18" s="1"/>
  <c r="W1241" i="18"/>
  <c r="U1241" i="18" s="1"/>
  <c r="W1276" i="18"/>
  <c r="U1276" i="18" s="1"/>
  <c r="W1238" i="18"/>
  <c r="U1238" i="18" s="1"/>
  <c r="W1050" i="18"/>
  <c r="U1050" i="18" s="1"/>
  <c r="W1080" i="18"/>
  <c r="U1080" i="18" s="1"/>
  <c r="W921" i="18"/>
  <c r="U921" i="18" s="1"/>
  <c r="W659" i="18"/>
  <c r="U659" i="18" s="1"/>
  <c r="W993" i="18"/>
  <c r="U993" i="18" s="1"/>
  <c r="W689" i="18"/>
  <c r="U689" i="18" s="1"/>
  <c r="W460" i="18"/>
  <c r="U460" i="18" s="1"/>
  <c r="W878" i="18"/>
  <c r="U878" i="18" s="1"/>
  <c r="W869" i="18"/>
  <c r="U869" i="18" s="1"/>
  <c r="W506" i="18"/>
  <c r="U506" i="18" s="1"/>
  <c r="W670" i="18"/>
  <c r="U670" i="18" s="1"/>
  <c r="W397" i="18"/>
  <c r="U397" i="18" s="1"/>
  <c r="W279" i="18"/>
  <c r="U279" i="18" s="1"/>
  <c r="W330" i="18"/>
  <c r="U330" i="18" s="1"/>
  <c r="W74" i="18"/>
  <c r="U74" i="18" s="1"/>
  <c r="W181" i="18"/>
  <c r="U181" i="18" s="1"/>
  <c r="W228" i="18"/>
  <c r="U228" i="18" s="1"/>
  <c r="W1931" i="18"/>
  <c r="U1931" i="18" s="1"/>
  <c r="W1946" i="18"/>
  <c r="U1946" i="18" s="1"/>
  <c r="W1857" i="18"/>
  <c r="U1857" i="18" s="1"/>
  <c r="W1829" i="18"/>
  <c r="U1829" i="18" s="1"/>
  <c r="W1706" i="18"/>
  <c r="U1706" i="18" s="1"/>
  <c r="W1601" i="18"/>
  <c r="U1601" i="18" s="1"/>
  <c r="W1556" i="18"/>
  <c r="U1556" i="18" s="1"/>
  <c r="W1467" i="18"/>
  <c r="U1467" i="18" s="1"/>
  <c r="W1578" i="18"/>
  <c r="U1578" i="18" s="1"/>
  <c r="W1370" i="18"/>
  <c r="U1370" i="18" s="1"/>
  <c r="W1289" i="18"/>
  <c r="U1289" i="18" s="1"/>
  <c r="W1488" i="18"/>
  <c r="U1488" i="18" s="1"/>
  <c r="W1180" i="18"/>
  <c r="U1180" i="18" s="1"/>
  <c r="W1307" i="18"/>
  <c r="U1307" i="18" s="1"/>
  <c r="W1078" i="18"/>
  <c r="U1078" i="18" s="1"/>
  <c r="W1108" i="18"/>
  <c r="U1108" i="18" s="1"/>
  <c r="W1001" i="18"/>
  <c r="U1001" i="18" s="1"/>
  <c r="W687" i="18"/>
  <c r="U687" i="18" s="1"/>
  <c r="W935" i="18"/>
  <c r="U935" i="18" s="1"/>
  <c r="W717" i="18"/>
  <c r="U717" i="18" s="1"/>
  <c r="W488" i="18"/>
  <c r="U488" i="18" s="1"/>
  <c r="W634" i="18"/>
  <c r="U634" i="18" s="1"/>
  <c r="W375" i="18"/>
  <c r="U375" i="18" s="1"/>
  <c r="W534" i="18"/>
  <c r="U534" i="18" s="1"/>
  <c r="W726" i="18"/>
  <c r="U726" i="18" s="1"/>
  <c r="W425" i="18"/>
  <c r="U425" i="18" s="1"/>
  <c r="W307" i="18"/>
  <c r="U307" i="18" s="1"/>
  <c r="W23" i="18"/>
  <c r="U23" i="18" s="1"/>
  <c r="W102" i="18"/>
  <c r="U102" i="18" s="1"/>
  <c r="W209" i="18"/>
  <c r="U209" i="18" s="1"/>
  <c r="W256" i="18"/>
  <c r="U256" i="18" s="1"/>
  <c r="W47" i="18"/>
  <c r="U47" i="18" s="1"/>
  <c r="W1903" i="18"/>
  <c r="U1903" i="18" s="1"/>
  <c r="W1981" i="18"/>
  <c r="U1981" i="18" s="1"/>
  <c r="W1892" i="18"/>
  <c r="U1892" i="18" s="1"/>
  <c r="W1799" i="18"/>
  <c r="U1799" i="18" s="1"/>
  <c r="W1750" i="18"/>
  <c r="U1750" i="18" s="1"/>
  <c r="W1640" i="18"/>
  <c r="U1640" i="18" s="1"/>
  <c r="W1592" i="18"/>
  <c r="U1592" i="18" s="1"/>
  <c r="W1440" i="18"/>
  <c r="U1440" i="18" s="1"/>
  <c r="W1566" i="18"/>
  <c r="U1566" i="18" s="1"/>
  <c r="W1413" i="18"/>
  <c r="U1413" i="18" s="1"/>
  <c r="W1311" i="18"/>
  <c r="U1311" i="18" s="1"/>
  <c r="W1137" i="18"/>
  <c r="U1137" i="18" s="1"/>
  <c r="W1199" i="18"/>
  <c r="U1199" i="18" s="1"/>
  <c r="W1115" i="18"/>
  <c r="U1115" i="18" s="1"/>
  <c r="W946" i="18"/>
  <c r="U946" i="18" s="1"/>
  <c r="W976" i="18"/>
  <c r="U976" i="18" s="1"/>
  <c r="W811" i="18"/>
  <c r="U811" i="18" s="1"/>
  <c r="W909" i="18"/>
  <c r="U909" i="18" s="1"/>
  <c r="W848" i="18"/>
  <c r="U848" i="18" s="1"/>
  <c r="W890" i="18"/>
  <c r="U890" i="18" s="1"/>
  <c r="W356" i="18"/>
  <c r="U356" i="18" s="1"/>
  <c r="W499" i="18"/>
  <c r="U499" i="18" s="1"/>
  <c r="W656" i="18"/>
  <c r="U656" i="18" s="1"/>
  <c r="W402" i="18"/>
  <c r="U402" i="18" s="1"/>
  <c r="W549" i="18"/>
  <c r="U549" i="18" s="1"/>
  <c r="W764" i="18"/>
  <c r="U764" i="18" s="1"/>
  <c r="W175" i="18"/>
  <c r="U175" i="18" s="1"/>
  <c r="W194" i="18"/>
  <c r="U194" i="18" s="1"/>
  <c r="W301" i="18"/>
  <c r="U301" i="18" s="1"/>
  <c r="W343" i="18"/>
  <c r="U343" i="18" s="1"/>
  <c r="W1995" i="18"/>
  <c r="U1995" i="18" s="1"/>
  <c r="W741" i="18"/>
  <c r="U741" i="18" s="1"/>
  <c r="W545" i="18"/>
  <c r="U545" i="18" s="1"/>
  <c r="W27" i="18"/>
  <c r="U27" i="18" s="1"/>
  <c r="W203" i="18"/>
  <c r="U203" i="18" s="1"/>
  <c r="W44" i="18"/>
  <c r="U44" i="18" s="1"/>
  <c r="W1404" i="18"/>
  <c r="U1404" i="18" s="1"/>
  <c r="W1269" i="18"/>
  <c r="U1269" i="18" s="1"/>
  <c r="W1102" i="18"/>
  <c r="U1102" i="18" s="1"/>
  <c r="W907" i="18"/>
  <c r="U907" i="18" s="1"/>
  <c r="W513" i="18"/>
  <c r="U513" i="18" s="1"/>
  <c r="W1899" i="18"/>
  <c r="U1899" i="18" s="1"/>
  <c r="W1294" i="18"/>
  <c r="U1294" i="18" s="1"/>
  <c r="W1061" i="18"/>
  <c r="U1061" i="18" s="1"/>
  <c r="W900" i="18"/>
  <c r="U900" i="18" s="1"/>
  <c r="W312" i="18"/>
  <c r="U312" i="18" s="1"/>
  <c r="W1826" i="18"/>
  <c r="U1826" i="18" s="1"/>
  <c r="W1744" i="18"/>
  <c r="U1744" i="18" s="1"/>
  <c r="W1486" i="18"/>
  <c r="U1486" i="18" s="1"/>
  <c r="W1360" i="18"/>
  <c r="U1360" i="18" s="1"/>
  <c r="W647" i="18"/>
  <c r="U647" i="18" s="1"/>
  <c r="W646" i="18"/>
  <c r="U646" i="18" s="1"/>
  <c r="W1006" i="18"/>
  <c r="U1006" i="18" s="1"/>
  <c r="W139" i="18"/>
  <c r="U139" i="18" s="1"/>
  <c r="W1977" i="18"/>
  <c r="U1977" i="18" s="1"/>
  <c r="W1758" i="18"/>
  <c r="U1758" i="18" s="1"/>
  <c r="W1701" i="18"/>
  <c r="U1701" i="18" s="1"/>
  <c r="W1470" i="18"/>
  <c r="U1470" i="18" s="1"/>
  <c r="W1195" i="18"/>
  <c r="U1195" i="18" s="1"/>
  <c r="W904" i="18"/>
  <c r="U904" i="18" s="1"/>
  <c r="W559" i="18"/>
  <c r="U559" i="18" s="1"/>
  <c r="W329" i="18"/>
  <c r="U329" i="18" s="1"/>
  <c r="W1641" i="18"/>
  <c r="U1641" i="18" s="1"/>
  <c r="W1098" i="18"/>
  <c r="U1098" i="18" s="1"/>
  <c r="W508" i="18"/>
  <c r="U508" i="18" s="1"/>
  <c r="W327" i="18"/>
  <c r="U327" i="18" s="1"/>
  <c r="W1987" i="18"/>
  <c r="U1987" i="18" s="1"/>
  <c r="W1660" i="18"/>
  <c r="U1660" i="18" s="1"/>
  <c r="W1356" i="18"/>
  <c r="U1356" i="18" s="1"/>
  <c r="W967" i="18"/>
  <c r="U967" i="18" s="1"/>
  <c r="W929" i="18"/>
  <c r="U929" i="18" s="1"/>
  <c r="W440" i="18"/>
  <c r="U440" i="18" s="1"/>
  <c r="W630" i="18"/>
  <c r="U630" i="18" s="1"/>
  <c r="W310" i="18"/>
  <c r="U310" i="18" s="1"/>
  <c r="W48" i="18"/>
  <c r="U48" i="18" s="1"/>
  <c r="W1837" i="18"/>
  <c r="U1837" i="18" s="1"/>
  <c r="W1577" i="18"/>
  <c r="U1577" i="18" s="1"/>
  <c r="W1716" i="18"/>
  <c r="U1716" i="18" s="1"/>
  <c r="W1324" i="18"/>
  <c r="U1324" i="18" s="1"/>
  <c r="W1246" i="18"/>
  <c r="U1246" i="18" s="1"/>
  <c r="W937" i="18"/>
  <c r="U937" i="18" s="1"/>
  <c r="W468" i="18"/>
  <c r="U468" i="18" s="1"/>
  <c r="W514" i="18"/>
  <c r="U514" i="18" s="1"/>
  <c r="W287" i="18"/>
  <c r="U287" i="18" s="1"/>
  <c r="W236" i="18"/>
  <c r="U236" i="18" s="1"/>
  <c r="W1840" i="18"/>
  <c r="U1840" i="18" s="1"/>
  <c r="W1820" i="18"/>
  <c r="U1820" i="18" s="1"/>
  <c r="W1388" i="18"/>
  <c r="U1388" i="18" s="1"/>
  <c r="W1361" i="18"/>
  <c r="U1361" i="18" s="1"/>
  <c r="W1147" i="18"/>
  <c r="U1147" i="18" s="1"/>
  <c r="W1097" i="18"/>
  <c r="U1097" i="18" s="1"/>
  <c r="W1037" i="18"/>
  <c r="U1037" i="18" s="1"/>
  <c r="W560" i="18"/>
  <c r="U560" i="18" s="1"/>
  <c r="W447" i="18"/>
  <c r="U447" i="18" s="1"/>
  <c r="W884" i="18"/>
  <c r="U884" i="18" s="1"/>
  <c r="W123" i="18"/>
  <c r="U123" i="18" s="1"/>
  <c r="W281" i="18"/>
  <c r="U281" i="18" s="1"/>
  <c r="W1982" i="18"/>
  <c r="U1982" i="18" s="1"/>
  <c r="W1806" i="18"/>
  <c r="U1806" i="18" s="1"/>
  <c r="W1673" i="18"/>
  <c r="U1673" i="18" s="1"/>
  <c r="W1503" i="18"/>
  <c r="U1503" i="18" s="1"/>
  <c r="W1406" i="18"/>
  <c r="U1406" i="18" s="1"/>
  <c r="W1387" i="18"/>
  <c r="U1387" i="18" s="1"/>
  <c r="W1338" i="18"/>
  <c r="U1338" i="18" s="1"/>
  <c r="W1162" i="18"/>
  <c r="U1162" i="18" s="1"/>
  <c r="W723" i="18"/>
  <c r="U723" i="18" s="1"/>
  <c r="W753" i="18"/>
  <c r="U753" i="18" s="1"/>
  <c r="W706" i="18"/>
  <c r="U706" i="18" s="1"/>
  <c r="W570" i="18"/>
  <c r="U570" i="18" s="1"/>
  <c r="W461" i="18"/>
  <c r="U461" i="18" s="1"/>
  <c r="W87" i="18"/>
  <c r="U87" i="18" s="1"/>
  <c r="W245" i="18"/>
  <c r="U245" i="18" s="1"/>
  <c r="W36" i="18"/>
  <c r="U36" i="18" s="1"/>
  <c r="W1921" i="18"/>
  <c r="U1921" i="18" s="1"/>
  <c r="W1731" i="18"/>
  <c r="U1731" i="18" s="1"/>
  <c r="W1788" i="18"/>
  <c r="U1788" i="18" s="1"/>
  <c r="W1531" i="18"/>
  <c r="U1531" i="18" s="1"/>
  <c r="W1434" i="18"/>
  <c r="U1434" i="18" s="1"/>
  <c r="W1415" i="18"/>
  <c r="U1415" i="18" s="1"/>
  <c r="W1154" i="18"/>
  <c r="U1154" i="18" s="1"/>
  <c r="W957" i="18"/>
  <c r="U957" i="18" s="1"/>
  <c r="W1033" i="18"/>
  <c r="U1033" i="18" s="1"/>
  <c r="W439" i="18"/>
  <c r="U439" i="18" s="1"/>
  <c r="W64" i="18"/>
  <c r="U64" i="18" s="1"/>
  <c r="W544" i="18"/>
  <c r="U544" i="18" s="1"/>
  <c r="W1959" i="18"/>
  <c r="U1959" i="18" s="1"/>
  <c r="W1870" i="18"/>
  <c r="U1870" i="18" s="1"/>
  <c r="W1948" i="18"/>
  <c r="U1948" i="18" s="1"/>
  <c r="W1753" i="18"/>
  <c r="U1753" i="18" s="1"/>
  <c r="W1630" i="18"/>
  <c r="U1630" i="18" s="1"/>
  <c r="W1521" i="18"/>
  <c r="U1521" i="18" s="1"/>
  <c r="W1693" i="18"/>
  <c r="U1693" i="18" s="1"/>
  <c r="W1604" i="18"/>
  <c r="U1604" i="18" s="1"/>
  <c r="W1435" i="18"/>
  <c r="U1435" i="18" s="1"/>
  <c r="W1476" i="18"/>
  <c r="U1476" i="18" s="1"/>
  <c r="W1259" i="18"/>
  <c r="U1259" i="18" s="1"/>
  <c r="W1193" i="18"/>
  <c r="U1193" i="18" s="1"/>
  <c r="W1255" i="18"/>
  <c r="U1255" i="18" s="1"/>
  <c r="W1190" i="18"/>
  <c r="U1190" i="18" s="1"/>
  <c r="W1002" i="18"/>
  <c r="U1002" i="18" s="1"/>
  <c r="W1032" i="18"/>
  <c r="U1032" i="18" s="1"/>
  <c r="W899" i="18"/>
  <c r="U899" i="18" s="1"/>
  <c r="W611" i="18"/>
  <c r="U611" i="18" s="1"/>
  <c r="W975" i="18"/>
  <c r="U975" i="18" s="1"/>
  <c r="W641" i="18"/>
  <c r="U641" i="18" s="1"/>
  <c r="W412" i="18"/>
  <c r="U412" i="18" s="1"/>
  <c r="W555" i="18"/>
  <c r="U555" i="18" s="1"/>
  <c r="W768" i="18"/>
  <c r="U768" i="18" s="1"/>
  <c r="W458" i="18"/>
  <c r="U458" i="18" s="1"/>
  <c r="W892" i="18"/>
  <c r="U892" i="18" s="1"/>
  <c r="W882" i="18"/>
  <c r="U882" i="18" s="1"/>
  <c r="W231" i="18"/>
  <c r="U231" i="18" s="1"/>
  <c r="W282" i="18"/>
  <c r="U282" i="18" s="1"/>
  <c r="W26" i="18"/>
  <c r="U26" i="18" s="1"/>
  <c r="W133" i="18"/>
  <c r="U133" i="18" s="1"/>
  <c r="W180" i="18"/>
  <c r="U180" i="18" s="1"/>
  <c r="W337" i="18"/>
  <c r="U337" i="18" s="1"/>
  <c r="W1891" i="18"/>
  <c r="U1891" i="18" s="1"/>
  <c r="W1969" i="18"/>
  <c r="U1969" i="18" s="1"/>
  <c r="W1880" i="18"/>
  <c r="U1880" i="18" s="1"/>
  <c r="W1787" i="18"/>
  <c r="U1787" i="18" s="1"/>
  <c r="W1734" i="18"/>
  <c r="U1734" i="18" s="1"/>
  <c r="W1616" i="18"/>
  <c r="U1616" i="18" s="1"/>
  <c r="W1579" i="18"/>
  <c r="U1579" i="18" s="1"/>
  <c r="W1428" i="18"/>
  <c r="U1428" i="18" s="1"/>
  <c r="W1509" i="18"/>
  <c r="U1509" i="18" s="1"/>
  <c r="W1401" i="18"/>
  <c r="U1401" i="18" s="1"/>
  <c r="W1295" i="18"/>
  <c r="U1295" i="18" s="1"/>
  <c r="W1125" i="18"/>
  <c r="U1125" i="18" s="1"/>
  <c r="W1187" i="18"/>
  <c r="U1187" i="18" s="1"/>
  <c r="W1103" i="18"/>
  <c r="U1103" i="18" s="1"/>
  <c r="W1138" i="18"/>
  <c r="U1138" i="18" s="1"/>
  <c r="W964" i="18"/>
  <c r="U964" i="18" s="1"/>
  <c r="W799" i="18"/>
  <c r="U799" i="18" s="1"/>
  <c r="W1057" i="18"/>
  <c r="U1057" i="18" s="1"/>
  <c r="W829" i="18"/>
  <c r="U829" i="18" s="1"/>
  <c r="W862" i="18"/>
  <c r="U862" i="18" s="1"/>
  <c r="W870" i="18"/>
  <c r="U870" i="18" s="1"/>
  <c r="W487" i="18"/>
  <c r="U487" i="18" s="1"/>
  <c r="W632" i="18"/>
  <c r="U632" i="18" s="1"/>
  <c r="W390" i="18"/>
  <c r="U390" i="18" s="1"/>
  <c r="W537" i="18"/>
  <c r="U537" i="18" s="1"/>
  <c r="W740" i="18"/>
  <c r="U740" i="18" s="1"/>
  <c r="W163" i="18"/>
  <c r="U163" i="18" s="1"/>
  <c r="W214" i="18"/>
  <c r="U214" i="18" s="1"/>
  <c r="W321" i="18"/>
  <c r="U321" i="18" s="1"/>
  <c r="W65" i="18"/>
  <c r="U65" i="18" s="1"/>
  <c r="W1919" i="18"/>
  <c r="U1919" i="18" s="1"/>
  <c r="W1997" i="18"/>
  <c r="U1997" i="18" s="1"/>
  <c r="W1908" i="18"/>
  <c r="U1908" i="18" s="1"/>
  <c r="W1815" i="18"/>
  <c r="U1815" i="18" s="1"/>
  <c r="W1590" i="18"/>
  <c r="U1590" i="18" s="1"/>
  <c r="W1672" i="18"/>
  <c r="U1672" i="18" s="1"/>
  <c r="W1613" i="18"/>
  <c r="U1613" i="18" s="1"/>
  <c r="W1456" i="18"/>
  <c r="U1456" i="18" s="1"/>
  <c r="W1699" i="18"/>
  <c r="U1699" i="18" s="1"/>
  <c r="W1429" i="18"/>
  <c r="U1429" i="18" s="1"/>
  <c r="W1340" i="18"/>
  <c r="U1340" i="18" s="1"/>
  <c r="W1153" i="18"/>
  <c r="U1153" i="18" s="1"/>
  <c r="W1215" i="18"/>
  <c r="U1215" i="18" s="1"/>
  <c r="W1272" i="18"/>
  <c r="U1272" i="18" s="1"/>
  <c r="W962" i="18"/>
  <c r="U962" i="18" s="1"/>
  <c r="W992" i="18"/>
  <c r="U992" i="18" s="1"/>
  <c r="W827" i="18"/>
  <c r="U827" i="18" s="1"/>
  <c r="W941" i="18"/>
  <c r="U941" i="18" s="1"/>
  <c r="W880" i="18"/>
  <c r="U880" i="18" s="1"/>
  <c r="W601" i="18"/>
  <c r="U601" i="18" s="1"/>
  <c r="W372" i="18"/>
  <c r="U372" i="18" s="1"/>
  <c r="W515" i="18"/>
  <c r="U515" i="18" s="1"/>
  <c r="W688" i="18"/>
  <c r="U688" i="18" s="1"/>
  <c r="W418" i="18"/>
  <c r="U418" i="18" s="1"/>
  <c r="W565" i="18"/>
  <c r="U565" i="18" s="1"/>
  <c r="W796" i="18"/>
  <c r="U796" i="18" s="1"/>
  <c r="W191" i="18"/>
  <c r="U191" i="18" s="1"/>
  <c r="W242" i="18"/>
  <c r="U242" i="18" s="1"/>
  <c r="W25" i="18"/>
  <c r="U25" i="18" s="1"/>
  <c r="W93" i="18"/>
  <c r="U93" i="18" s="1"/>
  <c r="W140" i="18"/>
  <c r="U140" i="18" s="1"/>
  <c r="W1922" i="18"/>
  <c r="U1922" i="18" s="1"/>
  <c r="W1833" i="18"/>
  <c r="U1833" i="18" s="1"/>
  <c r="W1805" i="18"/>
  <c r="U1805" i="18" s="1"/>
  <c r="W1682" i="18"/>
  <c r="U1682" i="18" s="1"/>
  <c r="W1573" i="18"/>
  <c r="U1573" i="18" s="1"/>
  <c r="W1532" i="18"/>
  <c r="U1532" i="18" s="1"/>
  <c r="W1708" i="18"/>
  <c r="U1708" i="18" s="1"/>
  <c r="W1542" i="18"/>
  <c r="U1542" i="18" s="1"/>
  <c r="W1514" i="18"/>
  <c r="U1514" i="18" s="1"/>
  <c r="W1319" i="18"/>
  <c r="U1319" i="18" s="1"/>
  <c r="W1245" i="18"/>
  <c r="U1245" i="18" s="1"/>
  <c r="W1284" i="18"/>
  <c r="U1284" i="18" s="1"/>
  <c r="W1242" i="18"/>
  <c r="U1242" i="18" s="1"/>
  <c r="W1054" i="18"/>
  <c r="U1054" i="18" s="1"/>
  <c r="W1084" i="18"/>
  <c r="U1084" i="18" s="1"/>
  <c r="W926" i="18"/>
  <c r="U926" i="18" s="1"/>
  <c r="W663" i="18"/>
  <c r="U663" i="18" s="1"/>
  <c r="W1009" i="18"/>
  <c r="U1009" i="18" s="1"/>
  <c r="W693" i="18"/>
  <c r="U693" i="18" s="1"/>
  <c r="W464" i="18"/>
  <c r="U464" i="18" s="1"/>
  <c r="W887" i="18"/>
  <c r="U887" i="18" s="1"/>
  <c r="W886" i="18"/>
  <c r="U886" i="18" s="1"/>
  <c r="W510" i="18"/>
  <c r="U510" i="18" s="1"/>
  <c r="W678" i="18"/>
  <c r="U678" i="18" s="1"/>
  <c r="W401" i="18"/>
  <c r="U401" i="18" s="1"/>
  <c r="W283" i="18"/>
  <c r="U283" i="18" s="1"/>
  <c r="W340" i="18"/>
  <c r="U340" i="18" s="1"/>
  <c r="W78" i="18"/>
  <c r="U78" i="18" s="1"/>
  <c r="W185" i="18"/>
  <c r="U185" i="18" s="1"/>
  <c r="W232" i="18"/>
  <c r="U232" i="18" s="1"/>
  <c r="W1975" i="18"/>
  <c r="U1975" i="18" s="1"/>
  <c r="W1886" i="18"/>
  <c r="U1886" i="18" s="1"/>
  <c r="W1964" i="18"/>
  <c r="U1964" i="18" s="1"/>
  <c r="W1769" i="18"/>
  <c r="U1769" i="18" s="1"/>
  <c r="W1646" i="18"/>
  <c r="U1646" i="18" s="1"/>
  <c r="W1537" i="18"/>
  <c r="U1537" i="18" s="1"/>
  <c r="W1725" i="18"/>
  <c r="U1725" i="18" s="1"/>
  <c r="W1636" i="18"/>
  <c r="U1636" i="18" s="1"/>
  <c r="W1451" i="18"/>
  <c r="U1451" i="18" s="1"/>
  <c r="W1526" i="18"/>
  <c r="U1526" i="18" s="1"/>
  <c r="W1275" i="18"/>
  <c r="U1275" i="18" s="1"/>
  <c r="W1209" i="18"/>
  <c r="U1209" i="18" s="1"/>
  <c r="W1351" i="18"/>
  <c r="U1351" i="18" s="1"/>
  <c r="W1206" i="18"/>
  <c r="U1206" i="18" s="1"/>
  <c r="W1018" i="18"/>
  <c r="U1018" i="18" s="1"/>
  <c r="W1048" i="18"/>
  <c r="U1048" i="18" s="1"/>
  <c r="W931" i="18"/>
  <c r="U931" i="18" s="1"/>
  <c r="W627" i="18"/>
  <c r="U627" i="18" s="1"/>
  <c r="W902" i="18"/>
  <c r="U902" i="18" s="1"/>
  <c r="W657" i="18"/>
  <c r="U657" i="18" s="1"/>
  <c r="W428" i="18"/>
  <c r="U428" i="18" s="1"/>
  <c r="W571" i="18"/>
  <c r="U571" i="18" s="1"/>
  <c r="W800" i="18"/>
  <c r="U800" i="18" s="1"/>
  <c r="W474" i="18"/>
  <c r="U474" i="18" s="1"/>
  <c r="W606" i="18"/>
  <c r="U606" i="18" s="1"/>
  <c r="W365" i="18"/>
  <c r="U365" i="18" s="1"/>
  <c r="W247" i="18"/>
  <c r="U247" i="18" s="1"/>
  <c r="W298" i="18"/>
  <c r="U298" i="18" s="1"/>
  <c r="W42" i="18"/>
  <c r="U42" i="18" s="1"/>
  <c r="W149" i="18"/>
  <c r="U149" i="18" s="1"/>
  <c r="W196" i="18"/>
  <c r="U196" i="18" s="1"/>
  <c r="W1867" i="18"/>
  <c r="U1867" i="18" s="1"/>
  <c r="W1914" i="18"/>
  <c r="U1914" i="18" s="1"/>
  <c r="W1992" i="18"/>
  <c r="U1992" i="18" s="1"/>
  <c r="W1797" i="18"/>
  <c r="U1797" i="18" s="1"/>
  <c r="W1674" i="18"/>
  <c r="U1674" i="18" s="1"/>
  <c r="W1565" i="18"/>
  <c r="U1565" i="18" s="1"/>
  <c r="W1524" i="18"/>
  <c r="U1524" i="18" s="1"/>
  <c r="W1692" i="18"/>
  <c r="U1692" i="18" s="1"/>
  <c r="W1510" i="18"/>
  <c r="U1510" i="18" s="1"/>
  <c r="W1489" i="18"/>
  <c r="U1489" i="18" s="1"/>
  <c r="W1308" i="18"/>
  <c r="U1308" i="18" s="1"/>
  <c r="W1237" i="18"/>
  <c r="U1237" i="18" s="1"/>
  <c r="W1268" i="18"/>
  <c r="U1268" i="18" s="1"/>
  <c r="W1234" i="18"/>
  <c r="U1234" i="18" s="1"/>
  <c r="W1046" i="18"/>
  <c r="U1046" i="18" s="1"/>
  <c r="W1076" i="18"/>
  <c r="U1076" i="18" s="1"/>
  <c r="W910" i="18"/>
  <c r="U910" i="18" s="1"/>
  <c r="W655" i="18"/>
  <c r="U655" i="18" s="1"/>
  <c r="W977" i="18"/>
  <c r="U977" i="18" s="1"/>
  <c r="W685" i="18"/>
  <c r="U685" i="18" s="1"/>
  <c r="W456" i="18"/>
  <c r="U456" i="18" s="1"/>
  <c r="W861" i="18"/>
  <c r="U861" i="18" s="1"/>
  <c r="W868" i="18"/>
  <c r="U868" i="18" s="1"/>
  <c r="W502" i="18"/>
  <c r="U502" i="18" s="1"/>
  <c r="W662" i="18"/>
  <c r="U662" i="18" s="1"/>
  <c r="W393" i="18"/>
  <c r="U393" i="18" s="1"/>
  <c r="W275" i="18"/>
  <c r="U275" i="18" s="1"/>
  <c r="W326" i="18"/>
  <c r="U326" i="18" s="1"/>
  <c r="W70" i="18"/>
  <c r="U70" i="18" s="1"/>
  <c r="W177" i="18"/>
  <c r="U177" i="18" s="1"/>
  <c r="W224" i="18"/>
  <c r="U224" i="18" s="1"/>
  <c r="W188" i="18"/>
  <c r="U188" i="18" s="1"/>
  <c r="W1871" i="18"/>
  <c r="U1871" i="18" s="1"/>
  <c r="W1949" i="18"/>
  <c r="U1949" i="18" s="1"/>
  <c r="W1860" i="18"/>
  <c r="U1860" i="18" s="1"/>
  <c r="W1763" i="18"/>
  <c r="U1763" i="18" s="1"/>
  <c r="W1759" i="18"/>
  <c r="U1759" i="18" s="1"/>
  <c r="W1703" i="18"/>
  <c r="U1703" i="18" s="1"/>
  <c r="W1559" i="18"/>
  <c r="U1559" i="18" s="1"/>
  <c r="W1408" i="18"/>
  <c r="U1408" i="18" s="1"/>
  <c r="W1462" i="18"/>
  <c r="U1462" i="18" s="1"/>
  <c r="W1381" i="18"/>
  <c r="U1381" i="18" s="1"/>
  <c r="W1273" i="18"/>
  <c r="U1273" i="18" s="1"/>
  <c r="W1270" i="18"/>
  <c r="U1270" i="18" s="1"/>
  <c r="W1167" i="18"/>
  <c r="U1167" i="18" s="1"/>
  <c r="W1083" i="18"/>
  <c r="U1083" i="18" s="1"/>
  <c r="W1117" i="18"/>
  <c r="U1117" i="18" s="1"/>
  <c r="W1158" i="18"/>
  <c r="U1158" i="18" s="1"/>
  <c r="W779" i="18"/>
  <c r="U779" i="18" s="1"/>
  <c r="W1047" i="18"/>
  <c r="U1047" i="18" s="1"/>
  <c r="W809" i="18"/>
  <c r="U809" i="18" s="1"/>
  <c r="W580" i="18"/>
  <c r="U580" i="18" s="1"/>
  <c r="W818" i="18"/>
  <c r="U818" i="18" s="1"/>
  <c r="W467" i="18"/>
  <c r="U467" i="18" s="1"/>
  <c r="W592" i="18"/>
  <c r="U592" i="18" s="1"/>
  <c r="W370" i="18"/>
  <c r="U370" i="18" s="1"/>
  <c r="W517" i="18"/>
  <c r="U517" i="18" s="1"/>
  <c r="W700" i="18"/>
  <c r="U700" i="18" s="1"/>
  <c r="W143" i="18"/>
  <c r="U143" i="18" s="1"/>
  <c r="W162" i="18"/>
  <c r="U162" i="18" s="1"/>
  <c r="W269" i="18"/>
  <c r="U269" i="18" s="1"/>
  <c r="W316" i="18"/>
  <c r="U316" i="18" s="1"/>
  <c r="W1835" i="18"/>
  <c r="U1835" i="18" s="1"/>
  <c r="W881" i="18"/>
  <c r="U881" i="18" s="1"/>
  <c r="W820" i="18"/>
  <c r="U820" i="18" s="1"/>
  <c r="W974" i="18"/>
  <c r="U974" i="18" s="1"/>
  <c r="W286" i="18"/>
  <c r="U286" i="18" s="1"/>
  <c r="W342" i="18"/>
  <c r="U342" i="18" s="1"/>
  <c r="W1558" i="18"/>
  <c r="U1558" i="18" s="1"/>
  <c r="W1302" i="18"/>
  <c r="U1302" i="18" s="1"/>
  <c r="W1113" i="18"/>
  <c r="U1113" i="18" s="1"/>
  <c r="W709" i="18"/>
  <c r="U709" i="18" s="1"/>
  <c r="W756" i="18"/>
  <c r="U756" i="18" s="1"/>
  <c r="W1695" i="18"/>
  <c r="U1695" i="18" s="1"/>
  <c r="W1258" i="18"/>
  <c r="U1258" i="18" s="1"/>
  <c r="W945" i="18"/>
  <c r="U945" i="18" s="1"/>
  <c r="W398" i="18"/>
  <c r="U398" i="18" s="1"/>
  <c r="W88" i="18"/>
  <c r="U88" i="18" s="1"/>
  <c r="W1821" i="18"/>
  <c r="U1821" i="18" s="1"/>
  <c r="W1713" i="18"/>
  <c r="U1713" i="18" s="1"/>
  <c r="W1498" i="18"/>
  <c r="U1498" i="18" s="1"/>
  <c r="W1131" i="18"/>
  <c r="U1131" i="18" s="1"/>
  <c r="W919" i="18"/>
  <c r="U919" i="18" s="1"/>
  <c r="W385" i="18"/>
  <c r="U385" i="18" s="1"/>
  <c r="W480" i="18"/>
  <c r="U480" i="18" s="1"/>
  <c r="W254" i="18"/>
  <c r="U254" i="18" s="1"/>
  <c r="W1913" i="18"/>
  <c r="U1913" i="18" s="1"/>
  <c r="W1698" i="18"/>
  <c r="U1698" i="18" s="1"/>
  <c r="W1555" i="18"/>
  <c r="U1555" i="18" s="1"/>
  <c r="W1377" i="18"/>
  <c r="U1377" i="18" s="1"/>
  <c r="W1282" i="18"/>
  <c r="U1282" i="18" s="1"/>
  <c r="W743" i="18"/>
  <c r="U743" i="18" s="1"/>
  <c r="W367" i="18"/>
  <c r="U367" i="18" s="1"/>
  <c r="W137" i="18"/>
  <c r="U137" i="18" s="1"/>
  <c r="W1576" i="18"/>
  <c r="U1576" i="18" s="1"/>
  <c r="W1200" i="18"/>
  <c r="U1200" i="18" s="1"/>
  <c r="W995" i="18"/>
  <c r="U995" i="18" s="1"/>
  <c r="W554" i="18"/>
  <c r="U554" i="18" s="1"/>
  <c r="W122" i="18"/>
  <c r="U122" i="18" s="1"/>
  <c r="W1781" i="18"/>
  <c r="U1781" i="18" s="1"/>
  <c r="W1287" i="18"/>
  <c r="U1287" i="18" s="1"/>
  <c r="W486" i="18"/>
  <c r="U486" i="18" s="1"/>
  <c r="W697" i="18"/>
  <c r="U697" i="18" s="1"/>
  <c r="W1201" i="18"/>
  <c r="U1201" i="18" s="1"/>
  <c r="W1927" i="18"/>
  <c r="U1927" i="18" s="1"/>
  <c r="W1838" i="18"/>
  <c r="U1838" i="18" s="1"/>
  <c r="W1916" i="18"/>
  <c r="U1916" i="18" s="1"/>
  <c r="W1823" i="18"/>
  <c r="U1823" i="18" s="1"/>
  <c r="W1598" i="18"/>
  <c r="U1598" i="18" s="1"/>
  <c r="W1688" i="18"/>
  <c r="U1688" i="18" s="1"/>
  <c r="W1629" i="18"/>
  <c r="U1629" i="18" s="1"/>
  <c r="W1464" i="18"/>
  <c r="U1464" i="18" s="1"/>
  <c r="W1490" i="18"/>
  <c r="U1490" i="18" s="1"/>
  <c r="W1437" i="18"/>
  <c r="U1437" i="18" s="1"/>
  <c r="W1354" i="18"/>
  <c r="U1354" i="18" s="1"/>
  <c r="W1161" i="18"/>
  <c r="U1161" i="18" s="1"/>
  <c r="W1223" i="18"/>
  <c r="U1223" i="18" s="1"/>
  <c r="W1288" i="18"/>
  <c r="U1288" i="18" s="1"/>
  <c r="W970" i="18"/>
  <c r="U970" i="18" s="1"/>
  <c r="W1000" i="18"/>
  <c r="U1000" i="18" s="1"/>
  <c r="W835" i="18"/>
  <c r="U835" i="18" s="1"/>
  <c r="W965" i="18"/>
  <c r="U965" i="18" s="1"/>
  <c r="W896" i="18"/>
  <c r="U896" i="18" s="1"/>
  <c r="W609" i="18"/>
  <c r="U609" i="18" s="1"/>
  <c r="W380" i="18"/>
  <c r="U380" i="18" s="1"/>
  <c r="W523" i="18"/>
  <c r="U523" i="18" s="1"/>
  <c r="W704" i="18"/>
  <c r="U704" i="18" s="1"/>
  <c r="W426" i="18"/>
  <c r="U426" i="18" s="1"/>
  <c r="W573" i="18"/>
  <c r="U573" i="18" s="1"/>
  <c r="W812" i="18"/>
  <c r="U812" i="18" s="1"/>
  <c r="W199" i="18"/>
  <c r="U199" i="18" s="1"/>
  <c r="W250" i="18"/>
  <c r="U250" i="18" s="1"/>
  <c r="W33" i="18"/>
  <c r="U33" i="18" s="1"/>
  <c r="W101" i="18"/>
  <c r="U101" i="18" s="1"/>
  <c r="W148" i="18"/>
  <c r="U148" i="18" s="1"/>
  <c r="W272" i="18"/>
  <c r="U272" i="18" s="1"/>
  <c r="W1859" i="18"/>
  <c r="U1859" i="18" s="1"/>
  <c r="W1937" i="18"/>
  <c r="U1937" i="18" s="1"/>
  <c r="W1848" i="18"/>
  <c r="U1848" i="18" s="1"/>
  <c r="W1747" i="18"/>
  <c r="U1747" i="18" s="1"/>
  <c r="W1743" i="18"/>
  <c r="U1743" i="18" s="1"/>
  <c r="W1679" i="18"/>
  <c r="U1679" i="18" s="1"/>
  <c r="W1547" i="18"/>
  <c r="U1547" i="18" s="1"/>
  <c r="W1396" i="18"/>
  <c r="U1396" i="18" s="1"/>
  <c r="W1450" i="18"/>
  <c r="U1450" i="18" s="1"/>
  <c r="W1261" i="18"/>
  <c r="U1261" i="18" s="1"/>
  <c r="W1296" i="18"/>
  <c r="U1296" i="18" s="1"/>
  <c r="W1155" i="18"/>
  <c r="U1155" i="18" s="1"/>
  <c r="W1071" i="18"/>
  <c r="U1071" i="18" s="1"/>
  <c r="W1105" i="18"/>
  <c r="U1105" i="18" s="1"/>
  <c r="W1126" i="18"/>
  <c r="U1126" i="18" s="1"/>
  <c r="W767" i="18"/>
  <c r="U767" i="18" s="1"/>
  <c r="W1041" i="18"/>
  <c r="U1041" i="18" s="1"/>
  <c r="W797" i="18"/>
  <c r="U797" i="18" s="1"/>
  <c r="W568" i="18"/>
  <c r="U568" i="18" s="1"/>
  <c r="W794" i="18"/>
  <c r="U794" i="18" s="1"/>
  <c r="W455" i="18"/>
  <c r="U455" i="18" s="1"/>
  <c r="W895" i="18"/>
  <c r="U895" i="18" s="1"/>
  <c r="W358" i="18"/>
  <c r="U358" i="18" s="1"/>
  <c r="W505" i="18"/>
  <c r="U505" i="18" s="1"/>
  <c r="W676" i="18"/>
  <c r="U676" i="18" s="1"/>
  <c r="W131" i="18"/>
  <c r="U131" i="18" s="1"/>
  <c r="W182" i="18"/>
  <c r="U182" i="18" s="1"/>
  <c r="W289" i="18"/>
  <c r="U289" i="18" s="1"/>
  <c r="W304" i="18"/>
  <c r="U304" i="18" s="1"/>
  <c r="W1887" i="18"/>
  <c r="U1887" i="18" s="1"/>
  <c r="W1965" i="18"/>
  <c r="U1965" i="18" s="1"/>
  <c r="W1876" i="18"/>
  <c r="U1876" i="18" s="1"/>
  <c r="W1783" i="18"/>
  <c r="U1783" i="18" s="1"/>
  <c r="W1766" i="18"/>
  <c r="U1766" i="18" s="1"/>
  <c r="W1608" i="18"/>
  <c r="U1608" i="18" s="1"/>
  <c r="W1575" i="18"/>
  <c r="U1575" i="18" s="1"/>
  <c r="W1424" i="18"/>
  <c r="U1424" i="18" s="1"/>
  <c r="W1502" i="18"/>
  <c r="U1502" i="18" s="1"/>
  <c r="W1397" i="18"/>
  <c r="U1397" i="18" s="1"/>
  <c r="W1290" i="18"/>
  <c r="U1290" i="18" s="1"/>
  <c r="W1121" i="18"/>
  <c r="U1121" i="18" s="1"/>
  <c r="W1183" i="18"/>
  <c r="U1183" i="18" s="1"/>
  <c r="W1099" i="18"/>
  <c r="U1099" i="18" s="1"/>
  <c r="W1130" i="18"/>
  <c r="U1130" i="18" s="1"/>
  <c r="W960" i="18"/>
  <c r="U960" i="18" s="1"/>
  <c r="W795" i="18"/>
  <c r="U795" i="18" s="1"/>
  <c r="W1055" i="18"/>
  <c r="U1055" i="18" s="1"/>
  <c r="W825" i="18"/>
  <c r="U825" i="18" s="1"/>
  <c r="W845" i="18"/>
  <c r="U845" i="18" s="1"/>
  <c r="W853" i="18"/>
  <c r="U853" i="18" s="1"/>
  <c r="W483" i="18"/>
  <c r="U483" i="18" s="1"/>
  <c r="W624" i="18"/>
  <c r="U624" i="18" s="1"/>
  <c r="W386" i="18"/>
  <c r="U386" i="18" s="1"/>
  <c r="W533" i="18"/>
  <c r="U533" i="18" s="1"/>
  <c r="W732" i="18"/>
  <c r="U732" i="18" s="1"/>
  <c r="W159" i="18"/>
  <c r="U159" i="18" s="1"/>
  <c r="W210" i="18"/>
  <c r="U210" i="18" s="1"/>
  <c r="W317" i="18"/>
  <c r="U317" i="18" s="1"/>
  <c r="W61" i="18"/>
  <c r="U61" i="18" s="1"/>
  <c r="W1979" i="18"/>
  <c r="U1979" i="18" s="1"/>
  <c r="W1890" i="18"/>
  <c r="U1890" i="18" s="1"/>
  <c r="W1968" i="18"/>
  <c r="U1968" i="18" s="1"/>
  <c r="W1773" i="18"/>
  <c r="U1773" i="18" s="1"/>
  <c r="W1650" i="18"/>
  <c r="U1650" i="18" s="1"/>
  <c r="W1541" i="18"/>
  <c r="U1541" i="18" s="1"/>
  <c r="W1728" i="18"/>
  <c r="U1728" i="18" s="1"/>
  <c r="W1644" i="18"/>
  <c r="U1644" i="18" s="1"/>
  <c r="W1455" i="18"/>
  <c r="U1455" i="18" s="1"/>
  <c r="W1570" i="18"/>
  <c r="U1570" i="18" s="1"/>
  <c r="W1279" i="18"/>
  <c r="U1279" i="18" s="1"/>
  <c r="W1213" i="18"/>
  <c r="U1213" i="18" s="1"/>
  <c r="W1352" i="18"/>
  <c r="U1352" i="18" s="1"/>
  <c r="W1210" i="18"/>
  <c r="U1210" i="18" s="1"/>
  <c r="W1022" i="18"/>
  <c r="U1022" i="18" s="1"/>
  <c r="W1052" i="18"/>
  <c r="U1052" i="18" s="1"/>
  <c r="W936" i="18"/>
  <c r="U936" i="18" s="1"/>
  <c r="W631" i="18"/>
  <c r="U631" i="18" s="1"/>
  <c r="W913" i="18"/>
  <c r="U913" i="18" s="1"/>
  <c r="W661" i="18"/>
  <c r="U661" i="18" s="1"/>
  <c r="W432" i="18"/>
  <c r="U432" i="18" s="1"/>
  <c r="W575" i="18"/>
  <c r="U575" i="18" s="1"/>
  <c r="W808" i="18"/>
  <c r="U808" i="18" s="1"/>
  <c r="W478" i="18"/>
  <c r="U478" i="18" s="1"/>
  <c r="W614" i="18"/>
  <c r="U614" i="18" s="1"/>
  <c r="W369" i="18"/>
  <c r="U369" i="18" s="1"/>
  <c r="W251" i="18"/>
  <c r="U251" i="18" s="1"/>
  <c r="W302" i="18"/>
  <c r="U302" i="18" s="1"/>
  <c r="W46" i="18"/>
  <c r="U46" i="18" s="1"/>
  <c r="W153" i="18"/>
  <c r="U153" i="18" s="1"/>
  <c r="W200" i="18"/>
  <c r="U200" i="18" s="1"/>
  <c r="W1943" i="18"/>
  <c r="U1943" i="18" s="1"/>
  <c r="W1854" i="18"/>
  <c r="U1854" i="18" s="1"/>
  <c r="W1932" i="18"/>
  <c r="U1932" i="18" s="1"/>
  <c r="W1737" i="18"/>
  <c r="U1737" i="18" s="1"/>
  <c r="W1614" i="18"/>
  <c r="U1614" i="18" s="1"/>
  <c r="W1720" i="18"/>
  <c r="U1720" i="18" s="1"/>
  <c r="W1661" i="18"/>
  <c r="U1661" i="18" s="1"/>
  <c r="W1518" i="18"/>
  <c r="U1518" i="18" s="1"/>
  <c r="W1659" i="18"/>
  <c r="U1659" i="18" s="1"/>
  <c r="W1453" i="18"/>
  <c r="U1453" i="18" s="1"/>
  <c r="W1336" i="18"/>
  <c r="U1336" i="18" s="1"/>
  <c r="W1177" i="18"/>
  <c r="U1177" i="18" s="1"/>
  <c r="W1239" i="18"/>
  <c r="U1239" i="18" s="1"/>
  <c r="W1174" i="18"/>
  <c r="U1174" i="18" s="1"/>
  <c r="W986" i="18"/>
  <c r="U986" i="18" s="1"/>
  <c r="W1016" i="18"/>
  <c r="U1016" i="18" s="1"/>
  <c r="W867" i="18"/>
  <c r="U867" i="18" s="1"/>
  <c r="W595" i="18"/>
  <c r="U595" i="18" s="1"/>
  <c r="W928" i="18"/>
  <c r="U928" i="18" s="1"/>
  <c r="W625" i="18"/>
  <c r="U625" i="18" s="1"/>
  <c r="W396" i="18"/>
  <c r="U396" i="18" s="1"/>
  <c r="W539" i="18"/>
  <c r="U539" i="18" s="1"/>
  <c r="W736" i="18"/>
  <c r="U736" i="18" s="1"/>
  <c r="W442" i="18"/>
  <c r="U442" i="18" s="1"/>
  <c r="W846" i="18"/>
  <c r="U846" i="18" s="1"/>
  <c r="W837" i="18"/>
  <c r="U837" i="18" s="1"/>
  <c r="W215" i="18"/>
  <c r="U215" i="18" s="1"/>
  <c r="W266" i="18"/>
  <c r="U266" i="18" s="1"/>
  <c r="W334" i="18"/>
  <c r="U334" i="18" s="1"/>
  <c r="W117" i="18"/>
  <c r="U117" i="18" s="1"/>
  <c r="W164" i="18"/>
  <c r="U164" i="18" s="1"/>
  <c r="W1971" i="18"/>
  <c r="U1971" i="18" s="1"/>
  <c r="W1882" i="18"/>
  <c r="U1882" i="18" s="1"/>
  <c r="W1960" i="18"/>
  <c r="U1960" i="18" s="1"/>
  <c r="W1765" i="18"/>
  <c r="U1765" i="18" s="1"/>
  <c r="W1642" i="18"/>
  <c r="U1642" i="18" s="1"/>
  <c r="W1533" i="18"/>
  <c r="U1533" i="18" s="1"/>
  <c r="W1717" i="18"/>
  <c r="U1717" i="18" s="1"/>
  <c r="W1628" i="18"/>
  <c r="U1628" i="18" s="1"/>
  <c r="W1447" i="18"/>
  <c r="U1447" i="18" s="1"/>
  <c r="W1508" i="18"/>
  <c r="U1508" i="18" s="1"/>
  <c r="W1271" i="18"/>
  <c r="U1271" i="18" s="1"/>
  <c r="W1205" i="18"/>
  <c r="U1205" i="18" s="1"/>
  <c r="W1348" i="18"/>
  <c r="U1348" i="18" s="1"/>
  <c r="W1202" i="18"/>
  <c r="U1202" i="18" s="1"/>
  <c r="W1014" i="18"/>
  <c r="U1014" i="18" s="1"/>
  <c r="W1044" i="18"/>
  <c r="U1044" i="18" s="1"/>
  <c r="W920" i="18"/>
  <c r="U920" i="18" s="1"/>
  <c r="W623" i="18"/>
  <c r="U623" i="18" s="1"/>
  <c r="W897" i="18"/>
  <c r="U897" i="18" s="1"/>
  <c r="W653" i="18"/>
  <c r="U653" i="18" s="1"/>
  <c r="W424" i="18"/>
  <c r="U424" i="18" s="1"/>
  <c r="W567" i="18"/>
  <c r="U567" i="18" s="1"/>
  <c r="W792" i="18"/>
  <c r="U792" i="18" s="1"/>
  <c r="W470" i="18"/>
  <c r="U470" i="18" s="1"/>
  <c r="W598" i="18"/>
  <c r="U598" i="18" s="1"/>
  <c r="W361" i="18"/>
  <c r="U361" i="18" s="1"/>
  <c r="W243" i="18"/>
  <c r="U243" i="18" s="1"/>
  <c r="W294" i="18"/>
  <c r="U294" i="18" s="1"/>
  <c r="W38" i="18"/>
  <c r="U38" i="18" s="1"/>
  <c r="W145" i="18"/>
  <c r="U145" i="18" s="1"/>
  <c r="W192" i="18"/>
  <c r="U192" i="18" s="1"/>
  <c r="W124" i="18"/>
  <c r="U124" i="18" s="1"/>
  <c r="W1839" i="18"/>
  <c r="U1839" i="18" s="1"/>
  <c r="W1917" i="18"/>
  <c r="U1917" i="18" s="1"/>
  <c r="W1830" i="18"/>
  <c r="U1830" i="18" s="1"/>
  <c r="W1727" i="18"/>
  <c r="U1727" i="18" s="1"/>
  <c r="W1721" i="18"/>
  <c r="U1721" i="18" s="1"/>
  <c r="W1639" i="18"/>
  <c r="U1639" i="18" s="1"/>
  <c r="W1527" i="18"/>
  <c r="U1527" i="18" s="1"/>
  <c r="W1376" i="18"/>
  <c r="U1376" i="18" s="1"/>
  <c r="W1430" i="18"/>
  <c r="U1430" i="18" s="1"/>
  <c r="W1349" i="18"/>
  <c r="U1349" i="18" s="1"/>
  <c r="W1411" i="18"/>
  <c r="U1411" i="18" s="1"/>
  <c r="W1240" i="18"/>
  <c r="U1240" i="18" s="1"/>
  <c r="W1135" i="18"/>
  <c r="U1135" i="18" s="1"/>
  <c r="W1140" i="18"/>
  <c r="U1140" i="18" s="1"/>
  <c r="W1085" i="18"/>
  <c r="U1085" i="18" s="1"/>
  <c r="W938" i="18"/>
  <c r="U938" i="18" s="1"/>
  <c r="W747" i="18"/>
  <c r="U747" i="18" s="1"/>
  <c r="W1031" i="18"/>
  <c r="U1031" i="18" s="1"/>
  <c r="W777" i="18"/>
  <c r="U777" i="18" s="1"/>
  <c r="W548" i="18"/>
  <c r="U548" i="18" s="1"/>
  <c r="W754" i="18"/>
  <c r="U754" i="18" s="1"/>
  <c r="W435" i="18"/>
  <c r="U435" i="18" s="1"/>
  <c r="W849" i="18"/>
  <c r="U849" i="18" s="1"/>
  <c r="W847" i="18"/>
  <c r="U847" i="18" s="1"/>
  <c r="W485" i="18"/>
  <c r="U485" i="18" s="1"/>
  <c r="W636" i="18"/>
  <c r="U636" i="18" s="1"/>
  <c r="W111" i="18"/>
  <c r="U111" i="18" s="1"/>
  <c r="W130" i="18"/>
  <c r="U130" i="18" s="1"/>
  <c r="W237" i="18"/>
  <c r="U237" i="18" s="1"/>
  <c r="W284" i="18"/>
  <c r="U284" i="18" s="1"/>
  <c r="W347" i="18"/>
  <c r="U347" i="18" s="1"/>
  <c r="W448" i="18"/>
  <c r="U448" i="18" s="1"/>
  <c r="W235" i="18"/>
  <c r="U235" i="18" s="1"/>
  <c r="W746" i="18"/>
  <c r="U746" i="18" s="1"/>
  <c r="W94" i="18"/>
  <c r="U94" i="18" s="1"/>
  <c r="W20" i="18"/>
  <c r="U20" i="18" s="1"/>
  <c r="W1439" i="18"/>
  <c r="U1439" i="18" s="1"/>
  <c r="W1165" i="18"/>
  <c r="U1165" i="18" s="1"/>
  <c r="W1100" i="18"/>
  <c r="U1100" i="18" s="1"/>
  <c r="W576" i="18"/>
  <c r="U576" i="18" s="1"/>
  <c r="W171" i="18"/>
  <c r="U171" i="18" s="1"/>
  <c r="W1436" i="18"/>
  <c r="U1436" i="18" s="1"/>
  <c r="W1132" i="18"/>
  <c r="U1132" i="18" s="1"/>
  <c r="W805" i="18"/>
  <c r="U805" i="18" s="1"/>
  <c r="W577" i="18"/>
  <c r="U577" i="18" s="1"/>
  <c r="W1970" i="18"/>
  <c r="U1970" i="18" s="1"/>
  <c r="W1757" i="18"/>
  <c r="U1757" i="18" s="1"/>
  <c r="W1589" i="18"/>
  <c r="U1589" i="18" s="1"/>
  <c r="W1458" i="18"/>
  <c r="U1458" i="18" s="1"/>
  <c r="W1304" i="18"/>
  <c r="U1304" i="18" s="1"/>
  <c r="W773" i="18"/>
  <c r="U773" i="18" s="1"/>
  <c r="W299" i="18"/>
  <c r="U299" i="18" s="1"/>
  <c r="W463" i="18"/>
  <c r="U463" i="18" s="1"/>
  <c r="W62" i="18"/>
  <c r="U62" i="18" s="1"/>
  <c r="W1849" i="18"/>
  <c r="U1849" i="18" s="1"/>
  <c r="W1634" i="18"/>
  <c r="U1634" i="18" s="1"/>
  <c r="W1800" i="18"/>
  <c r="U1800" i="18" s="1"/>
  <c r="W1358" i="18"/>
  <c r="U1358" i="18" s="1"/>
  <c r="W1194" i="18"/>
  <c r="U1194" i="18" s="1"/>
  <c r="W981" i="18"/>
  <c r="U981" i="18" s="1"/>
  <c r="W526" i="18"/>
  <c r="U526" i="18" s="1"/>
  <c r="W216" i="18"/>
  <c r="U216" i="18" s="1"/>
  <c r="W1726" i="18"/>
  <c r="U1726" i="18" s="1"/>
  <c r="W552" i="18"/>
  <c r="U552" i="18" s="1"/>
  <c r="W1369" i="18"/>
  <c r="U1369" i="18" s="1"/>
  <c r="W1895" i="18"/>
  <c r="U1895" i="18" s="1"/>
  <c r="W1973" i="18"/>
  <c r="U1973" i="18" s="1"/>
  <c r="W1884" i="18"/>
  <c r="U1884" i="18" s="1"/>
  <c r="W1791" i="18"/>
  <c r="U1791" i="18" s="1"/>
  <c r="W1739" i="18"/>
  <c r="U1739" i="18" s="1"/>
  <c r="W1624" i="18"/>
  <c r="U1624" i="18" s="1"/>
  <c r="W1583" i="18"/>
  <c r="U1583" i="18" s="1"/>
  <c r="W1432" i="18"/>
  <c r="U1432" i="18" s="1"/>
  <c r="W1516" i="18"/>
  <c r="U1516" i="18" s="1"/>
  <c r="W1405" i="18"/>
  <c r="U1405" i="18" s="1"/>
  <c r="W1300" i="18"/>
  <c r="U1300" i="18" s="1"/>
  <c r="W1129" i="18"/>
  <c r="U1129" i="18" s="1"/>
  <c r="W1191" i="18"/>
  <c r="U1191" i="18" s="1"/>
  <c r="W1107" i="18"/>
  <c r="U1107" i="18" s="1"/>
  <c r="W1150" i="18"/>
  <c r="U1150" i="18" s="1"/>
  <c r="W968" i="18"/>
  <c r="U968" i="18" s="1"/>
  <c r="W803" i="18"/>
  <c r="U803" i="18" s="1"/>
  <c r="W1059" i="18"/>
  <c r="U1059" i="18" s="1"/>
  <c r="W833" i="18"/>
  <c r="U833" i="18" s="1"/>
  <c r="W871" i="18"/>
  <c r="U871" i="18" s="1"/>
  <c r="W879" i="18"/>
  <c r="U879" i="18" s="1"/>
  <c r="W491" i="18"/>
  <c r="U491" i="18" s="1"/>
  <c r="W640" i="18"/>
  <c r="U640" i="18" s="1"/>
  <c r="W394" i="18"/>
  <c r="U394" i="18" s="1"/>
  <c r="W541" i="18"/>
  <c r="U541" i="18" s="1"/>
  <c r="W748" i="18"/>
  <c r="U748" i="18" s="1"/>
  <c r="W167" i="18"/>
  <c r="U167" i="18" s="1"/>
  <c r="W218" i="18"/>
  <c r="U218" i="18" s="1"/>
  <c r="W325" i="18"/>
  <c r="U325" i="18" s="1"/>
  <c r="W69" i="18"/>
  <c r="U69" i="18" s="1"/>
  <c r="W116" i="18"/>
  <c r="U116" i="18" s="1"/>
  <c r="W208" i="18"/>
  <c r="U208" i="18" s="1"/>
  <c r="W1994" i="18"/>
  <c r="U1994" i="18" s="1"/>
  <c r="W1905" i="18"/>
  <c r="U1905" i="18" s="1"/>
  <c r="W1818" i="18"/>
  <c r="U1818" i="18" s="1"/>
  <c r="W1756" i="18"/>
  <c r="U1756" i="18" s="1"/>
  <c r="W1697" i="18"/>
  <c r="U1697" i="18" s="1"/>
  <c r="W1615" i="18"/>
  <c r="U1615" i="18" s="1"/>
  <c r="W1515" i="18"/>
  <c r="U1515" i="18" s="1"/>
  <c r="W1364" i="18"/>
  <c r="U1364" i="18" s="1"/>
  <c r="W1418" i="18"/>
  <c r="U1418" i="18" s="1"/>
  <c r="W1337" i="18"/>
  <c r="U1337" i="18" s="1"/>
  <c r="W1399" i="18"/>
  <c r="U1399" i="18" s="1"/>
  <c r="W1228" i="18"/>
  <c r="U1228" i="18" s="1"/>
  <c r="W1123" i="18"/>
  <c r="U1123" i="18" s="1"/>
  <c r="W1168" i="18"/>
  <c r="U1168" i="18" s="1"/>
  <c r="W1073" i="18"/>
  <c r="U1073" i="18" s="1"/>
  <c r="W917" i="18"/>
  <c r="U917" i="18" s="1"/>
  <c r="W735" i="18"/>
  <c r="U735" i="18" s="1"/>
  <c r="W1025" i="18"/>
  <c r="U1025" i="18" s="1"/>
  <c r="W765" i="18"/>
  <c r="U765" i="18" s="1"/>
  <c r="W536" i="18"/>
  <c r="U536" i="18" s="1"/>
  <c r="W730" i="18"/>
  <c r="U730" i="18" s="1"/>
  <c r="W423" i="18"/>
  <c r="U423" i="18" s="1"/>
  <c r="W582" i="18"/>
  <c r="U582" i="18" s="1"/>
  <c r="W822" i="18"/>
  <c r="U822" i="18" s="1"/>
  <c r="W473" i="18"/>
  <c r="U473" i="18" s="1"/>
  <c r="W612" i="18"/>
  <c r="U612" i="18" s="1"/>
  <c r="W99" i="18"/>
  <c r="U99" i="18" s="1"/>
  <c r="W150" i="18"/>
  <c r="U150" i="18" s="1"/>
  <c r="W257" i="18"/>
  <c r="U257" i="18" s="1"/>
  <c r="W240" i="18"/>
  <c r="U240" i="18" s="1"/>
  <c r="W1855" i="18"/>
  <c r="U1855" i="18" s="1"/>
  <c r="W1933" i="18"/>
  <c r="U1933" i="18" s="1"/>
  <c r="W1844" i="18"/>
  <c r="U1844" i="18" s="1"/>
  <c r="W1742" i="18"/>
  <c r="U1742" i="18" s="1"/>
  <c r="W1738" i="18"/>
  <c r="U1738" i="18" s="1"/>
  <c r="W1671" i="18"/>
  <c r="U1671" i="18" s="1"/>
  <c r="W1543" i="18"/>
  <c r="U1543" i="18" s="1"/>
  <c r="W1392" i="18"/>
  <c r="U1392" i="18" s="1"/>
  <c r="W1446" i="18"/>
  <c r="U1446" i="18" s="1"/>
  <c r="W1365" i="18"/>
  <c r="U1365" i="18" s="1"/>
  <c r="W1481" i="18"/>
  <c r="U1481" i="18" s="1"/>
  <c r="W1256" i="18"/>
  <c r="U1256" i="18" s="1"/>
  <c r="W1151" i="18"/>
  <c r="U1151" i="18" s="1"/>
  <c r="W1067" i="18"/>
  <c r="U1067" i="18" s="1"/>
  <c r="W1101" i="18"/>
  <c r="U1101" i="18" s="1"/>
  <c r="W1005" i="18"/>
  <c r="U1005" i="18" s="1"/>
  <c r="W763" i="18"/>
  <c r="U763" i="18" s="1"/>
  <c r="W1039" i="18"/>
  <c r="U1039" i="18" s="1"/>
  <c r="W793" i="18"/>
  <c r="U793" i="18" s="1"/>
  <c r="W564" i="18"/>
  <c r="U564" i="18" s="1"/>
  <c r="W786" i="18"/>
  <c r="U786" i="18" s="1"/>
  <c r="W451" i="18"/>
  <c r="U451" i="18" s="1"/>
  <c r="W894" i="18"/>
  <c r="U894" i="18" s="1"/>
  <c r="W885" i="18"/>
  <c r="U885" i="18" s="1"/>
  <c r="W501" i="18"/>
  <c r="U501" i="18" s="1"/>
  <c r="W668" i="18"/>
  <c r="U668" i="18" s="1"/>
  <c r="W127" i="18"/>
  <c r="U127" i="18" s="1"/>
  <c r="W178" i="18"/>
  <c r="U178" i="18" s="1"/>
  <c r="W285" i="18"/>
  <c r="U285" i="18" s="1"/>
  <c r="W332" i="18"/>
  <c r="U332" i="18" s="1"/>
  <c r="W1947" i="18"/>
  <c r="U1947" i="18" s="1"/>
  <c r="W1858" i="18"/>
  <c r="U1858" i="18" s="1"/>
  <c r="W1936" i="18"/>
  <c r="U1936" i="18" s="1"/>
  <c r="W1741" i="18"/>
  <c r="U1741" i="18" s="1"/>
  <c r="W1618" i="18"/>
  <c r="U1618" i="18" s="1"/>
  <c r="W1792" i="18"/>
  <c r="U1792" i="18" s="1"/>
  <c r="W1669" i="18"/>
  <c r="U1669" i="18" s="1"/>
  <c r="W1574" i="18"/>
  <c r="U1574" i="18" s="1"/>
  <c r="W1723" i="18"/>
  <c r="U1723" i="18" s="1"/>
  <c r="W1457" i="18"/>
  <c r="U1457" i="18" s="1"/>
  <c r="W1343" i="18"/>
  <c r="U1343" i="18" s="1"/>
  <c r="W1181" i="18"/>
  <c r="U1181" i="18" s="1"/>
  <c r="W1243" i="18"/>
  <c r="U1243" i="18" s="1"/>
  <c r="W1178" i="18"/>
  <c r="U1178" i="18" s="1"/>
  <c r="W990" i="18"/>
  <c r="U990" i="18" s="1"/>
  <c r="W1020" i="18"/>
  <c r="U1020" i="18" s="1"/>
  <c r="W872" i="18"/>
  <c r="U872" i="18" s="1"/>
  <c r="W599" i="18"/>
  <c r="U599" i="18" s="1"/>
  <c r="W939" i="18"/>
  <c r="U939" i="18" s="1"/>
  <c r="W629" i="18"/>
  <c r="U629" i="18" s="1"/>
  <c r="W400" i="18"/>
  <c r="U400" i="18" s="1"/>
  <c r="W543" i="18"/>
  <c r="U543" i="18" s="1"/>
  <c r="W744" i="18"/>
  <c r="U744" i="18" s="1"/>
  <c r="W446" i="18"/>
  <c r="U446" i="18" s="1"/>
  <c r="W855" i="18"/>
  <c r="U855" i="18" s="1"/>
  <c r="W854" i="18"/>
  <c r="U854" i="18" s="1"/>
  <c r="W219" i="18"/>
  <c r="U219" i="18" s="1"/>
  <c r="W270" i="18"/>
  <c r="U270" i="18" s="1"/>
  <c r="W339" i="18"/>
  <c r="U339" i="18" s="1"/>
  <c r="W121" i="18"/>
  <c r="U121" i="18" s="1"/>
  <c r="W168" i="18"/>
  <c r="U168" i="18" s="1"/>
  <c r="W1911" i="18"/>
  <c r="U1911" i="18" s="1"/>
  <c r="W1989" i="18"/>
  <c r="U1989" i="18" s="1"/>
  <c r="W1900" i="18"/>
  <c r="U1900" i="18" s="1"/>
  <c r="W1807" i="18"/>
  <c r="U1807" i="18" s="1"/>
  <c r="W1760" i="18"/>
  <c r="U1760" i="18" s="1"/>
  <c r="W1656" i="18"/>
  <c r="U1656" i="18" s="1"/>
  <c r="W1732" i="18"/>
  <c r="U1732" i="18" s="1"/>
  <c r="W1448" i="18"/>
  <c r="U1448" i="18" s="1"/>
  <c r="W1596" i="18"/>
  <c r="U1596" i="18" s="1"/>
  <c r="W1421" i="18"/>
  <c r="U1421" i="18" s="1"/>
  <c r="W1322" i="18"/>
  <c r="U1322" i="18" s="1"/>
  <c r="W1145" i="18"/>
  <c r="U1145" i="18" s="1"/>
  <c r="W1207" i="18"/>
  <c r="U1207" i="18" s="1"/>
  <c r="W1156" i="18"/>
  <c r="U1156" i="18" s="1"/>
  <c r="W954" i="18"/>
  <c r="U954" i="18" s="1"/>
  <c r="W984" i="18"/>
  <c r="U984" i="18" s="1"/>
  <c r="W819" i="18"/>
  <c r="U819" i="18" s="1"/>
  <c r="W925" i="18"/>
  <c r="U925" i="18" s="1"/>
  <c r="W864" i="18"/>
  <c r="U864" i="18" s="1"/>
  <c r="W593" i="18"/>
  <c r="U593" i="18" s="1"/>
  <c r="W364" i="18"/>
  <c r="U364" i="18" s="1"/>
  <c r="W507" i="18"/>
  <c r="U507" i="18" s="1"/>
  <c r="W672" i="18"/>
  <c r="U672" i="18" s="1"/>
  <c r="W410" i="18"/>
  <c r="U410" i="18" s="1"/>
  <c r="W557" i="18"/>
  <c r="U557" i="18" s="1"/>
  <c r="W780" i="18"/>
  <c r="U780" i="18" s="1"/>
  <c r="W183" i="18"/>
  <c r="U183" i="18" s="1"/>
  <c r="W234" i="18"/>
  <c r="U234" i="18" s="1"/>
  <c r="W349" i="18"/>
  <c r="U349" i="18" s="1"/>
  <c r="W85" i="18"/>
  <c r="U85" i="18" s="1"/>
  <c r="W132" i="18"/>
  <c r="U132" i="18" s="1"/>
  <c r="W1939" i="18"/>
  <c r="U1939" i="18" s="1"/>
  <c r="W1850" i="18"/>
  <c r="U1850" i="18" s="1"/>
  <c r="W1928" i="18"/>
  <c r="U1928" i="18" s="1"/>
  <c r="W1733" i="18"/>
  <c r="U1733" i="18" s="1"/>
  <c r="W1610" i="18"/>
  <c r="U1610" i="18" s="1"/>
  <c r="W1712" i="18"/>
  <c r="U1712" i="18" s="1"/>
  <c r="W1653" i="18"/>
  <c r="U1653" i="18" s="1"/>
  <c r="W1500" i="18"/>
  <c r="U1500" i="18" s="1"/>
  <c r="W1538" i="18"/>
  <c r="U1538" i="18" s="1"/>
  <c r="W1449" i="18"/>
  <c r="U1449" i="18" s="1"/>
  <c r="W1330" i="18"/>
  <c r="U1330" i="18" s="1"/>
  <c r="W1173" i="18"/>
  <c r="U1173" i="18" s="1"/>
  <c r="W1235" i="18"/>
  <c r="U1235" i="18" s="1"/>
  <c r="W1469" i="18"/>
  <c r="U1469" i="18" s="1"/>
  <c r="W982" i="18"/>
  <c r="U982" i="18" s="1"/>
  <c r="W1012" i="18"/>
  <c r="U1012" i="18" s="1"/>
  <c r="W856" i="18"/>
  <c r="U856" i="18" s="1"/>
  <c r="W591" i="18"/>
  <c r="U591" i="18" s="1"/>
  <c r="W923" i="18"/>
  <c r="U923" i="18" s="1"/>
  <c r="W621" i="18"/>
  <c r="U621" i="18" s="1"/>
  <c r="W392" i="18"/>
  <c r="U392" i="18" s="1"/>
  <c r="W535" i="18"/>
  <c r="U535" i="18" s="1"/>
  <c r="W728" i="18"/>
  <c r="U728" i="18" s="1"/>
  <c r="W438" i="18"/>
  <c r="U438" i="18" s="1"/>
  <c r="W585" i="18"/>
  <c r="U585" i="18" s="1"/>
  <c r="W836" i="18"/>
  <c r="U836" i="18" s="1"/>
  <c r="W211" i="18"/>
  <c r="U211" i="18" s="1"/>
  <c r="W262" i="18"/>
  <c r="U262" i="18" s="1"/>
  <c r="W49" i="18"/>
  <c r="U49" i="18" s="1"/>
  <c r="W113" i="18"/>
  <c r="U113" i="18" s="1"/>
  <c r="W160" i="18"/>
  <c r="U160" i="18" s="1"/>
  <c r="W60" i="18"/>
  <c r="U60" i="18" s="1"/>
  <c r="W1974" i="18"/>
  <c r="U1974" i="18" s="1"/>
  <c r="W1885" i="18"/>
  <c r="U1885" i="18" s="1"/>
  <c r="W1798" i="18"/>
  <c r="U1798" i="18" s="1"/>
  <c r="W1767" i="18"/>
  <c r="U1767" i="18" s="1"/>
  <c r="W1657" i="18"/>
  <c r="U1657" i="18" s="1"/>
  <c r="W1584" i="18"/>
  <c r="U1584" i="18" s="1"/>
  <c r="W1495" i="18"/>
  <c r="U1495" i="18" s="1"/>
  <c r="W1505" i="18"/>
  <c r="U1505" i="18" s="1"/>
  <c r="W1398" i="18"/>
  <c r="U1398" i="18" s="1"/>
  <c r="W1317" i="18"/>
  <c r="U1317" i="18" s="1"/>
  <c r="W1379" i="18"/>
  <c r="U1379" i="18" s="1"/>
  <c r="W1208" i="18"/>
  <c r="U1208" i="18" s="1"/>
  <c r="W1310" i="18"/>
  <c r="U1310" i="18" s="1"/>
  <c r="W1106" i="18"/>
  <c r="U1106" i="18" s="1"/>
  <c r="W1136" i="18"/>
  <c r="U1136" i="18" s="1"/>
  <c r="W971" i="18"/>
  <c r="U971" i="18" s="1"/>
  <c r="W715" i="18"/>
  <c r="U715" i="18" s="1"/>
  <c r="W1015" i="18"/>
  <c r="U1015" i="18" s="1"/>
  <c r="W745" i="18"/>
  <c r="U745" i="18" s="1"/>
  <c r="W516" i="18"/>
  <c r="U516" i="18" s="1"/>
  <c r="W690" i="18"/>
  <c r="U690" i="18" s="1"/>
  <c r="W403" i="18"/>
  <c r="U403" i="18" s="1"/>
  <c r="W562" i="18"/>
  <c r="U562" i="18" s="1"/>
  <c r="W782" i="18"/>
  <c r="U782" i="18" s="1"/>
  <c r="W453" i="18"/>
  <c r="U453" i="18" s="1"/>
  <c r="W336" i="18"/>
  <c r="U336" i="18" s="1"/>
  <c r="W79" i="18"/>
  <c r="U79" i="18" s="1"/>
  <c r="W98" i="18"/>
  <c r="U98" i="18" s="1"/>
  <c r="W205" i="18"/>
  <c r="U205" i="18" s="1"/>
  <c r="W252" i="18"/>
  <c r="U252" i="18" s="1"/>
  <c r="W1828" i="18"/>
  <c r="U1828" i="18" s="1"/>
  <c r="W682" i="18"/>
  <c r="U682" i="18" s="1"/>
  <c r="W75" i="18"/>
  <c r="U75" i="18" s="1"/>
  <c r="W712" i="18"/>
  <c r="U712" i="18" s="1"/>
  <c r="W265" i="18"/>
  <c r="U265" i="18" s="1"/>
  <c r="W1984" i="18"/>
  <c r="U1984" i="18" s="1"/>
  <c r="W1426" i="18"/>
  <c r="U1426" i="18" s="1"/>
  <c r="W1204" i="18"/>
  <c r="U1204" i="18" s="1"/>
  <c r="W1142" i="18"/>
  <c r="U1142" i="18" s="1"/>
  <c r="W384" i="18"/>
  <c r="U384" i="18" s="1"/>
  <c r="W222" i="18"/>
  <c r="U222" i="18" s="1"/>
  <c r="W1534" i="18"/>
  <c r="U1534" i="18" s="1"/>
  <c r="W1166" i="18"/>
  <c r="U1166" i="18" s="1"/>
  <c r="W645" i="18"/>
  <c r="U645" i="18" s="1"/>
  <c r="W353" i="18"/>
  <c r="U353" i="18" s="1"/>
  <c r="W1842" i="18"/>
  <c r="U1842" i="18" s="1"/>
  <c r="W1795" i="18"/>
  <c r="U1795" i="18" s="1"/>
  <c r="W1525" i="18"/>
  <c r="U1525" i="18" s="1"/>
  <c r="W1494" i="18"/>
  <c r="U1494" i="18" s="1"/>
  <c r="W1070" i="18"/>
  <c r="U1070" i="18" s="1"/>
  <c r="W613" i="18"/>
  <c r="U613" i="18" s="1"/>
  <c r="W318" i="18"/>
  <c r="U318" i="18" s="1"/>
  <c r="W648" i="18"/>
  <c r="U648" i="18" s="1"/>
  <c r="W201" i="18"/>
  <c r="U201" i="18" s="1"/>
  <c r="W1952" i="18"/>
  <c r="U1952" i="18" s="1"/>
  <c r="W1754" i="18"/>
  <c r="U1754" i="18" s="1"/>
  <c r="W1612" i="18"/>
  <c r="U1612" i="18" s="1"/>
  <c r="W1513" i="18"/>
  <c r="U1513" i="18" s="1"/>
  <c r="W1079" i="18"/>
  <c r="U1079" i="18" s="1"/>
  <c r="W1013" i="18"/>
  <c r="U1013" i="18" s="1"/>
  <c r="W774" i="18"/>
  <c r="U774" i="18" s="1"/>
  <c r="W39" i="18"/>
  <c r="U39" i="18" s="1"/>
  <c r="W1877" i="18"/>
  <c r="U1877" i="18" s="1"/>
  <c r="W1390" i="18"/>
  <c r="U1390" i="18" s="1"/>
  <c r="W1160" i="18"/>
  <c r="U1160" i="18" s="1"/>
  <c r="W737" i="18"/>
  <c r="U737" i="18" s="1"/>
  <c r="W766" i="18"/>
  <c r="U766" i="18" s="1"/>
  <c r="W276" i="18"/>
  <c r="U276" i="18" s="1"/>
  <c r="W1658" i="18"/>
  <c r="U1658" i="18" s="1"/>
  <c r="W1221" i="18"/>
  <c r="U1221" i="18" s="1"/>
  <c r="W583" i="18"/>
  <c r="U583" i="18" s="1"/>
  <c r="W667" i="18"/>
  <c r="U667" i="18" s="1"/>
  <c r="W1267" i="18"/>
  <c r="U1267" i="18" s="1"/>
  <c r="W1863" i="18"/>
  <c r="U1863" i="18" s="1"/>
  <c r="W1941" i="18"/>
  <c r="U1941" i="18" s="1"/>
  <c r="W1852" i="18"/>
  <c r="U1852" i="18" s="1"/>
  <c r="W1752" i="18"/>
  <c r="U1752" i="18" s="1"/>
  <c r="W1748" i="18"/>
  <c r="U1748" i="18" s="1"/>
  <c r="W1687" i="18"/>
  <c r="U1687" i="18" s="1"/>
  <c r="W1551" i="18"/>
  <c r="U1551" i="18" s="1"/>
  <c r="W1400" i="18"/>
  <c r="U1400" i="18" s="1"/>
  <c r="W1454" i="18"/>
  <c r="U1454" i="18" s="1"/>
  <c r="W1373" i="18"/>
  <c r="U1373" i="18" s="1"/>
  <c r="W1265" i="18"/>
  <c r="U1265" i="18" s="1"/>
  <c r="W1299" i="18"/>
  <c r="U1299" i="18" s="1"/>
  <c r="W1159" i="18"/>
  <c r="U1159" i="18" s="1"/>
  <c r="W1075" i="18"/>
  <c r="U1075" i="18" s="1"/>
  <c r="W1109" i="18"/>
  <c r="U1109" i="18" s="1"/>
  <c r="W1134" i="18"/>
  <c r="U1134" i="18" s="1"/>
  <c r="W771" i="18"/>
  <c r="U771" i="18" s="1"/>
  <c r="W1043" i="18"/>
  <c r="U1043" i="18" s="1"/>
  <c r="W801" i="18"/>
  <c r="U801" i="18" s="1"/>
  <c r="W572" i="18"/>
  <c r="U572" i="18" s="1"/>
  <c r="W802" i="18"/>
  <c r="U802" i="18" s="1"/>
  <c r="W459" i="18"/>
  <c r="U459" i="18" s="1"/>
  <c r="W898" i="18"/>
  <c r="U898" i="18" s="1"/>
  <c r="W362" i="18"/>
  <c r="U362" i="18" s="1"/>
  <c r="W509" i="18"/>
  <c r="U509" i="18" s="1"/>
  <c r="W684" i="18"/>
  <c r="U684" i="18" s="1"/>
  <c r="W135" i="18"/>
  <c r="U135" i="18" s="1"/>
  <c r="W186" i="18"/>
  <c r="U186" i="18" s="1"/>
  <c r="W293" i="18"/>
  <c r="U293" i="18" s="1"/>
  <c r="W348" i="18"/>
  <c r="U348" i="18" s="1"/>
  <c r="W84" i="18"/>
  <c r="U84" i="18" s="1"/>
  <c r="W144" i="18"/>
  <c r="U144" i="18" s="1"/>
  <c r="W1962" i="18"/>
  <c r="U1962" i="18" s="1"/>
  <c r="W1873" i="18"/>
  <c r="U1873" i="18" s="1"/>
  <c r="W1786" i="18"/>
  <c r="U1786" i="18" s="1"/>
  <c r="W1722" i="18"/>
  <c r="U1722" i="18" s="1"/>
  <c r="W1633" i="18"/>
  <c r="U1633" i="18" s="1"/>
  <c r="W1572" i="18"/>
  <c r="U1572" i="18" s="1"/>
  <c r="W1483" i="18"/>
  <c r="U1483" i="18" s="1"/>
  <c r="W1473" i="18"/>
  <c r="U1473" i="18" s="1"/>
  <c r="W1386" i="18"/>
  <c r="U1386" i="18" s="1"/>
  <c r="W1305" i="18"/>
  <c r="U1305" i="18" s="1"/>
  <c r="W1367" i="18"/>
  <c r="U1367" i="18" s="1"/>
  <c r="W1196" i="18"/>
  <c r="U1196" i="18" s="1"/>
  <c r="W1266" i="18"/>
  <c r="U1266" i="18" s="1"/>
  <c r="W1094" i="18"/>
  <c r="U1094" i="18" s="1"/>
  <c r="W1144" i="18"/>
  <c r="U1144" i="18" s="1"/>
  <c r="W932" i="18"/>
  <c r="U932" i="18" s="1"/>
  <c r="W703" i="18"/>
  <c r="U703" i="18" s="1"/>
  <c r="W979" i="18"/>
  <c r="U979" i="18" s="1"/>
  <c r="W733" i="18"/>
  <c r="U733" i="18" s="1"/>
  <c r="W504" i="18"/>
  <c r="U504" i="18" s="1"/>
  <c r="W666" i="18"/>
  <c r="U666" i="18" s="1"/>
  <c r="W391" i="18"/>
  <c r="U391" i="18" s="1"/>
  <c r="W550" i="18"/>
  <c r="U550" i="18" s="1"/>
  <c r="W758" i="18"/>
  <c r="U758" i="18" s="1"/>
  <c r="W441" i="18"/>
  <c r="U441" i="18" s="1"/>
  <c r="W323" i="18"/>
  <c r="U323" i="18" s="1"/>
  <c r="W59" i="18"/>
  <c r="U59" i="18" s="1"/>
  <c r="W118" i="18"/>
  <c r="U118" i="18" s="1"/>
  <c r="W225" i="18"/>
  <c r="U225" i="18" s="1"/>
  <c r="W176" i="18"/>
  <c r="U176" i="18" s="1"/>
  <c r="W1990" i="18"/>
  <c r="U1990" i="18" s="1"/>
  <c r="W1901" i="18"/>
  <c r="U1901" i="18" s="1"/>
  <c r="W1814" i="18"/>
  <c r="U1814" i="18" s="1"/>
  <c r="W1751" i="18"/>
  <c r="U1751" i="18" s="1"/>
  <c r="W1689" i="18"/>
  <c r="U1689" i="18" s="1"/>
  <c r="W1607" i="18"/>
  <c r="U1607" i="18" s="1"/>
  <c r="W1511" i="18"/>
  <c r="U1511" i="18" s="1"/>
  <c r="W1707" i="18"/>
  <c r="U1707" i="18" s="1"/>
  <c r="W1414" i="18"/>
  <c r="U1414" i="18" s="1"/>
  <c r="W1333" i="18"/>
  <c r="U1333" i="18" s="1"/>
  <c r="W1395" i="18"/>
  <c r="U1395" i="18" s="1"/>
  <c r="W1224" i="18"/>
  <c r="U1224" i="18" s="1"/>
  <c r="W1522" i="18"/>
  <c r="U1522" i="18" s="1"/>
  <c r="W1152" i="18"/>
  <c r="U1152" i="18" s="1"/>
  <c r="W1069" i="18"/>
  <c r="U1069" i="18" s="1"/>
  <c r="W906" i="18"/>
  <c r="U906" i="18" s="1"/>
  <c r="W731" i="18"/>
  <c r="U731" i="18" s="1"/>
  <c r="W1023" i="18"/>
  <c r="U1023" i="18" s="1"/>
  <c r="W761" i="18"/>
  <c r="U761" i="18" s="1"/>
  <c r="W532" i="18"/>
  <c r="U532" i="18" s="1"/>
  <c r="W722" i="18"/>
  <c r="U722" i="18" s="1"/>
  <c r="W419" i="18"/>
  <c r="U419" i="18" s="1"/>
  <c r="W578" i="18"/>
  <c r="U578" i="18" s="1"/>
  <c r="W814" i="18"/>
  <c r="U814" i="18" s="1"/>
  <c r="W469" i="18"/>
  <c r="U469" i="18" s="1"/>
  <c r="W604" i="18"/>
  <c r="U604" i="18" s="1"/>
  <c r="W95" i="18"/>
  <c r="U95" i="18" s="1"/>
  <c r="W146" i="18"/>
  <c r="U146" i="18" s="1"/>
  <c r="W253" i="18"/>
  <c r="U253" i="18" s="1"/>
  <c r="W300" i="18"/>
  <c r="U300" i="18" s="1"/>
  <c r="W1915" i="18"/>
  <c r="U1915" i="18" s="1"/>
  <c r="W1993" i="18"/>
  <c r="U1993" i="18" s="1"/>
  <c r="W1904" i="18"/>
  <c r="U1904" i="18" s="1"/>
  <c r="W1811" i="18"/>
  <c r="U1811" i="18" s="1"/>
  <c r="W1772" i="18"/>
  <c r="U1772" i="18" s="1"/>
  <c r="W1664" i="18"/>
  <c r="U1664" i="18" s="1"/>
  <c r="W1605" i="18"/>
  <c r="U1605" i="18" s="1"/>
  <c r="W1452" i="18"/>
  <c r="U1452" i="18" s="1"/>
  <c r="W1635" i="18"/>
  <c r="U1635" i="18" s="1"/>
  <c r="W1425" i="18"/>
  <c r="U1425" i="18" s="1"/>
  <c r="W1334" i="18"/>
  <c r="U1334" i="18" s="1"/>
  <c r="W1149" i="18"/>
  <c r="U1149" i="18" s="1"/>
  <c r="W1211" i="18"/>
  <c r="U1211" i="18" s="1"/>
  <c r="W1264" i="18"/>
  <c r="U1264" i="18" s="1"/>
  <c r="W958" i="18"/>
  <c r="U958" i="18" s="1"/>
  <c r="W988" i="18"/>
  <c r="U988" i="18" s="1"/>
  <c r="W823" i="18"/>
  <c r="U823" i="18" s="1"/>
  <c r="W930" i="18"/>
  <c r="U930" i="18" s="1"/>
  <c r="W875" i="18"/>
  <c r="U875" i="18" s="1"/>
  <c r="W597" i="18"/>
  <c r="U597" i="18" s="1"/>
  <c r="W368" i="18"/>
  <c r="U368" i="18" s="1"/>
  <c r="W511" i="18"/>
  <c r="U511" i="18" s="1"/>
  <c r="W680" i="18"/>
  <c r="U680" i="18" s="1"/>
  <c r="W414" i="18"/>
  <c r="U414" i="18" s="1"/>
  <c r="W561" i="18"/>
  <c r="U561" i="18" s="1"/>
  <c r="W788" i="18"/>
  <c r="U788" i="18" s="1"/>
  <c r="W187" i="18"/>
  <c r="U187" i="18" s="1"/>
  <c r="W238" i="18"/>
  <c r="U238" i="18" s="1"/>
  <c r="W21" i="18"/>
  <c r="U21" i="18" s="1"/>
  <c r="W89" i="18"/>
  <c r="U89" i="18" s="1"/>
  <c r="W136" i="18"/>
  <c r="U136" i="18" s="1"/>
  <c r="W1879" i="18"/>
  <c r="U1879" i="18" s="1"/>
  <c r="W1957" i="18"/>
  <c r="U1957" i="18" s="1"/>
  <c r="W1868" i="18"/>
  <c r="U1868" i="18" s="1"/>
  <c r="W1776" i="18"/>
  <c r="U1776" i="18" s="1"/>
  <c r="W1771" i="18"/>
  <c r="U1771" i="18" s="1"/>
  <c r="W1719" i="18"/>
  <c r="U1719" i="18" s="1"/>
  <c r="W1567" i="18"/>
  <c r="U1567" i="18" s="1"/>
  <c r="W1416" i="18"/>
  <c r="U1416" i="18" s="1"/>
  <c r="W1477" i="18"/>
  <c r="U1477" i="18" s="1"/>
  <c r="W1389" i="18"/>
  <c r="U1389" i="18" s="1"/>
  <c r="W1281" i="18"/>
  <c r="U1281" i="18" s="1"/>
  <c r="W1286" i="18"/>
  <c r="U1286" i="18" s="1"/>
  <c r="W1175" i="18"/>
  <c r="U1175" i="18" s="1"/>
  <c r="W1091" i="18"/>
  <c r="U1091" i="18" s="1"/>
  <c r="W1164" i="18"/>
  <c r="U1164" i="18" s="1"/>
  <c r="W952" i="18"/>
  <c r="U952" i="18" s="1"/>
  <c r="W787" i="18"/>
  <c r="U787" i="18" s="1"/>
  <c r="W1051" i="18"/>
  <c r="U1051" i="18" s="1"/>
  <c r="W817" i="18"/>
  <c r="U817" i="18" s="1"/>
  <c r="W588" i="18"/>
  <c r="U588" i="18" s="1"/>
  <c r="W834" i="18"/>
  <c r="U834" i="18" s="1"/>
  <c r="W475" i="18"/>
  <c r="U475" i="18" s="1"/>
  <c r="W608" i="18"/>
  <c r="U608" i="18" s="1"/>
  <c r="W378" i="18"/>
  <c r="U378" i="18" s="1"/>
  <c r="W525" i="18"/>
  <c r="U525" i="18" s="1"/>
  <c r="W716" i="18"/>
  <c r="U716" i="18" s="1"/>
  <c r="W151" i="18"/>
  <c r="U151" i="18" s="1"/>
  <c r="W202" i="18"/>
  <c r="U202" i="18" s="1"/>
  <c r="W309" i="18"/>
  <c r="U309" i="18" s="1"/>
  <c r="W53" i="18"/>
  <c r="U53" i="18" s="1"/>
  <c r="W100" i="18"/>
  <c r="U100" i="18" s="1"/>
  <c r="W1907" i="18"/>
  <c r="U1907" i="18" s="1"/>
  <c r="W1985" i="18"/>
  <c r="U1985" i="18" s="1"/>
  <c r="W1896" i="18"/>
  <c r="U1896" i="18" s="1"/>
  <c r="W1803" i="18"/>
  <c r="U1803" i="18" s="1"/>
  <c r="W1755" i="18"/>
  <c r="U1755" i="18" s="1"/>
  <c r="W1648" i="18"/>
  <c r="U1648" i="18" s="1"/>
  <c r="W1597" i="18"/>
  <c r="U1597" i="18" s="1"/>
  <c r="W1444" i="18"/>
  <c r="U1444" i="18" s="1"/>
  <c r="W1582" i="18"/>
  <c r="U1582" i="18" s="1"/>
  <c r="W1417" i="18"/>
  <c r="U1417" i="18" s="1"/>
  <c r="W1316" i="18"/>
  <c r="U1316" i="18" s="1"/>
  <c r="W1141" i="18"/>
  <c r="U1141" i="18" s="1"/>
  <c r="W1203" i="18"/>
  <c r="U1203" i="18" s="1"/>
  <c r="W1119" i="18"/>
  <c r="U1119" i="18" s="1"/>
  <c r="W950" i="18"/>
  <c r="U950" i="18" s="1"/>
  <c r="W980" i="18"/>
  <c r="U980" i="18" s="1"/>
  <c r="W815" i="18"/>
  <c r="U815" i="18" s="1"/>
  <c r="W914" i="18"/>
  <c r="U914" i="18" s="1"/>
  <c r="W859" i="18"/>
  <c r="U859" i="18" s="1"/>
  <c r="W589" i="18"/>
  <c r="U589" i="18" s="1"/>
  <c r="W360" i="18"/>
  <c r="U360" i="18" s="1"/>
  <c r="W503" i="18"/>
  <c r="U503" i="18" s="1"/>
  <c r="W664" i="18"/>
  <c r="U664" i="18" s="1"/>
  <c r="W406" i="18"/>
  <c r="U406" i="18" s="1"/>
  <c r="W553" i="18"/>
  <c r="U553" i="18" s="1"/>
  <c r="W772" i="18"/>
  <c r="U772" i="18" s="1"/>
  <c r="W179" i="18"/>
  <c r="U179" i="18" s="1"/>
  <c r="W230" i="18"/>
  <c r="U230" i="18" s="1"/>
  <c r="W344" i="18"/>
  <c r="U344" i="18" s="1"/>
  <c r="W81" i="18"/>
  <c r="U81" i="18" s="1"/>
  <c r="W128" i="18"/>
  <c r="U128" i="18" s="1"/>
  <c r="W43" i="18"/>
  <c r="U43" i="18" s="1"/>
  <c r="W1942" i="18"/>
  <c r="U1942" i="18" s="1"/>
  <c r="W1853" i="18"/>
  <c r="U1853" i="18" s="1"/>
  <c r="W1825" i="18"/>
  <c r="U1825" i="18" s="1"/>
  <c r="W1702" i="18"/>
  <c r="U1702" i="18" s="1"/>
  <c r="W1595" i="18"/>
  <c r="U1595" i="18" s="1"/>
  <c r="W1552" i="18"/>
  <c r="U1552" i="18" s="1"/>
  <c r="W1816" i="18"/>
  <c r="U1816" i="18" s="1"/>
  <c r="W1562" i="18"/>
  <c r="U1562" i="18" s="1"/>
  <c r="W1366" i="18"/>
  <c r="U1366" i="18" s="1"/>
  <c r="W1506" i="18"/>
  <c r="U1506" i="18" s="1"/>
  <c r="W1320" i="18"/>
  <c r="U1320" i="18" s="1"/>
  <c r="W1176" i="18"/>
  <c r="U1176" i="18" s="1"/>
  <c r="W1291" i="18"/>
  <c r="U1291" i="18" s="1"/>
  <c r="W1074" i="18"/>
  <c r="U1074" i="18" s="1"/>
  <c r="W1104" i="18"/>
  <c r="U1104" i="18" s="1"/>
  <c r="W985" i="18"/>
  <c r="U985" i="18" s="1"/>
  <c r="W683" i="18"/>
  <c r="U683" i="18" s="1"/>
  <c r="W924" i="18"/>
  <c r="U924" i="18" s="1"/>
  <c r="W713" i="18"/>
  <c r="U713" i="18" s="1"/>
  <c r="W484" i="18"/>
  <c r="U484" i="18" s="1"/>
  <c r="W626" i="18"/>
  <c r="U626" i="18" s="1"/>
  <c r="W371" i="18"/>
  <c r="U371" i="18" s="1"/>
  <c r="W530" i="18"/>
  <c r="U530" i="18" s="1"/>
  <c r="W718" i="18"/>
  <c r="U718" i="18" s="1"/>
  <c r="W421" i="18"/>
  <c r="U421" i="18" s="1"/>
  <c r="W303" i="18"/>
  <c r="U303" i="18" s="1"/>
  <c r="W322" i="18"/>
  <c r="U322" i="18" s="1"/>
  <c r="W66" i="18"/>
  <c r="U66" i="18" s="1"/>
  <c r="W173" i="18"/>
  <c r="U173" i="18" s="1"/>
  <c r="W220" i="18"/>
  <c r="U220" i="18" s="1"/>
  <c r="W1004" i="18"/>
  <c r="U1004" i="18" s="1"/>
  <c r="W495" i="18"/>
  <c r="U495" i="18" s="1"/>
  <c r="W158" i="18"/>
  <c r="U158" i="18" s="1"/>
  <c r="W462" i="18"/>
  <c r="U462" i="18" s="1"/>
  <c r="W73" i="18"/>
  <c r="U73" i="18" s="1"/>
  <c r="W1548" i="18"/>
  <c r="U1548" i="18" s="1"/>
  <c r="W1362" i="18"/>
  <c r="U1362" i="18" s="1"/>
  <c r="W1227" i="18"/>
  <c r="U1227" i="18" s="1"/>
  <c r="W999" i="18"/>
  <c r="U999" i="18" s="1"/>
  <c r="W842" i="18"/>
  <c r="U842" i="18" s="1"/>
  <c r="W37" i="18"/>
  <c r="U37" i="18" s="1"/>
  <c r="W1441" i="18"/>
  <c r="U1441" i="18" s="1"/>
  <c r="W1068" i="18"/>
  <c r="U1068" i="18" s="1"/>
  <c r="W512" i="18"/>
  <c r="U512" i="18" s="1"/>
  <c r="W267" i="18"/>
  <c r="U267" i="18" s="1"/>
  <c r="W1945" i="18"/>
  <c r="U1945" i="18" s="1"/>
  <c r="W1775" i="18"/>
  <c r="U1775" i="18" s="1"/>
  <c r="W1696" i="18"/>
  <c r="U1696" i="18" s="1"/>
  <c r="W1345" i="18"/>
  <c r="U1345" i="18" s="1"/>
  <c r="W1128" i="18"/>
  <c r="U1128" i="18" s="1"/>
  <c r="W416" i="18"/>
  <c r="U416" i="18" s="1"/>
  <c r="W30" i="18"/>
  <c r="U30" i="18" s="1"/>
  <c r="W430" i="18"/>
  <c r="U430" i="18" s="1"/>
  <c r="W280" i="18"/>
  <c r="U280" i="18" s="1"/>
  <c r="W1888" i="18"/>
  <c r="U1888" i="18" s="1"/>
  <c r="W1649" i="18"/>
  <c r="U1649" i="18" s="1"/>
  <c r="W1372" i="18"/>
  <c r="U1372" i="18" s="1"/>
  <c r="W1407" i="18"/>
  <c r="U1407" i="18" s="1"/>
  <c r="W1038" i="18"/>
  <c r="U1038" i="18" s="1"/>
  <c r="W843" i="18"/>
  <c r="U843" i="18" s="1"/>
  <c r="W481" i="18"/>
  <c r="U481" i="18" s="1"/>
  <c r="W1906" i="18"/>
  <c r="U1906" i="18" s="1"/>
  <c r="W1309" i="18"/>
  <c r="U1309" i="18" s="1"/>
  <c r="W1139" i="18"/>
  <c r="U1139" i="18" s="1"/>
  <c r="W1998" i="18"/>
  <c r="U1998" i="18" s="1"/>
  <c r="W1909" i="18"/>
  <c r="U1909" i="18" s="1"/>
  <c r="W1822" i="18"/>
  <c r="U1822" i="18" s="1"/>
  <c r="W1762" i="18"/>
  <c r="U1762" i="18" s="1"/>
  <c r="W1705" i="18"/>
  <c r="U1705" i="18" s="1"/>
  <c r="W1623" i="18"/>
  <c r="U1623" i="18" s="1"/>
  <c r="W1519" i="18"/>
  <c r="U1519" i="18" s="1"/>
  <c r="W1368" i="18"/>
  <c r="U1368" i="18" s="1"/>
  <c r="W1422" i="18"/>
  <c r="U1422" i="18" s="1"/>
  <c r="W1341" i="18"/>
  <c r="U1341" i="18" s="1"/>
  <c r="W1403" i="18"/>
  <c r="U1403" i="18" s="1"/>
  <c r="W1232" i="18"/>
  <c r="U1232" i="18" s="1"/>
  <c r="W1127" i="18"/>
  <c r="U1127" i="18" s="1"/>
  <c r="W1124" i="18"/>
  <c r="U1124" i="18" s="1"/>
  <c r="W1077" i="18"/>
  <c r="U1077" i="18" s="1"/>
  <c r="W922" i="18"/>
  <c r="U922" i="18" s="1"/>
  <c r="W739" i="18"/>
  <c r="U739" i="18" s="1"/>
  <c r="W1027" i="18"/>
  <c r="U1027" i="18" s="1"/>
  <c r="W769" i="18"/>
  <c r="U769" i="18" s="1"/>
  <c r="W540" i="18"/>
  <c r="U540" i="18" s="1"/>
  <c r="W738" i="18"/>
  <c r="U738" i="18" s="1"/>
  <c r="W427" i="18"/>
  <c r="U427" i="18" s="1"/>
  <c r="W586" i="18"/>
  <c r="U586" i="18" s="1"/>
  <c r="W830" i="18"/>
  <c r="U830" i="18" s="1"/>
  <c r="W477" i="18"/>
  <c r="U477" i="18" s="1"/>
  <c r="W620" i="18"/>
  <c r="U620" i="18" s="1"/>
  <c r="W103" i="18"/>
  <c r="U103" i="18" s="1"/>
  <c r="W154" i="18"/>
  <c r="U154" i="18" s="1"/>
  <c r="W261" i="18"/>
  <c r="U261" i="18" s="1"/>
  <c r="W308" i="18"/>
  <c r="U308" i="18" s="1"/>
  <c r="W52" i="18"/>
  <c r="U52" i="18" s="1"/>
  <c r="W80" i="18"/>
  <c r="U80" i="18" s="1"/>
  <c r="W1930" i="18"/>
  <c r="U1930" i="18" s="1"/>
  <c r="W1841" i="18"/>
  <c r="U1841" i="18" s="1"/>
  <c r="W1813" i="18"/>
  <c r="U1813" i="18" s="1"/>
  <c r="W1690" i="18"/>
  <c r="U1690" i="18" s="1"/>
  <c r="W1581" i="18"/>
  <c r="U1581" i="18" s="1"/>
  <c r="W1540" i="18"/>
  <c r="U1540" i="18" s="1"/>
  <c r="W1724" i="18"/>
  <c r="U1724" i="18" s="1"/>
  <c r="W1550" i="18"/>
  <c r="U1550" i="18" s="1"/>
  <c r="W1611" i="18"/>
  <c r="U1611" i="18" s="1"/>
  <c r="W1331" i="18"/>
  <c r="U1331" i="18" s="1"/>
  <c r="W1253" i="18"/>
  <c r="U1253" i="18" s="1"/>
  <c r="W1315" i="18"/>
  <c r="U1315" i="18" s="1"/>
  <c r="W1250" i="18"/>
  <c r="U1250" i="18" s="1"/>
  <c r="W1062" i="18"/>
  <c r="U1062" i="18" s="1"/>
  <c r="W1092" i="18"/>
  <c r="U1092" i="18" s="1"/>
  <c r="W942" i="18"/>
  <c r="U942" i="18" s="1"/>
  <c r="W671" i="18"/>
  <c r="U671" i="18" s="1"/>
  <c r="W903" i="18"/>
  <c r="U903" i="18" s="1"/>
  <c r="W701" i="18"/>
  <c r="U701" i="18" s="1"/>
  <c r="W472" i="18"/>
  <c r="U472" i="18" s="1"/>
  <c r="W602" i="18"/>
  <c r="U602" i="18" s="1"/>
  <c r="W359" i="18"/>
  <c r="U359" i="18" s="1"/>
  <c r="W518" i="18"/>
  <c r="U518" i="18" s="1"/>
  <c r="W694" i="18"/>
  <c r="U694" i="18" s="1"/>
  <c r="W409" i="18"/>
  <c r="U409" i="18" s="1"/>
  <c r="W291" i="18"/>
  <c r="U291" i="18" s="1"/>
  <c r="W335" i="18"/>
  <c r="U335" i="18" s="1"/>
  <c r="W86" i="18"/>
  <c r="U86" i="18" s="1"/>
  <c r="W193" i="18"/>
  <c r="U193" i="18" s="1"/>
  <c r="W112" i="18"/>
  <c r="U112" i="18" s="1"/>
  <c r="W1958" i="18"/>
  <c r="U1958" i="18" s="1"/>
  <c r="W1869" i="18"/>
  <c r="U1869" i="18" s="1"/>
  <c r="W1782" i="18"/>
  <c r="U1782" i="18" s="1"/>
  <c r="W1718" i="18"/>
  <c r="U1718" i="18" s="1"/>
  <c r="W1625" i="18"/>
  <c r="U1625" i="18" s="1"/>
  <c r="W1568" i="18"/>
  <c r="U1568" i="18" s="1"/>
  <c r="W1479" i="18"/>
  <c r="U1479" i="18" s="1"/>
  <c r="W1468" i="18"/>
  <c r="U1468" i="18" s="1"/>
  <c r="W1382" i="18"/>
  <c r="U1382" i="18" s="1"/>
  <c r="W1301" i="18"/>
  <c r="U1301" i="18" s="1"/>
  <c r="W1363" i="18"/>
  <c r="U1363" i="18" s="1"/>
  <c r="W1192" i="18"/>
  <c r="U1192" i="18" s="1"/>
  <c r="W1335" i="18"/>
  <c r="U1335" i="18" s="1"/>
  <c r="W1090" i="18"/>
  <c r="U1090" i="18" s="1"/>
  <c r="W1120" i="18"/>
  <c r="U1120" i="18" s="1"/>
  <c r="W927" i="18"/>
  <c r="U927" i="18" s="1"/>
  <c r="W699" i="18"/>
  <c r="U699" i="18" s="1"/>
  <c r="W963" i="18"/>
  <c r="U963" i="18" s="1"/>
  <c r="W729" i="18"/>
  <c r="U729" i="18" s="1"/>
  <c r="W500" i="18"/>
  <c r="U500" i="18" s="1"/>
  <c r="W658" i="18"/>
  <c r="U658" i="18" s="1"/>
  <c r="W387" i="18"/>
  <c r="U387" i="18" s="1"/>
  <c r="W546" i="18"/>
  <c r="U546" i="18" s="1"/>
  <c r="W750" i="18"/>
  <c r="U750" i="18" s="1"/>
  <c r="W437" i="18"/>
  <c r="U437" i="18" s="1"/>
  <c r="W319" i="18"/>
  <c r="U319" i="18" s="1"/>
  <c r="W55" i="18"/>
  <c r="U55" i="18" s="1"/>
  <c r="W114" i="18"/>
  <c r="U114" i="18" s="1"/>
  <c r="W221" i="18"/>
  <c r="U221" i="18" s="1"/>
  <c r="W268" i="18"/>
  <c r="U268" i="18" s="1"/>
  <c r="W1883" i="18"/>
  <c r="U1883" i="18" s="1"/>
  <c r="W1961" i="18"/>
  <c r="U1961" i="18" s="1"/>
  <c r="W1872" i="18"/>
  <c r="U1872" i="18" s="1"/>
  <c r="W1779" i="18"/>
  <c r="U1779" i="18" s="1"/>
  <c r="W1729" i="18"/>
  <c r="U1729" i="18" s="1"/>
  <c r="W1600" i="18"/>
  <c r="U1600" i="18" s="1"/>
  <c r="W1571" i="18"/>
  <c r="U1571" i="18" s="1"/>
  <c r="W1420" i="18"/>
  <c r="U1420" i="18" s="1"/>
  <c r="W1484" i="18"/>
  <c r="U1484" i="18" s="1"/>
  <c r="W1393" i="18"/>
  <c r="U1393" i="18" s="1"/>
  <c r="W1285" i="18"/>
  <c r="U1285" i="18" s="1"/>
  <c r="W1318" i="18"/>
  <c r="U1318" i="18" s="1"/>
  <c r="W1179" i="18"/>
  <c r="U1179" i="18" s="1"/>
  <c r="W1095" i="18"/>
  <c r="U1095" i="18" s="1"/>
  <c r="W1122" i="18"/>
  <c r="U1122" i="18" s="1"/>
  <c r="W956" i="18"/>
  <c r="U956" i="18" s="1"/>
  <c r="W791" i="18"/>
  <c r="U791" i="18" s="1"/>
  <c r="W1053" i="18"/>
  <c r="U1053" i="18" s="1"/>
  <c r="W821" i="18"/>
  <c r="U821" i="18" s="1"/>
  <c r="W844" i="18"/>
  <c r="U844" i="18" s="1"/>
  <c r="W852" i="18"/>
  <c r="U852" i="18" s="1"/>
  <c r="W479" i="18"/>
  <c r="U479" i="18" s="1"/>
  <c r="W616" i="18"/>
  <c r="U616" i="18" s="1"/>
  <c r="W382" i="18"/>
  <c r="U382" i="18" s="1"/>
  <c r="W529" i="18"/>
  <c r="U529" i="18" s="1"/>
  <c r="W724" i="18"/>
  <c r="U724" i="18" s="1"/>
  <c r="W155" i="18"/>
  <c r="U155" i="18" s="1"/>
  <c r="W206" i="18"/>
  <c r="U206" i="18" s="1"/>
  <c r="W313" i="18"/>
  <c r="U313" i="18" s="1"/>
  <c r="W57" i="18"/>
  <c r="U57" i="18" s="1"/>
  <c r="W104" i="18"/>
  <c r="U104" i="18" s="1"/>
  <c r="W1847" i="18"/>
  <c r="U1847" i="18" s="1"/>
  <c r="W1925" i="18"/>
  <c r="U1925" i="18" s="1"/>
  <c r="W1836" i="18"/>
  <c r="U1836" i="18" s="1"/>
  <c r="W1768" i="18"/>
  <c r="U1768" i="18" s="1"/>
  <c r="W1804" i="18"/>
  <c r="U1804" i="18" s="1"/>
  <c r="W1655" i="18"/>
  <c r="U1655" i="18" s="1"/>
  <c r="W1535" i="18"/>
  <c r="U1535" i="18" s="1"/>
  <c r="W1384" i="18"/>
  <c r="U1384" i="18" s="1"/>
  <c r="W1438" i="18"/>
  <c r="U1438" i="18" s="1"/>
  <c r="W1357" i="18"/>
  <c r="U1357" i="18" s="1"/>
  <c r="W1419" i="18"/>
  <c r="U1419" i="18" s="1"/>
  <c r="W1248" i="18"/>
  <c r="U1248" i="18" s="1"/>
  <c r="W1143" i="18"/>
  <c r="U1143" i="18" s="1"/>
  <c r="W1170" i="18"/>
  <c r="U1170" i="18" s="1"/>
  <c r="W1093" i="18"/>
  <c r="U1093" i="18" s="1"/>
  <c r="W973" i="18"/>
  <c r="U973" i="18" s="1"/>
  <c r="W755" i="18"/>
  <c r="U755" i="18" s="1"/>
  <c r="W1035" i="18"/>
  <c r="U1035" i="18" s="1"/>
  <c r="W785" i="18"/>
  <c r="U785" i="18" s="1"/>
  <c r="W556" i="18"/>
  <c r="U556" i="18" s="1"/>
  <c r="W770" i="18"/>
  <c r="U770" i="18" s="1"/>
  <c r="W443" i="18"/>
  <c r="U443" i="18" s="1"/>
  <c r="W876" i="18"/>
  <c r="U876" i="18" s="1"/>
  <c r="W866" i="18"/>
  <c r="U866" i="18" s="1"/>
  <c r="W493" i="18"/>
  <c r="U493" i="18" s="1"/>
  <c r="W652" i="18"/>
  <c r="U652" i="18" s="1"/>
  <c r="W119" i="18"/>
  <c r="U119" i="18" s="1"/>
  <c r="W170" i="18"/>
  <c r="U170" i="18" s="1"/>
  <c r="W277" i="18"/>
  <c r="U277" i="18" s="1"/>
  <c r="W324" i="18"/>
  <c r="U324" i="18" s="1"/>
  <c r="W68" i="18"/>
  <c r="U68" i="18" s="1"/>
  <c r="W1875" i="18"/>
  <c r="U1875" i="18" s="1"/>
  <c r="W1953" i="18"/>
  <c r="U1953" i="18" s="1"/>
  <c r="W1864" i="18"/>
  <c r="U1864" i="18" s="1"/>
  <c r="W1770" i="18"/>
  <c r="U1770" i="18" s="1"/>
  <c r="W1764" i="18"/>
  <c r="U1764" i="18" s="1"/>
  <c r="W1711" i="18"/>
  <c r="U1711" i="18" s="1"/>
  <c r="W1563" i="18"/>
  <c r="U1563" i="18" s="1"/>
  <c r="W1412" i="18"/>
  <c r="U1412" i="18" s="1"/>
  <c r="W1466" i="18"/>
  <c r="U1466" i="18" s="1"/>
  <c r="W1385" i="18"/>
  <c r="U1385" i="18" s="1"/>
  <c r="W1277" i="18"/>
  <c r="U1277" i="18" s="1"/>
  <c r="W1278" i="18"/>
  <c r="U1278" i="18" s="1"/>
  <c r="W1171" i="18"/>
  <c r="U1171" i="18" s="1"/>
  <c r="W1087" i="18"/>
  <c r="U1087" i="18" s="1"/>
  <c r="W1148" i="18"/>
  <c r="U1148" i="18" s="1"/>
  <c r="W948" i="18"/>
  <c r="U948" i="18" s="1"/>
  <c r="W783" i="18"/>
  <c r="U783" i="18" s="1"/>
  <c r="W1049" i="18"/>
  <c r="U1049" i="18" s="1"/>
  <c r="W813" i="18"/>
  <c r="U813" i="18" s="1"/>
  <c r="W584" i="18"/>
  <c r="U584" i="18" s="1"/>
  <c r="W826" i="18"/>
  <c r="U826" i="18" s="1"/>
  <c r="W471" i="18"/>
  <c r="U471" i="18" s="1"/>
  <c r="W600" i="18"/>
  <c r="U600" i="18" s="1"/>
  <c r="W374" i="18"/>
  <c r="U374" i="18" s="1"/>
  <c r="W521" i="18"/>
  <c r="U521" i="18" s="1"/>
  <c r="W708" i="18"/>
  <c r="U708" i="18" s="1"/>
  <c r="W147" i="18"/>
  <c r="U147" i="18" s="1"/>
  <c r="W198" i="18"/>
  <c r="U198" i="18" s="1"/>
  <c r="W305" i="18"/>
  <c r="U305" i="18" s="1"/>
  <c r="W45" i="18"/>
  <c r="U45" i="18" s="1"/>
  <c r="W96" i="18"/>
  <c r="U96" i="18" s="1"/>
  <c r="W1999" i="18"/>
  <c r="U1999" i="18" s="1"/>
  <c r="W1910" i="18"/>
  <c r="U1910" i="18" s="1"/>
  <c r="W1988" i="18"/>
  <c r="U1988" i="18" s="1"/>
  <c r="W1793" i="18"/>
  <c r="U1793" i="18" s="1"/>
  <c r="W1670" i="18"/>
  <c r="U1670" i="18" s="1"/>
  <c r="W1561" i="18"/>
  <c r="U1561" i="18" s="1"/>
  <c r="W1520" i="18"/>
  <c r="U1520" i="18" s="1"/>
  <c r="W1684" i="18"/>
  <c r="U1684" i="18" s="1"/>
  <c r="W1492" i="18"/>
  <c r="U1492" i="18" s="1"/>
  <c r="W1482" i="18"/>
  <c r="U1482" i="18" s="1"/>
  <c r="W1303" i="18"/>
  <c r="U1303" i="18" s="1"/>
  <c r="W1233" i="18"/>
  <c r="U1233" i="18" s="1"/>
  <c r="W1260" i="18"/>
  <c r="U1260" i="18" s="1"/>
  <c r="W1230" i="18"/>
  <c r="U1230" i="18" s="1"/>
  <c r="W1042" i="18"/>
  <c r="U1042" i="18" s="1"/>
  <c r="W1072" i="18"/>
  <c r="U1072" i="18" s="1"/>
  <c r="W905" i="18"/>
  <c r="U905" i="18" s="1"/>
  <c r="W651" i="18"/>
  <c r="U651" i="18" s="1"/>
  <c r="W961" i="18"/>
  <c r="U961" i="18" s="1"/>
  <c r="W681" i="18"/>
  <c r="U681" i="18" s="1"/>
  <c r="W452" i="18"/>
  <c r="U452" i="18" s="1"/>
  <c r="W860" i="18"/>
  <c r="U860" i="18" s="1"/>
  <c r="W850" i="18"/>
  <c r="U850" i="18" s="1"/>
  <c r="W498" i="18"/>
  <c r="U498" i="18" s="1"/>
  <c r="W654" i="18"/>
  <c r="U654" i="18" s="1"/>
  <c r="W389" i="18"/>
  <c r="U389" i="18" s="1"/>
  <c r="W271" i="18"/>
  <c r="U271" i="18" s="1"/>
  <c r="W290" i="18"/>
  <c r="U290" i="18" s="1"/>
  <c r="W34" i="18"/>
  <c r="U34" i="18" s="1"/>
  <c r="W141" i="18"/>
  <c r="U141" i="18" s="1"/>
  <c r="W156" i="18"/>
  <c r="U156" i="18" s="1"/>
  <c r="W679" i="18"/>
  <c r="U679" i="18" s="1"/>
  <c r="W776" i="18"/>
  <c r="U776" i="18" s="1"/>
  <c r="W297" i="18"/>
  <c r="U297" i="18" s="1"/>
  <c r="W710" i="18"/>
  <c r="U710" i="18" s="1"/>
  <c r="W152" i="18"/>
  <c r="U152" i="18" s="1"/>
  <c r="W1587" i="18"/>
  <c r="U1587" i="18" s="1"/>
  <c r="W1409" i="18"/>
  <c r="U1409" i="18" s="1"/>
  <c r="W1163" i="18"/>
  <c r="U1163" i="18" s="1"/>
  <c r="W775" i="18"/>
  <c r="U775" i="18" s="1"/>
  <c r="W431" i="18"/>
  <c r="U431" i="18" s="1"/>
  <c r="W169" i="18"/>
  <c r="U169" i="18" s="1"/>
  <c r="W1298" i="18"/>
  <c r="U1298" i="18" s="1"/>
  <c r="W955" i="18"/>
  <c r="U955" i="18" s="1"/>
  <c r="W810" i="18"/>
  <c r="U810" i="18" s="1"/>
  <c r="W351" i="18"/>
  <c r="U351" i="18" s="1"/>
  <c r="W1881" i="18"/>
  <c r="U1881" i="18" s="1"/>
  <c r="W1730" i="18"/>
  <c r="U1730" i="18" s="1"/>
  <c r="W1631" i="18"/>
  <c r="U1631" i="18" s="1"/>
  <c r="W1306" i="18"/>
  <c r="U1306" i="18" s="1"/>
  <c r="W972" i="18"/>
  <c r="U972" i="18" s="1"/>
  <c r="W618" i="18"/>
  <c r="U618" i="18" s="1"/>
  <c r="W105" i="18"/>
  <c r="U105" i="18" s="1"/>
  <c r="W893" i="18"/>
  <c r="U893" i="18" s="1"/>
  <c r="W56" i="18"/>
  <c r="U56" i="18" s="1"/>
  <c r="W1794" i="18"/>
  <c r="U1794" i="18" s="1"/>
  <c r="W1557" i="18"/>
  <c r="U1557" i="18" s="1"/>
  <c r="W1485" i="18"/>
  <c r="U1485" i="18" s="1"/>
  <c r="W1229" i="18"/>
  <c r="U1229" i="18" s="1"/>
  <c r="W1081" i="18"/>
  <c r="U1081" i="18" s="1"/>
  <c r="W677" i="18"/>
  <c r="U677" i="18" s="1"/>
  <c r="W628" i="18"/>
  <c r="U628" i="18" s="1"/>
  <c r="AF1999" i="18"/>
  <c r="AF1995" i="18"/>
  <c r="AF1991" i="18"/>
  <c r="AF1987" i="18"/>
  <c r="AF1983" i="18"/>
  <c r="AF1979" i="18"/>
  <c r="AF1975" i="18"/>
  <c r="AF1971" i="18"/>
  <c r="AF1967" i="18"/>
  <c r="AF1963" i="18"/>
  <c r="AF1959" i="18"/>
  <c r="AF1955" i="18"/>
  <c r="AF1951" i="18"/>
  <c r="AF1947" i="18"/>
  <c r="AF1943" i="18"/>
  <c r="AF1939" i="18"/>
  <c r="AF1935" i="18"/>
  <c r="AF1931" i="18"/>
  <c r="AF1927" i="18"/>
  <c r="AF1923" i="18"/>
  <c r="AF1919" i="18"/>
  <c r="AF1915" i="18"/>
  <c r="AF1911" i="18"/>
  <c r="AF1907" i="18"/>
  <c r="AF1903" i="18"/>
  <c r="AF1899" i="18"/>
  <c r="AF1895" i="18"/>
  <c r="AF1891" i="18"/>
  <c r="AF1998" i="18"/>
  <c r="AF1994" i="18"/>
  <c r="AF1990" i="18"/>
  <c r="AF1986" i="18"/>
  <c r="AF1982" i="18"/>
  <c r="AF1978" i="18"/>
  <c r="AF1974" i="18"/>
  <c r="AF1970" i="18"/>
  <c r="AF1966" i="18"/>
  <c r="AF1962" i="18"/>
  <c r="AF1958" i="18"/>
  <c r="AF1954" i="18"/>
  <c r="AF1950" i="18"/>
  <c r="AF1946" i="18"/>
  <c r="AF1942" i="18"/>
  <c r="AF1938" i="18"/>
  <c r="AF1934" i="18"/>
  <c r="AF1930" i="18"/>
  <c r="AF1926" i="18"/>
  <c r="AF1922" i="18"/>
  <c r="AF1918" i="18"/>
  <c r="AF1914" i="18"/>
  <c r="AF1910" i="18"/>
  <c r="AF1906" i="18"/>
  <c r="AF1902" i="18"/>
  <c r="AF1898" i="18"/>
  <c r="AF1894" i="18"/>
  <c r="AF1890" i="18"/>
  <c r="AF1886" i="18"/>
  <c r="AF1997" i="18"/>
  <c r="AF1993" i="18"/>
  <c r="AF1989" i="18"/>
  <c r="AF1985" i="18"/>
  <c r="AF1981" i="18"/>
  <c r="AF1977" i="18"/>
  <c r="AF1973" i="18"/>
  <c r="AF1969" i="18"/>
  <c r="AF1965" i="18"/>
  <c r="AF1961" i="18"/>
  <c r="AF1957" i="18"/>
  <c r="AF1953" i="18"/>
  <c r="AF1949" i="18"/>
  <c r="AF1945" i="18"/>
  <c r="AF1941" i="18"/>
  <c r="AF1988" i="18"/>
  <c r="AF1956" i="18"/>
  <c r="AF1933" i="18"/>
  <c r="AF1932" i="18"/>
  <c r="AF1917" i="18"/>
  <c r="AF1916" i="18"/>
  <c r="AF1901" i="18"/>
  <c r="AF1900" i="18"/>
  <c r="AF1827" i="18"/>
  <c r="AF1823" i="18"/>
  <c r="AF1819" i="18"/>
  <c r="AF1815" i="18"/>
  <c r="AF1811" i="18"/>
  <c r="AF1807" i="18"/>
  <c r="AF1803" i="18"/>
  <c r="AF1799" i="18"/>
  <c r="AF1795" i="18"/>
  <c r="AF1791" i="18"/>
  <c r="AF1787" i="18"/>
  <c r="AF1783" i="18"/>
  <c r="AF1779" i="18"/>
  <c r="AF1968" i="18"/>
  <c r="AF1885" i="18"/>
  <c r="AF1884" i="18"/>
  <c r="AF1883" i="18"/>
  <c r="AF1882" i="18"/>
  <c r="AF1881" i="18"/>
  <c r="AF1880" i="18"/>
  <c r="AF1879" i="18"/>
  <c r="AF1878" i="18"/>
  <c r="AF1877" i="18"/>
  <c r="AF1876" i="18"/>
  <c r="AF1875" i="18"/>
  <c r="AF1874" i="18"/>
  <c r="AF1873" i="18"/>
  <c r="AF1872" i="18"/>
  <c r="AF1871" i="18"/>
  <c r="AF1870" i="18"/>
  <c r="AF1869" i="18"/>
  <c r="AF1868" i="18"/>
  <c r="AF1867" i="18"/>
  <c r="AF1866" i="18"/>
  <c r="AF1865" i="18"/>
  <c r="AF1864" i="18"/>
  <c r="AF1863" i="18"/>
  <c r="AF1862" i="18"/>
  <c r="AF1861" i="18"/>
  <c r="AF1860" i="18"/>
  <c r="AF1859" i="18"/>
  <c r="AF1858" i="18"/>
  <c r="AF1857" i="18"/>
  <c r="AF1856" i="18"/>
  <c r="AF1855" i="18"/>
  <c r="AF1854" i="18"/>
  <c r="AF1853" i="18"/>
  <c r="AF1852" i="18"/>
  <c r="AF1851" i="18"/>
  <c r="AF1850" i="18"/>
  <c r="AF1849" i="18"/>
  <c r="AF1848" i="18"/>
  <c r="AF1847" i="18"/>
  <c r="AF1846" i="18"/>
  <c r="AF1845" i="18"/>
  <c r="AF1844" i="18"/>
  <c r="AF1843" i="18"/>
  <c r="AF1842" i="18"/>
  <c r="AF1841" i="18"/>
  <c r="AF1840" i="18"/>
  <c r="AF1839" i="18"/>
  <c r="AF1838" i="18"/>
  <c r="AF1837" i="18"/>
  <c r="AF1836" i="18"/>
  <c r="AF1835" i="18"/>
  <c r="AF1834" i="18"/>
  <c r="AF1833" i="18"/>
  <c r="AF1832" i="18"/>
  <c r="AF1831" i="18"/>
  <c r="AF1980" i="18"/>
  <c r="AF1948" i="18"/>
  <c r="AF1937" i="18"/>
  <c r="AF1936" i="18"/>
  <c r="AF1921" i="18"/>
  <c r="AF1920" i="18"/>
  <c r="AF1905" i="18"/>
  <c r="AF1904" i="18"/>
  <c r="AF1889" i="18"/>
  <c r="AF1888" i="18"/>
  <c r="AF1887" i="18"/>
  <c r="AF1830" i="18"/>
  <c r="AF1826" i="18"/>
  <c r="AF1822" i="18"/>
  <c r="AF1818" i="18"/>
  <c r="AF1814" i="18"/>
  <c r="AF1810" i="18"/>
  <c r="AF1806" i="18"/>
  <c r="AF1802" i="18"/>
  <c r="AF1798" i="18"/>
  <c r="AF1794" i="18"/>
  <c r="AF1790" i="18"/>
  <c r="AF1786" i="18"/>
  <c r="AF1782" i="18"/>
  <c r="AF1778" i="18"/>
  <c r="AF1992" i="18"/>
  <c r="AF1960" i="18"/>
  <c r="AF1972" i="18"/>
  <c r="AF1940" i="18"/>
  <c r="AF1925" i="18"/>
  <c r="AF1924" i="18"/>
  <c r="AF1909" i="18"/>
  <c r="AF1908" i="18"/>
  <c r="AF1893" i="18"/>
  <c r="AF1892" i="18"/>
  <c r="AF1829" i="18"/>
  <c r="AF1825" i="18"/>
  <c r="AF1821" i="18"/>
  <c r="AF1817" i="18"/>
  <c r="AF1813" i="18"/>
  <c r="AF1809" i="18"/>
  <c r="AF1805" i="18"/>
  <c r="AF1801" i="18"/>
  <c r="AF1797" i="18"/>
  <c r="AF1793" i="18"/>
  <c r="AF1789" i="18"/>
  <c r="AF1785" i="18"/>
  <c r="AF1781" i="18"/>
  <c r="AF1984" i="18"/>
  <c r="AF1952" i="18"/>
  <c r="AF1996" i="18"/>
  <c r="AF1964" i="18"/>
  <c r="AF1929" i="18"/>
  <c r="AF1928" i="18"/>
  <c r="AF1913" i="18"/>
  <c r="AF1912" i="18"/>
  <c r="AF1897" i="18"/>
  <c r="AF1896" i="18"/>
  <c r="AF1828" i="18"/>
  <c r="AF1824" i="18"/>
  <c r="AF1820" i="18"/>
  <c r="AF1816" i="18"/>
  <c r="AF1812" i="18"/>
  <c r="AF1808" i="18"/>
  <c r="AF1804" i="18"/>
  <c r="AF1800" i="18"/>
  <c r="AF1796" i="18"/>
  <c r="AF1792" i="18"/>
  <c r="AF1788" i="18"/>
  <c r="AF1784" i="18"/>
  <c r="AF1780" i="18"/>
  <c r="AF1776" i="18"/>
  <c r="AF1772" i="18"/>
  <c r="AF1768" i="18"/>
  <c r="AF1764" i="18"/>
  <c r="AF1765" i="18"/>
  <c r="AF1748" i="18"/>
  <c r="AF1732" i="18"/>
  <c r="AF1728" i="18"/>
  <c r="AF1770" i="18"/>
  <c r="AF1763" i="18"/>
  <c r="AF1758" i="18"/>
  <c r="AF1753" i="18"/>
  <c r="AF1747" i="18"/>
  <c r="AF1742" i="18"/>
  <c r="AF1737" i="18"/>
  <c r="AF1976" i="18"/>
  <c r="AF1752" i="18"/>
  <c r="AF1736" i="18"/>
  <c r="AF1731" i="18"/>
  <c r="AF1727" i="18"/>
  <c r="AF1723" i="18"/>
  <c r="AF1719" i="18"/>
  <c r="AF1715" i="18"/>
  <c r="AF1711" i="18"/>
  <c r="AF1707" i="18"/>
  <c r="AF1703" i="18"/>
  <c r="AF1699" i="18"/>
  <c r="AF1695" i="18"/>
  <c r="AF1691" i="18"/>
  <c r="AF1687" i="18"/>
  <c r="AF1683" i="18"/>
  <c r="AF1679" i="18"/>
  <c r="AF1675" i="18"/>
  <c r="AF1671" i="18"/>
  <c r="AF1667" i="18"/>
  <c r="AF1663" i="18"/>
  <c r="AF1659" i="18"/>
  <c r="AF1655" i="18"/>
  <c r="AF1651" i="18"/>
  <c r="AF1647" i="18"/>
  <c r="AF1643" i="18"/>
  <c r="AF1639" i="18"/>
  <c r="AF1635" i="18"/>
  <c r="AF1631" i="18"/>
  <c r="AF1627" i="18"/>
  <c r="AF1623" i="18"/>
  <c r="AF1619" i="18"/>
  <c r="AF1615" i="18"/>
  <c r="AF1611" i="18"/>
  <c r="AF1607" i="18"/>
  <c r="AF1603" i="18"/>
  <c r="AF1599" i="18"/>
  <c r="AF1944" i="18"/>
  <c r="AF1777" i="18"/>
  <c r="AF1775" i="18"/>
  <c r="AF1769" i="18"/>
  <c r="AF1762" i="18"/>
  <c r="AF1757" i="18"/>
  <c r="AF1751" i="18"/>
  <c r="AF1746" i="18"/>
  <c r="AF1741" i="18"/>
  <c r="AF1735" i="18"/>
  <c r="AF1767" i="18"/>
  <c r="AF1756" i="18"/>
  <c r="AF1740" i="18"/>
  <c r="AF1730" i="18"/>
  <c r="AF1726" i="18"/>
  <c r="AF1774" i="18"/>
  <c r="AF1761" i="18"/>
  <c r="AF1755" i="18"/>
  <c r="AF1750" i="18"/>
  <c r="AF1745" i="18"/>
  <c r="AF1739" i="18"/>
  <c r="AF1734" i="18"/>
  <c r="AF1773" i="18"/>
  <c r="AF1766" i="18"/>
  <c r="AF1760" i="18"/>
  <c r="AF1744" i="18"/>
  <c r="AF1729" i="18"/>
  <c r="AF1725" i="18"/>
  <c r="AF1721" i="18"/>
  <c r="AF1717" i="18"/>
  <c r="AF1713" i="18"/>
  <c r="AF1709" i="18"/>
  <c r="AF1705" i="18"/>
  <c r="AF1701" i="18"/>
  <c r="AF1697" i="18"/>
  <c r="AF1693" i="18"/>
  <c r="AF1689" i="18"/>
  <c r="AF1685" i="18"/>
  <c r="AF1681" i="18"/>
  <c r="AF1677" i="18"/>
  <c r="AF1673" i="18"/>
  <c r="AF1669" i="18"/>
  <c r="AF1665" i="18"/>
  <c r="AF1661" i="18"/>
  <c r="AF1657" i="18"/>
  <c r="AF1653" i="18"/>
  <c r="AF1649" i="18"/>
  <c r="AF1645" i="18"/>
  <c r="AF1641" i="18"/>
  <c r="AF1637" i="18"/>
  <c r="AF1633" i="18"/>
  <c r="AF1629" i="18"/>
  <c r="AF1625" i="18"/>
  <c r="AF1621" i="18"/>
  <c r="AF1617" i="18"/>
  <c r="AF1613" i="18"/>
  <c r="AF1609" i="18"/>
  <c r="AF1605" i="18"/>
  <c r="AF1601" i="18"/>
  <c r="AF1771" i="18"/>
  <c r="AF1743" i="18"/>
  <c r="AF1733" i="18"/>
  <c r="AF1596" i="18"/>
  <c r="AF1591" i="18"/>
  <c r="AF1586" i="18"/>
  <c r="AF1582" i="18"/>
  <c r="AF1578" i="18"/>
  <c r="AF1574" i="18"/>
  <c r="AF1570" i="18"/>
  <c r="AF1566" i="18"/>
  <c r="AF1562" i="18"/>
  <c r="AF1754" i="18"/>
  <c r="AF1722" i="18"/>
  <c r="AF1714" i="18"/>
  <c r="AF1706" i="18"/>
  <c r="AF1698" i="18"/>
  <c r="AF1690" i="18"/>
  <c r="AF1682" i="18"/>
  <c r="AF1674" i="18"/>
  <c r="AF1666" i="18"/>
  <c r="AF1658" i="18"/>
  <c r="AF1650" i="18"/>
  <c r="AF1642" i="18"/>
  <c r="AF1634" i="18"/>
  <c r="AF1626" i="18"/>
  <c r="AF1618" i="18"/>
  <c r="AF1610" i="18"/>
  <c r="AF1602" i="18"/>
  <c r="AF1595" i="18"/>
  <c r="AF1590" i="18"/>
  <c r="AF1585" i="18"/>
  <c r="AF1581" i="18"/>
  <c r="AF1577" i="18"/>
  <c r="AF1573" i="18"/>
  <c r="AF1569" i="18"/>
  <c r="AF1565" i="18"/>
  <c r="AF1561" i="18"/>
  <c r="AF1557" i="18"/>
  <c r="AF1553" i="18"/>
  <c r="AF1549" i="18"/>
  <c r="AF1545" i="18"/>
  <c r="AF1720" i="18"/>
  <c r="AF1712" i="18"/>
  <c r="AF1704" i="18"/>
  <c r="AF1696" i="18"/>
  <c r="AF1688" i="18"/>
  <c r="AF1680" i="18"/>
  <c r="AF1672" i="18"/>
  <c r="AF1664" i="18"/>
  <c r="AF1656" i="18"/>
  <c r="AF1648" i="18"/>
  <c r="AF1640" i="18"/>
  <c r="AF1632" i="18"/>
  <c r="AF1624" i="18"/>
  <c r="AF1616" i="18"/>
  <c r="AF1608" i="18"/>
  <c r="AF1600" i="18"/>
  <c r="AF1589" i="18"/>
  <c r="AF1738" i="18"/>
  <c r="AF1594" i="18"/>
  <c r="AF1588" i="18"/>
  <c r="AF1584" i="18"/>
  <c r="AF1580" i="18"/>
  <c r="AF1576" i="18"/>
  <c r="AF1572" i="18"/>
  <c r="AF1568" i="18"/>
  <c r="AF1564" i="18"/>
  <c r="AF1759" i="18"/>
  <c r="AF1749" i="18"/>
  <c r="AF1593" i="18"/>
  <c r="AF1718" i="18"/>
  <c r="AF1710" i="18"/>
  <c r="AF1702" i="18"/>
  <c r="AF1694" i="18"/>
  <c r="AF1686" i="18"/>
  <c r="AF1678" i="18"/>
  <c r="AF1670" i="18"/>
  <c r="AF1662" i="18"/>
  <c r="AF1654" i="18"/>
  <c r="AF1646" i="18"/>
  <c r="AF1638" i="18"/>
  <c r="AF1630" i="18"/>
  <c r="AF1622" i="18"/>
  <c r="AF1614" i="18"/>
  <c r="AF1606" i="18"/>
  <c r="AF1598" i="18"/>
  <c r="AF1592" i="18"/>
  <c r="AF1587" i="18"/>
  <c r="AF1583" i="18"/>
  <c r="AF1579" i="18"/>
  <c r="AF1575" i="18"/>
  <c r="AF1571" i="18"/>
  <c r="AF1567" i="18"/>
  <c r="AF1563" i="18"/>
  <c r="AF1559" i="18"/>
  <c r="AF1555" i="18"/>
  <c r="AF1551" i="18"/>
  <c r="AF1547" i="18"/>
  <c r="AF1543" i="18"/>
  <c r="AF1539" i="18"/>
  <c r="AF1535" i="18"/>
  <c r="AF1531" i="18"/>
  <c r="AF1527" i="18"/>
  <c r="AF1523" i="18"/>
  <c r="AF1519" i="18"/>
  <c r="AF1515" i="18"/>
  <c r="AF1511" i="18"/>
  <c r="AF1507" i="18"/>
  <c r="AF1503" i="18"/>
  <c r="AF1499" i="18"/>
  <c r="AF1495" i="18"/>
  <c r="AF1491" i="18"/>
  <c r="AF1487" i="18"/>
  <c r="AF1483" i="18"/>
  <c r="AF1479" i="18"/>
  <c r="AF1475" i="18"/>
  <c r="AF1676" i="18"/>
  <c r="AF1612" i="18"/>
  <c r="AF1532" i="18"/>
  <c r="AF1529" i="18"/>
  <c r="AF1526" i="18"/>
  <c r="AF1513" i="18"/>
  <c r="AF1494" i="18"/>
  <c r="AF1488" i="18"/>
  <c r="AF1481" i="18"/>
  <c r="AF1469" i="18"/>
  <c r="AF1716" i="18"/>
  <c r="AF1652" i="18"/>
  <c r="AF1528" i="18"/>
  <c r="AF1525" i="18"/>
  <c r="AF1522" i="18"/>
  <c r="AF1506" i="18"/>
  <c r="AF1500" i="18"/>
  <c r="AF1493" i="18"/>
  <c r="AF1474" i="18"/>
  <c r="AF1464" i="18"/>
  <c r="AF1460" i="18"/>
  <c r="AF1456" i="18"/>
  <c r="AF1452" i="18"/>
  <c r="AF1692" i="18"/>
  <c r="AF1628" i="18"/>
  <c r="AF1524" i="18"/>
  <c r="AF1521" i="18"/>
  <c r="AF1518" i="18"/>
  <c r="AF1512" i="18"/>
  <c r="AF1505" i="18"/>
  <c r="AF1486" i="18"/>
  <c r="AF1480" i="18"/>
  <c r="AF1473" i="18"/>
  <c r="AF1468" i="18"/>
  <c r="AF1668" i="18"/>
  <c r="AF1604" i="18"/>
  <c r="AF1520" i="18"/>
  <c r="AF1517" i="18"/>
  <c r="AF1498" i="18"/>
  <c r="AF1492" i="18"/>
  <c r="AF1485" i="18"/>
  <c r="AF1463" i="18"/>
  <c r="AF1459" i="18"/>
  <c r="AF1455" i="18"/>
  <c r="AF1451" i="18"/>
  <c r="AF1447" i="18"/>
  <c r="AF1443" i="18"/>
  <c r="AF1439" i="18"/>
  <c r="AF1435" i="18"/>
  <c r="AF1431" i="18"/>
  <c r="AF1427" i="18"/>
  <c r="AF1423" i="18"/>
  <c r="AF1419" i="18"/>
  <c r="AF1415" i="18"/>
  <c r="AF1411" i="18"/>
  <c r="AF1407" i="18"/>
  <c r="AF1403" i="18"/>
  <c r="AF1399" i="18"/>
  <c r="AF1395" i="18"/>
  <c r="AF1391" i="18"/>
  <c r="AF1387" i="18"/>
  <c r="AF1383" i="18"/>
  <c r="AF1379" i="18"/>
  <c r="AF1375" i="18"/>
  <c r="AF1371" i="18"/>
  <c r="AF1367" i="18"/>
  <c r="AF1363" i="18"/>
  <c r="AF1359" i="18"/>
  <c r="AF1355" i="18"/>
  <c r="AF1351" i="18"/>
  <c r="AF1708" i="18"/>
  <c r="AF1644" i="18"/>
  <c r="AF1558" i="18"/>
  <c r="AF1554" i="18"/>
  <c r="AF1550" i="18"/>
  <c r="AF1546" i="18"/>
  <c r="AF1542" i="18"/>
  <c r="AF1510" i="18"/>
  <c r="AF1504" i="18"/>
  <c r="AF1497" i="18"/>
  <c r="AF1478" i="18"/>
  <c r="AF1472" i="18"/>
  <c r="AF1467" i="18"/>
  <c r="AF1684" i="18"/>
  <c r="AF1620" i="18"/>
  <c r="AF1560" i="18"/>
  <c r="AF1556" i="18"/>
  <c r="AF1552" i="18"/>
  <c r="AF1548" i="18"/>
  <c r="AF1544" i="18"/>
  <c r="AF1541" i="18"/>
  <c r="AF1538" i="18"/>
  <c r="AF1516" i="18"/>
  <c r="AF1509" i="18"/>
  <c r="AF1490" i="18"/>
  <c r="AF1484" i="18"/>
  <c r="AF1477" i="18"/>
  <c r="AF1466" i="18"/>
  <c r="AF1462" i="18"/>
  <c r="AF1458" i="18"/>
  <c r="AF1454" i="18"/>
  <c r="AF1450" i="18"/>
  <c r="AF1446" i="18"/>
  <c r="AF1442" i="18"/>
  <c r="AF1438" i="18"/>
  <c r="AF1434" i="18"/>
  <c r="AF1430" i="18"/>
  <c r="AF1426" i="18"/>
  <c r="AF1422" i="18"/>
  <c r="AF1418" i="18"/>
  <c r="AF1414" i="18"/>
  <c r="AF1410" i="18"/>
  <c r="AF1406" i="18"/>
  <c r="AF1402" i="18"/>
  <c r="AF1398" i="18"/>
  <c r="AF1394" i="18"/>
  <c r="AF1390" i="18"/>
  <c r="AF1386" i="18"/>
  <c r="AF1382" i="18"/>
  <c r="AF1378" i="18"/>
  <c r="AF1374" i="18"/>
  <c r="AF1370" i="18"/>
  <c r="AF1366" i="18"/>
  <c r="AF1362" i="18"/>
  <c r="AF1358" i="18"/>
  <c r="AF1354" i="18"/>
  <c r="AF1350" i="18"/>
  <c r="AF1346" i="18"/>
  <c r="AF1342" i="18"/>
  <c r="AF1338" i="18"/>
  <c r="AF1334" i="18"/>
  <c r="AF1330" i="18"/>
  <c r="AF1326" i="18"/>
  <c r="AF1724" i="18"/>
  <c r="AF1660" i="18"/>
  <c r="AF1540" i="18"/>
  <c r="AF1537" i="18"/>
  <c r="AF1534" i="18"/>
  <c r="AF1502" i="18"/>
  <c r="AF1496" i="18"/>
  <c r="AF1489" i="18"/>
  <c r="AF1471" i="18"/>
  <c r="AF1536" i="18"/>
  <c r="AF1501" i="18"/>
  <c r="AF1482" i="18"/>
  <c r="AF1465" i="18"/>
  <c r="AF1441" i="18"/>
  <c r="AF1440" i="18"/>
  <c r="AF1425" i="18"/>
  <c r="AF1424" i="18"/>
  <c r="AF1421" i="18"/>
  <c r="AF1420" i="18"/>
  <c r="AF1417" i="18"/>
  <c r="AF1416" i="18"/>
  <c r="AF1413" i="18"/>
  <c r="AF1412" i="18"/>
  <c r="AF1409" i="18"/>
  <c r="AF1408" i="18"/>
  <c r="AF1405" i="18"/>
  <c r="AF1404" i="18"/>
  <c r="AF1401" i="18"/>
  <c r="AF1400" i="18"/>
  <c r="AF1397" i="18"/>
  <c r="AF1396" i="18"/>
  <c r="AF1393" i="18"/>
  <c r="AF1392" i="18"/>
  <c r="AF1389" i="18"/>
  <c r="AF1388" i="18"/>
  <c r="AF1385" i="18"/>
  <c r="AF1384" i="18"/>
  <c r="AF1381" i="18"/>
  <c r="AF1380" i="18"/>
  <c r="AF1377" i="18"/>
  <c r="AF1376" i="18"/>
  <c r="AF1373" i="18"/>
  <c r="AF1372" i="18"/>
  <c r="AF1369" i="18"/>
  <c r="AF1368" i="18"/>
  <c r="AF1365" i="18"/>
  <c r="AF1364" i="18"/>
  <c r="AF1361" i="18"/>
  <c r="AF1360" i="18"/>
  <c r="AF1352" i="18"/>
  <c r="AF1345" i="18"/>
  <c r="AF1332" i="18"/>
  <c r="AF1320" i="18"/>
  <c r="AF1304" i="18"/>
  <c r="AF1288" i="18"/>
  <c r="AF1344" i="18"/>
  <c r="AF1331" i="18"/>
  <c r="AF1325" i="18"/>
  <c r="AF1319" i="18"/>
  <c r="AF1314" i="18"/>
  <c r="AF1309" i="18"/>
  <c r="AF1303" i="18"/>
  <c r="AF1298" i="18"/>
  <c r="AF1700" i="18"/>
  <c r="AF1530" i="18"/>
  <c r="AF1508" i="18"/>
  <c r="AF1449" i="18"/>
  <c r="AF1448" i="18"/>
  <c r="AF1433" i="18"/>
  <c r="AF1432" i="18"/>
  <c r="AF1356" i="18"/>
  <c r="AF1348" i="18"/>
  <c r="AF1335" i="18"/>
  <c r="AF1329" i="18"/>
  <c r="AF1312" i="18"/>
  <c r="AF1296" i="18"/>
  <c r="AF1476" i="18"/>
  <c r="AF1461" i="18"/>
  <c r="AF1347" i="18"/>
  <c r="AF1341" i="18"/>
  <c r="AF1328" i="18"/>
  <c r="AF1457" i="18"/>
  <c r="AF1437" i="18"/>
  <c r="AF1436" i="18"/>
  <c r="AF1337" i="18"/>
  <c r="AF1327" i="18"/>
  <c r="AF1308" i="18"/>
  <c r="AF1307" i="18"/>
  <c r="AF1292" i="18"/>
  <c r="AF1291" i="18"/>
  <c r="AF1281" i="18"/>
  <c r="AF1273" i="18"/>
  <c r="AF1265" i="18"/>
  <c r="AF1597" i="18"/>
  <c r="AF1514" i="18"/>
  <c r="AF1336" i="18"/>
  <c r="AF1333" i="18"/>
  <c r="AF1324" i="18"/>
  <c r="AF1323" i="18"/>
  <c r="AF1306" i="18"/>
  <c r="AF1290" i="18"/>
  <c r="AF1280" i="18"/>
  <c r="AF1272" i="18"/>
  <c r="AF1264" i="18"/>
  <c r="AF1257" i="18"/>
  <c r="AF1253" i="18"/>
  <c r="AF1249" i="18"/>
  <c r="AF1245" i="18"/>
  <c r="AF1241" i="18"/>
  <c r="AF1237" i="18"/>
  <c r="AF1233" i="18"/>
  <c r="AF1229" i="18"/>
  <c r="AF1225" i="18"/>
  <c r="AF1221" i="18"/>
  <c r="AF1217" i="18"/>
  <c r="AF1213" i="18"/>
  <c r="AF1209" i="18"/>
  <c r="AF1205" i="18"/>
  <c r="AF1201" i="18"/>
  <c r="AF1197" i="18"/>
  <c r="AF1193" i="18"/>
  <c r="AF1189" i="18"/>
  <c r="AF1533" i="18"/>
  <c r="AF1470" i="18"/>
  <c r="AF1429" i="18"/>
  <c r="AF1428" i="18"/>
  <c r="AF1322" i="18"/>
  <c r="AF1305" i="18"/>
  <c r="AF1302" i="18"/>
  <c r="AF1289" i="18"/>
  <c r="AF1287" i="18"/>
  <c r="AF1279" i="18"/>
  <c r="AF1271" i="18"/>
  <c r="AF1263" i="18"/>
  <c r="AF1321" i="18"/>
  <c r="AF1318" i="18"/>
  <c r="AF1301" i="18"/>
  <c r="AF1286" i="18"/>
  <c r="AF1278" i="18"/>
  <c r="AF1270" i="18"/>
  <c r="AF1262" i="18"/>
  <c r="AF1256" i="18"/>
  <c r="AF1252" i="18"/>
  <c r="AF1248" i="18"/>
  <c r="AF1244" i="18"/>
  <c r="AF1240" i="18"/>
  <c r="AF1236" i="18"/>
  <c r="AF1232" i="18"/>
  <c r="AF1228" i="18"/>
  <c r="AF1224" i="18"/>
  <c r="AF1220" i="18"/>
  <c r="AF1216" i="18"/>
  <c r="AF1212" i="18"/>
  <c r="AF1208" i="18"/>
  <c r="AF1204" i="18"/>
  <c r="AF1200" i="18"/>
  <c r="AF1196" i="18"/>
  <c r="AF1192" i="18"/>
  <c r="AF1188" i="18"/>
  <c r="AF1184" i="18"/>
  <c r="AF1180" i="18"/>
  <c r="AF1176" i="18"/>
  <c r="AF1172" i="18"/>
  <c r="AF1168" i="18"/>
  <c r="AF1164" i="18"/>
  <c r="AF1160" i="18"/>
  <c r="AF1156" i="18"/>
  <c r="AF1152" i="18"/>
  <c r="AF1148" i="18"/>
  <c r="AF1144" i="18"/>
  <c r="AF1317" i="18"/>
  <c r="AF1300" i="18"/>
  <c r="AF1299" i="18"/>
  <c r="AF1285" i="18"/>
  <c r="AF1277" i="18"/>
  <c r="AF1269" i="18"/>
  <c r="AF1261" i="18"/>
  <c r="AF1453" i="18"/>
  <c r="AF1316" i="18"/>
  <c r="AF1315" i="18"/>
  <c r="AF1297" i="18"/>
  <c r="AF1295" i="18"/>
  <c r="AF1284" i="18"/>
  <c r="AF1276" i="18"/>
  <c r="AF1268" i="18"/>
  <c r="AF1260" i="18"/>
  <c r="AF1255" i="18"/>
  <c r="AF1251" i="18"/>
  <c r="AF1247" i="18"/>
  <c r="AF1243" i="18"/>
  <c r="AF1239" i="18"/>
  <c r="AF1235" i="18"/>
  <c r="AF1231" i="18"/>
  <c r="AF1227" i="18"/>
  <c r="AF1223" i="18"/>
  <c r="AF1219" i="18"/>
  <c r="AF1215" i="18"/>
  <c r="AF1211" i="18"/>
  <c r="AF1207" i="18"/>
  <c r="AF1203" i="18"/>
  <c r="AF1199" i="18"/>
  <c r="AF1195" i="18"/>
  <c r="AF1191" i="18"/>
  <c r="AF1187" i="18"/>
  <c r="AF1183" i="18"/>
  <c r="AF1636" i="18"/>
  <c r="AF1445" i="18"/>
  <c r="AF1444" i="18"/>
  <c r="AF1343" i="18"/>
  <c r="AF1313" i="18"/>
  <c r="AF1311" i="18"/>
  <c r="AF1294" i="18"/>
  <c r="AF1283" i="18"/>
  <c r="AF1275" i="18"/>
  <c r="AF1267" i="18"/>
  <c r="AF1259" i="18"/>
  <c r="AF1357" i="18"/>
  <c r="AF1353" i="18"/>
  <c r="AF1349" i="18"/>
  <c r="AF1340" i="18"/>
  <c r="AF1339" i="18"/>
  <c r="AF1310" i="18"/>
  <c r="AF1293" i="18"/>
  <c r="AF1282" i="18"/>
  <c r="AF1274" i="18"/>
  <c r="AF1266" i="18"/>
  <c r="AF1258" i="18"/>
  <c r="AF1254" i="18"/>
  <c r="AF1250" i="18"/>
  <c r="AF1246" i="18"/>
  <c r="AF1242" i="18"/>
  <c r="AF1238" i="18"/>
  <c r="AF1234" i="18"/>
  <c r="AF1230" i="18"/>
  <c r="AF1226" i="18"/>
  <c r="AF1222" i="18"/>
  <c r="AF1218" i="18"/>
  <c r="AF1214" i="18"/>
  <c r="AF1210" i="18"/>
  <c r="AF1206" i="18"/>
  <c r="AF1202" i="18"/>
  <c r="AF1198" i="18"/>
  <c r="AF1194" i="18"/>
  <c r="AF1190" i="18"/>
  <c r="AF1186" i="18"/>
  <c r="AF1182" i="18"/>
  <c r="AF1178" i="18"/>
  <c r="AF1174" i="18"/>
  <c r="AF1170" i="18"/>
  <c r="AF1166" i="18"/>
  <c r="AF1162" i="18"/>
  <c r="AF1158" i="18"/>
  <c r="AF1154" i="18"/>
  <c r="AF1150" i="18"/>
  <c r="AF1146" i="18"/>
  <c r="AF1142" i="18"/>
  <c r="AF1181" i="18"/>
  <c r="AF1161" i="18"/>
  <c r="AF1145" i="18"/>
  <c r="AF1135" i="18"/>
  <c r="AF1127" i="18"/>
  <c r="AF1159" i="18"/>
  <c r="AF1143" i="18"/>
  <c r="AF1134" i="18"/>
  <c r="AF1126" i="18"/>
  <c r="AF1119" i="18"/>
  <c r="AF1115" i="18"/>
  <c r="AF1111" i="18"/>
  <c r="AF1107" i="18"/>
  <c r="AF1103" i="18"/>
  <c r="AF1099" i="18"/>
  <c r="AF1095" i="18"/>
  <c r="AF1091" i="18"/>
  <c r="AF1087" i="18"/>
  <c r="AF1083" i="18"/>
  <c r="AF1079" i="18"/>
  <c r="AF1075" i="18"/>
  <c r="AF1071" i="18"/>
  <c r="AF1067" i="18"/>
  <c r="AF1063" i="18"/>
  <c r="AF1059" i="18"/>
  <c r="AF1055" i="18"/>
  <c r="AF1051" i="18"/>
  <c r="AF1047" i="18"/>
  <c r="AF1043" i="18"/>
  <c r="AF1039" i="18"/>
  <c r="AF1035" i="18"/>
  <c r="AF1031" i="18"/>
  <c r="AF1027" i="18"/>
  <c r="AF1023" i="18"/>
  <c r="AF1019" i="18"/>
  <c r="AF1015" i="18"/>
  <c r="AF1157" i="18"/>
  <c r="AF1141" i="18"/>
  <c r="AF1133" i="18"/>
  <c r="AF1125" i="18"/>
  <c r="AF1185" i="18"/>
  <c r="AF1171" i="18"/>
  <c r="AF1155" i="18"/>
  <c r="AF1140" i="18"/>
  <c r="AF1132" i="18"/>
  <c r="AF1124" i="18"/>
  <c r="AF1118" i="18"/>
  <c r="AF1114" i="18"/>
  <c r="AF1110" i="18"/>
  <c r="AF1106" i="18"/>
  <c r="AF1102" i="18"/>
  <c r="AF1098" i="18"/>
  <c r="AF1094" i="18"/>
  <c r="AF1090" i="18"/>
  <c r="AF1086" i="18"/>
  <c r="AF1082" i="18"/>
  <c r="AF1078" i="18"/>
  <c r="AF1074" i="18"/>
  <c r="AF1070" i="18"/>
  <c r="AF1066" i="18"/>
  <c r="AF1062" i="18"/>
  <c r="AF1058" i="18"/>
  <c r="AF1054" i="18"/>
  <c r="AF1050" i="18"/>
  <c r="AF1046" i="18"/>
  <c r="AF1042" i="18"/>
  <c r="AF1038" i="18"/>
  <c r="AF1034" i="18"/>
  <c r="AF1030" i="18"/>
  <c r="AF1026" i="18"/>
  <c r="AF1022" i="18"/>
  <c r="AF1018" i="18"/>
  <c r="AF1014" i="18"/>
  <c r="AF1010" i="18"/>
  <c r="AF1006" i="18"/>
  <c r="AF1002" i="18"/>
  <c r="AF998" i="18"/>
  <c r="AF994" i="18"/>
  <c r="AF990" i="18"/>
  <c r="AF986" i="18"/>
  <c r="AF982" i="18"/>
  <c r="AF978" i="18"/>
  <c r="AF974" i="18"/>
  <c r="AF970" i="18"/>
  <c r="AF966" i="18"/>
  <c r="AF962" i="18"/>
  <c r="AF958" i="18"/>
  <c r="AF954" i="18"/>
  <c r="AF950" i="18"/>
  <c r="AF946" i="18"/>
  <c r="AF942" i="18"/>
  <c r="AF938" i="18"/>
  <c r="AF934" i="18"/>
  <c r="AF930" i="18"/>
  <c r="AF926" i="18"/>
  <c r="AF922" i="18"/>
  <c r="AF918" i="18"/>
  <c r="AF914" i="18"/>
  <c r="AF910" i="18"/>
  <c r="AF906" i="18"/>
  <c r="AF902" i="18"/>
  <c r="AF898" i="18"/>
  <c r="AF894" i="18"/>
  <c r="AF890" i="18"/>
  <c r="AF886" i="18"/>
  <c r="AF882" i="18"/>
  <c r="AF878" i="18"/>
  <c r="AF874" i="18"/>
  <c r="AF870" i="18"/>
  <c r="AF866" i="18"/>
  <c r="AF862" i="18"/>
  <c r="AF858" i="18"/>
  <c r="AF854" i="18"/>
  <c r="AF850" i="18"/>
  <c r="AF846" i="18"/>
  <c r="AF842" i="18"/>
  <c r="AF838" i="18"/>
  <c r="AF1173" i="18"/>
  <c r="AF1169" i="18"/>
  <c r="AF1153" i="18"/>
  <c r="AF1139" i="18"/>
  <c r="AF1131" i="18"/>
  <c r="AF1123" i="18"/>
  <c r="AF1175" i="18"/>
  <c r="AF1167" i="18"/>
  <c r="AF1151" i="18"/>
  <c r="AF1138" i="18"/>
  <c r="AF1130" i="18"/>
  <c r="AF1122" i="18"/>
  <c r="AF1117" i="18"/>
  <c r="AF1113" i="18"/>
  <c r="AF1109" i="18"/>
  <c r="AF1105" i="18"/>
  <c r="AF1101" i="18"/>
  <c r="AF1097" i="18"/>
  <c r="AF1093" i="18"/>
  <c r="AF1089" i="18"/>
  <c r="AF1085" i="18"/>
  <c r="AF1081" i="18"/>
  <c r="AF1077" i="18"/>
  <c r="AF1073" i="18"/>
  <c r="AF1069" i="18"/>
  <c r="AF1065" i="18"/>
  <c r="AF1061" i="18"/>
  <c r="AF1057" i="18"/>
  <c r="AF1053" i="18"/>
  <c r="AF1049" i="18"/>
  <c r="AF1045" i="18"/>
  <c r="AF1041" i="18"/>
  <c r="AF1037" i="18"/>
  <c r="AF1033" i="18"/>
  <c r="AF1029" i="18"/>
  <c r="AF1025" i="18"/>
  <c r="AF1021" i="18"/>
  <c r="AF1017" i="18"/>
  <c r="AF1013" i="18"/>
  <c r="AF1009" i="18"/>
  <c r="AF1177" i="18"/>
  <c r="AF1165" i="18"/>
  <c r="AF1149" i="18"/>
  <c r="AF1137" i="18"/>
  <c r="AF1129" i="18"/>
  <c r="AF1121" i="18"/>
  <c r="AF1179" i="18"/>
  <c r="AF1163" i="18"/>
  <c r="AF1147" i="18"/>
  <c r="AF1136" i="18"/>
  <c r="AF1128" i="18"/>
  <c r="AF1120" i="18"/>
  <c r="AF1116" i="18"/>
  <c r="AF1112" i="18"/>
  <c r="AF1108" i="18"/>
  <c r="AF1104" i="18"/>
  <c r="AF1100" i="18"/>
  <c r="AF1096" i="18"/>
  <c r="AF1092" i="18"/>
  <c r="AF1088" i="18"/>
  <c r="AF1084" i="18"/>
  <c r="AF1080" i="18"/>
  <c r="AF1076" i="18"/>
  <c r="AF1072" i="18"/>
  <c r="AF1068" i="18"/>
  <c r="AF1064" i="18"/>
  <c r="AF1060" i="18"/>
  <c r="AF1056" i="18"/>
  <c r="AF1052" i="18"/>
  <c r="AF1048" i="18"/>
  <c r="AF1044" i="18"/>
  <c r="AF1040" i="18"/>
  <c r="AF1036" i="18"/>
  <c r="AF1032" i="18"/>
  <c r="AF1028" i="18"/>
  <c r="AF1024" i="18"/>
  <c r="AF1020" i="18"/>
  <c r="AF1016" i="18"/>
  <c r="AF1012" i="18"/>
  <c r="AF1008" i="18"/>
  <c r="AF1004" i="18"/>
  <c r="AF1000" i="18"/>
  <c r="AF996" i="18"/>
  <c r="AF992" i="18"/>
  <c r="AF988" i="18"/>
  <c r="AF984" i="18"/>
  <c r="AF980" i="18"/>
  <c r="AF976" i="18"/>
  <c r="AF972" i="18"/>
  <c r="AF968" i="18"/>
  <c r="AF964" i="18"/>
  <c r="AF960" i="18"/>
  <c r="AF956" i="18"/>
  <c r="AF952" i="18"/>
  <c r="AF948" i="18"/>
  <c r="AF944" i="18"/>
  <c r="AF940" i="18"/>
  <c r="AF936" i="18"/>
  <c r="AF932" i="18"/>
  <c r="AF928" i="18"/>
  <c r="AF924" i="18"/>
  <c r="AF920" i="18"/>
  <c r="AF916" i="18"/>
  <c r="AF912" i="18"/>
  <c r="AF908" i="18"/>
  <c r="AF904" i="18"/>
  <c r="AF900" i="18"/>
  <c r="AF896" i="18"/>
  <c r="AF892" i="18"/>
  <c r="AF888" i="18"/>
  <c r="AF884" i="18"/>
  <c r="AF880" i="18"/>
  <c r="AF876" i="18"/>
  <c r="AF872" i="18"/>
  <c r="AF868" i="18"/>
  <c r="AF864" i="18"/>
  <c r="AF860" i="18"/>
  <c r="AF856" i="18"/>
  <c r="AF852" i="18"/>
  <c r="AF848" i="18"/>
  <c r="AF844" i="18"/>
  <c r="AF840" i="18"/>
  <c r="AF836" i="18"/>
  <c r="AF1011" i="18"/>
  <c r="AF993" i="18"/>
  <c r="AF977" i="18"/>
  <c r="AF961" i="18"/>
  <c r="AF945" i="18"/>
  <c r="AF939" i="18"/>
  <c r="AF923" i="18"/>
  <c r="AF907" i="18"/>
  <c r="AF1007" i="18"/>
  <c r="AF991" i="18"/>
  <c r="AF975" i="18"/>
  <c r="AF959" i="18"/>
  <c r="AF933" i="18"/>
  <c r="AF917" i="18"/>
  <c r="AF1005" i="18"/>
  <c r="AF989" i="18"/>
  <c r="AF973" i="18"/>
  <c r="AF957" i="18"/>
  <c r="AF943" i="18"/>
  <c r="AF927" i="18"/>
  <c r="AF911" i="18"/>
  <c r="AF895" i="18"/>
  <c r="AF1003" i="18"/>
  <c r="AF987" i="18"/>
  <c r="AF971" i="18"/>
  <c r="AF955" i="18"/>
  <c r="AF937" i="18"/>
  <c r="AF921" i="18"/>
  <c r="AF905" i="18"/>
  <c r="AF889" i="18"/>
  <c r="AF873" i="18"/>
  <c r="AF857" i="18"/>
  <c r="AF841" i="18"/>
  <c r="AF1001" i="18"/>
  <c r="AF985" i="18"/>
  <c r="AF969" i="18"/>
  <c r="AF953" i="18"/>
  <c r="AF931" i="18"/>
  <c r="AF915" i="18"/>
  <c r="AF899" i="18"/>
  <c r="AF999" i="18"/>
  <c r="AF983" i="18"/>
  <c r="AF967" i="18"/>
  <c r="AF951" i="18"/>
  <c r="AF941" i="18"/>
  <c r="AF925" i="18"/>
  <c r="AF909" i="18"/>
  <c r="AF997" i="18"/>
  <c r="AF981" i="18"/>
  <c r="AF965" i="18"/>
  <c r="AF949" i="18"/>
  <c r="AF935" i="18"/>
  <c r="AF919" i="18"/>
  <c r="AF903" i="18"/>
  <c r="AF995" i="18"/>
  <c r="AF979" i="18"/>
  <c r="AF963" i="18"/>
  <c r="AF947" i="18"/>
  <c r="AF929" i="18"/>
  <c r="AF913" i="18"/>
  <c r="AF897" i="18"/>
  <c r="AF881" i="18"/>
  <c r="AF865" i="18"/>
  <c r="AF849" i="18"/>
  <c r="AF883" i="18"/>
  <c r="AF855" i="18"/>
  <c r="AF837" i="18"/>
  <c r="AF829" i="18"/>
  <c r="AF821" i="18"/>
  <c r="AF813" i="18"/>
  <c r="AF805" i="18"/>
  <c r="AF797" i="18"/>
  <c r="AF789" i="18"/>
  <c r="AF781" i="18"/>
  <c r="AF773" i="18"/>
  <c r="AF765" i="18"/>
  <c r="AF757" i="18"/>
  <c r="AF749" i="18"/>
  <c r="AF741" i="18"/>
  <c r="AF733" i="18"/>
  <c r="AF725" i="18"/>
  <c r="AF717" i="18"/>
  <c r="AF709" i="18"/>
  <c r="AF701" i="18"/>
  <c r="AF693" i="18"/>
  <c r="AF685" i="18"/>
  <c r="AF677" i="18"/>
  <c r="AF669" i="18"/>
  <c r="AF661" i="18"/>
  <c r="AF653" i="18"/>
  <c r="AF645" i="18"/>
  <c r="AF637" i="18"/>
  <c r="AF629" i="18"/>
  <c r="AF621" i="18"/>
  <c r="AF613" i="18"/>
  <c r="AF605" i="18"/>
  <c r="AF597" i="18"/>
  <c r="AF589" i="18"/>
  <c r="AF891" i="18"/>
  <c r="AF863" i="18"/>
  <c r="AF845" i="18"/>
  <c r="AF828" i="18"/>
  <c r="AF820" i="18"/>
  <c r="AF812" i="18"/>
  <c r="AF804" i="18"/>
  <c r="AF796" i="18"/>
  <c r="AF788" i="18"/>
  <c r="AF780" i="18"/>
  <c r="AF772" i="18"/>
  <c r="AF764" i="18"/>
  <c r="AF756" i="18"/>
  <c r="AF748" i="18"/>
  <c r="AF740" i="18"/>
  <c r="AF732" i="18"/>
  <c r="AF724" i="18"/>
  <c r="AF716" i="18"/>
  <c r="AF708" i="18"/>
  <c r="AF700" i="18"/>
  <c r="AF692" i="18"/>
  <c r="AF684" i="18"/>
  <c r="AF676" i="18"/>
  <c r="AF668" i="18"/>
  <c r="AF660" i="18"/>
  <c r="AF652" i="18"/>
  <c r="AF644" i="18"/>
  <c r="AF636" i="18"/>
  <c r="AF628" i="18"/>
  <c r="AF620" i="18"/>
  <c r="AF612" i="18"/>
  <c r="AF604" i="18"/>
  <c r="AF596" i="18"/>
  <c r="AF588" i="18"/>
  <c r="AF584" i="18"/>
  <c r="AF580" i="18"/>
  <c r="AF576" i="18"/>
  <c r="AF572" i="18"/>
  <c r="AF568" i="18"/>
  <c r="AF564" i="18"/>
  <c r="AF560" i="18"/>
  <c r="AF556" i="18"/>
  <c r="AF552" i="18"/>
  <c r="AF548" i="18"/>
  <c r="AF544" i="18"/>
  <c r="AF540" i="18"/>
  <c r="AF536" i="18"/>
  <c r="AF532" i="18"/>
  <c r="AF528" i="18"/>
  <c r="AF524" i="18"/>
  <c r="AF520" i="18"/>
  <c r="AF516" i="18"/>
  <c r="AF512" i="18"/>
  <c r="AF508" i="18"/>
  <c r="AF504" i="18"/>
  <c r="AF500" i="18"/>
  <c r="AF496" i="18"/>
  <c r="AF492" i="18"/>
  <c r="AF488" i="18"/>
  <c r="AF484" i="18"/>
  <c r="AF480" i="18"/>
  <c r="AF871" i="18"/>
  <c r="AF853" i="18"/>
  <c r="AF835" i="18"/>
  <c r="AF827" i="18"/>
  <c r="AF819" i="18"/>
  <c r="AF811" i="18"/>
  <c r="AF803" i="18"/>
  <c r="AF795" i="18"/>
  <c r="AF787" i="18"/>
  <c r="AF779" i="18"/>
  <c r="AF771" i="18"/>
  <c r="AF763" i="18"/>
  <c r="AF755" i="18"/>
  <c r="AF747" i="18"/>
  <c r="AF739" i="18"/>
  <c r="AF731" i="18"/>
  <c r="AF723" i="18"/>
  <c r="AF715" i="18"/>
  <c r="AF707" i="18"/>
  <c r="AF699" i="18"/>
  <c r="AF691" i="18"/>
  <c r="AF683" i="18"/>
  <c r="AF675" i="18"/>
  <c r="AF667" i="18"/>
  <c r="AF659" i="18"/>
  <c r="AF651" i="18"/>
  <c r="AF643" i="18"/>
  <c r="AF635" i="18"/>
  <c r="AF627" i="18"/>
  <c r="AF619" i="18"/>
  <c r="AF611" i="18"/>
  <c r="AF603" i="18"/>
  <c r="AF595" i="18"/>
  <c r="AF879" i="18"/>
  <c r="AF861" i="18"/>
  <c r="AF843" i="18"/>
  <c r="AF834" i="18"/>
  <c r="AF826" i="18"/>
  <c r="AF818" i="18"/>
  <c r="AF810" i="18"/>
  <c r="AF802" i="18"/>
  <c r="AF794" i="18"/>
  <c r="AF786" i="18"/>
  <c r="AF778" i="18"/>
  <c r="AF770" i="18"/>
  <c r="AF762" i="18"/>
  <c r="AF754" i="18"/>
  <c r="AF746" i="18"/>
  <c r="AF738" i="18"/>
  <c r="AF730" i="18"/>
  <c r="AF722" i="18"/>
  <c r="AF714" i="18"/>
  <c r="AF706" i="18"/>
  <c r="AF698" i="18"/>
  <c r="AF690" i="18"/>
  <c r="AF682" i="18"/>
  <c r="AF674" i="18"/>
  <c r="AF666" i="18"/>
  <c r="AF658" i="18"/>
  <c r="AF650" i="18"/>
  <c r="AF642" i="18"/>
  <c r="AF634" i="18"/>
  <c r="AF626" i="18"/>
  <c r="AF618" i="18"/>
  <c r="AF610" i="18"/>
  <c r="AF602" i="18"/>
  <c r="AF594" i="18"/>
  <c r="AF587" i="18"/>
  <c r="AF583" i="18"/>
  <c r="AF579" i="18"/>
  <c r="AF575" i="18"/>
  <c r="AF571" i="18"/>
  <c r="AF567" i="18"/>
  <c r="AF563" i="18"/>
  <c r="AF559" i="18"/>
  <c r="AF555" i="18"/>
  <c r="AF551" i="18"/>
  <c r="AF547" i="18"/>
  <c r="AF543" i="18"/>
  <c r="AF539" i="18"/>
  <c r="AF535" i="18"/>
  <c r="AF531" i="18"/>
  <c r="AF527" i="18"/>
  <c r="AF523" i="18"/>
  <c r="AF519" i="18"/>
  <c r="AF515" i="18"/>
  <c r="AF511" i="18"/>
  <c r="AF507" i="18"/>
  <c r="AF503" i="18"/>
  <c r="AF499" i="18"/>
  <c r="AF495" i="18"/>
  <c r="AF491" i="18"/>
  <c r="AF487" i="18"/>
  <c r="AF483" i="18"/>
  <c r="AF479" i="18"/>
  <c r="AF475" i="18"/>
  <c r="AF471" i="18"/>
  <c r="AF467" i="18"/>
  <c r="AF463" i="18"/>
  <c r="AF459" i="18"/>
  <c r="AF455" i="18"/>
  <c r="AF451" i="18"/>
  <c r="AF447" i="18"/>
  <c r="AF443" i="18"/>
  <c r="AF439" i="18"/>
  <c r="AF435" i="18"/>
  <c r="AF431" i="18"/>
  <c r="AF427" i="18"/>
  <c r="AF423" i="18"/>
  <c r="AF419" i="18"/>
  <c r="AF415" i="18"/>
  <c r="AF411" i="18"/>
  <c r="AF407" i="18"/>
  <c r="AF403" i="18"/>
  <c r="AF399" i="18"/>
  <c r="AF395" i="18"/>
  <c r="AF391" i="18"/>
  <c r="AF387" i="18"/>
  <c r="AF383" i="18"/>
  <c r="AF379" i="18"/>
  <c r="AF375" i="18"/>
  <c r="AF371" i="18"/>
  <c r="AF367" i="18"/>
  <c r="AF363" i="18"/>
  <c r="AF359" i="18"/>
  <c r="AF355" i="18"/>
  <c r="AF351" i="18"/>
  <c r="AF347" i="18"/>
  <c r="AF343" i="18"/>
  <c r="AF339" i="18"/>
  <c r="AF335" i="18"/>
  <c r="AF887" i="18"/>
  <c r="AF869" i="18"/>
  <c r="AF851" i="18"/>
  <c r="AF833" i="18"/>
  <c r="AF825" i="18"/>
  <c r="AF817" i="18"/>
  <c r="AF809" i="18"/>
  <c r="AF801" i="18"/>
  <c r="AF793" i="18"/>
  <c r="AF785" i="18"/>
  <c r="AF777" i="18"/>
  <c r="AF769" i="18"/>
  <c r="AF761" i="18"/>
  <c r="AF753" i="18"/>
  <c r="AF745" i="18"/>
  <c r="AF737" i="18"/>
  <c r="AF729" i="18"/>
  <c r="AF721" i="18"/>
  <c r="AF713" i="18"/>
  <c r="AF705" i="18"/>
  <c r="AF697" i="18"/>
  <c r="AF689" i="18"/>
  <c r="AF681" i="18"/>
  <c r="AF673" i="18"/>
  <c r="AF665" i="18"/>
  <c r="AF657" i="18"/>
  <c r="AF649" i="18"/>
  <c r="AF641" i="18"/>
  <c r="AF633" i="18"/>
  <c r="AF625" i="18"/>
  <c r="AF617" i="18"/>
  <c r="AF609" i="18"/>
  <c r="AF601" i="18"/>
  <c r="AF593" i="18"/>
  <c r="AF877" i="18"/>
  <c r="AF859" i="18"/>
  <c r="AF832" i="18"/>
  <c r="AF824" i="18"/>
  <c r="AF816" i="18"/>
  <c r="AF808" i="18"/>
  <c r="AF800" i="18"/>
  <c r="AF792" i="18"/>
  <c r="AF784" i="18"/>
  <c r="AF776" i="18"/>
  <c r="AF768" i="18"/>
  <c r="AF760" i="18"/>
  <c r="AF752" i="18"/>
  <c r="AF744" i="18"/>
  <c r="AF736" i="18"/>
  <c r="AF728" i="18"/>
  <c r="AF720" i="18"/>
  <c r="AF712" i="18"/>
  <c r="AF704" i="18"/>
  <c r="AF696" i="18"/>
  <c r="AF688" i="18"/>
  <c r="AF680" i="18"/>
  <c r="AF672" i="18"/>
  <c r="AF664" i="18"/>
  <c r="AF656" i="18"/>
  <c r="AF648" i="18"/>
  <c r="AF640" i="18"/>
  <c r="AF632" i="18"/>
  <c r="AF624" i="18"/>
  <c r="AF616" i="18"/>
  <c r="AF608" i="18"/>
  <c r="AF600" i="18"/>
  <c r="AF592" i="18"/>
  <c r="AF586" i="18"/>
  <c r="AF582" i="18"/>
  <c r="AF578" i="18"/>
  <c r="AF574" i="18"/>
  <c r="AF570" i="18"/>
  <c r="AF566" i="18"/>
  <c r="AF562" i="18"/>
  <c r="AF558" i="18"/>
  <c r="AF554" i="18"/>
  <c r="AF550" i="18"/>
  <c r="AF546" i="18"/>
  <c r="AF542" i="18"/>
  <c r="AF538" i="18"/>
  <c r="AF534" i="18"/>
  <c r="AF530" i="18"/>
  <c r="AF526" i="18"/>
  <c r="AF522" i="18"/>
  <c r="AF518" i="18"/>
  <c r="AF514" i="18"/>
  <c r="AF510" i="18"/>
  <c r="AF506" i="18"/>
  <c r="AF502" i="18"/>
  <c r="AF498" i="18"/>
  <c r="AF494" i="18"/>
  <c r="AF490" i="18"/>
  <c r="AF486" i="18"/>
  <c r="AF482" i="18"/>
  <c r="AF478" i="18"/>
  <c r="AF474" i="18"/>
  <c r="AF885" i="18"/>
  <c r="AF867" i="18"/>
  <c r="AF839" i="18"/>
  <c r="AF831" i="18"/>
  <c r="AF823" i="18"/>
  <c r="AF815" i="18"/>
  <c r="AF807" i="18"/>
  <c r="AF799" i="18"/>
  <c r="AF791" i="18"/>
  <c r="AF783" i="18"/>
  <c r="AF775" i="18"/>
  <c r="AF767" i="18"/>
  <c r="AF759" i="18"/>
  <c r="AF751" i="18"/>
  <c r="AF743" i="18"/>
  <c r="AF735" i="18"/>
  <c r="AF727" i="18"/>
  <c r="AF719" i="18"/>
  <c r="AF711" i="18"/>
  <c r="AF703" i="18"/>
  <c r="AF695" i="18"/>
  <c r="AF687" i="18"/>
  <c r="AF679" i="18"/>
  <c r="AF671" i="18"/>
  <c r="AF663" i="18"/>
  <c r="AF655" i="18"/>
  <c r="AF647" i="18"/>
  <c r="AF639" i="18"/>
  <c r="AF631" i="18"/>
  <c r="AF623" i="18"/>
  <c r="AF615" i="18"/>
  <c r="AF607" i="18"/>
  <c r="AF599" i="18"/>
  <c r="AF591" i="18"/>
  <c r="AF901" i="18"/>
  <c r="AF893" i="18"/>
  <c r="AF875" i="18"/>
  <c r="AF847" i="18"/>
  <c r="AF830" i="18"/>
  <c r="AF822" i="18"/>
  <c r="AF814" i="18"/>
  <c r="AF806" i="18"/>
  <c r="AF798" i="18"/>
  <c r="AF790" i="18"/>
  <c r="AF782" i="18"/>
  <c r="AF774" i="18"/>
  <c r="AF766" i="18"/>
  <c r="AF758" i="18"/>
  <c r="AF750" i="18"/>
  <c r="AF742" i="18"/>
  <c r="AF734" i="18"/>
  <c r="AF726" i="18"/>
  <c r="AF718" i="18"/>
  <c r="AF710" i="18"/>
  <c r="AF702" i="18"/>
  <c r="AF694" i="18"/>
  <c r="AF686" i="18"/>
  <c r="AF678" i="18"/>
  <c r="AF670" i="18"/>
  <c r="AF662" i="18"/>
  <c r="AF654" i="18"/>
  <c r="AF646" i="18"/>
  <c r="AF638" i="18"/>
  <c r="AF630" i="18"/>
  <c r="AF622" i="18"/>
  <c r="AF614" i="18"/>
  <c r="AF606" i="18"/>
  <c r="AF598" i="18"/>
  <c r="AF590" i="18"/>
  <c r="AF585" i="18"/>
  <c r="AF581" i="18"/>
  <c r="AF577" i="18"/>
  <c r="AF573" i="18"/>
  <c r="AF569" i="18"/>
  <c r="AF565" i="18"/>
  <c r="AF561" i="18"/>
  <c r="AF557" i="18"/>
  <c r="AF553" i="18"/>
  <c r="AF549" i="18"/>
  <c r="AF545" i="18"/>
  <c r="AF541" i="18"/>
  <c r="AF537" i="18"/>
  <c r="AF533" i="18"/>
  <c r="AF529" i="18"/>
  <c r="AF525" i="18"/>
  <c r="AF521" i="18"/>
  <c r="AF517" i="18"/>
  <c r="AF513" i="18"/>
  <c r="AF509" i="18"/>
  <c r="AF505" i="18"/>
  <c r="AF501" i="18"/>
  <c r="AF497" i="18"/>
  <c r="AF493" i="18"/>
  <c r="AF489" i="18"/>
  <c r="AF485" i="18"/>
  <c r="AF481" i="18"/>
  <c r="AF477" i="18"/>
  <c r="AF473" i="18"/>
  <c r="AF469" i="18"/>
  <c r="AF465" i="18"/>
  <c r="AF461" i="18"/>
  <c r="AF457" i="18"/>
  <c r="AF453" i="18"/>
  <c r="AF449" i="18"/>
  <c r="AF445" i="18"/>
  <c r="AF441" i="18"/>
  <c r="AF437" i="18"/>
  <c r="AF433" i="18"/>
  <c r="AF429" i="18"/>
  <c r="AF425" i="18"/>
  <c r="AF421" i="18"/>
  <c r="AF417" i="18"/>
  <c r="AF413" i="18"/>
  <c r="AF409" i="18"/>
  <c r="AF405" i="18"/>
  <c r="AF401" i="18"/>
  <c r="AF397" i="18"/>
  <c r="AF393" i="18"/>
  <c r="AF389" i="18"/>
  <c r="AF385" i="18"/>
  <c r="AF381" i="18"/>
  <c r="AF377" i="18"/>
  <c r="AF373" i="18"/>
  <c r="AF369" i="18"/>
  <c r="AF365" i="18"/>
  <c r="AF361" i="18"/>
  <c r="AF357" i="18"/>
  <c r="AF353" i="18"/>
  <c r="AF349" i="18"/>
  <c r="AF345" i="18"/>
  <c r="AF341" i="18"/>
  <c r="AF337" i="18"/>
  <c r="AF333" i="18"/>
  <c r="AF466" i="18"/>
  <c r="AF450" i="18"/>
  <c r="AF434" i="18"/>
  <c r="AF418" i="18"/>
  <c r="AF402" i="18"/>
  <c r="AF386" i="18"/>
  <c r="AF370" i="18"/>
  <c r="AF342" i="18"/>
  <c r="AF468" i="18"/>
  <c r="AF452" i="18"/>
  <c r="AF436" i="18"/>
  <c r="AF420" i="18"/>
  <c r="AF404" i="18"/>
  <c r="AF388" i="18"/>
  <c r="AF372" i="18"/>
  <c r="AF356" i="18"/>
  <c r="AF354" i="18"/>
  <c r="AF336" i="18"/>
  <c r="AF331" i="18"/>
  <c r="AF327" i="18"/>
  <c r="AF323" i="18"/>
  <c r="AF319" i="18"/>
  <c r="AF315" i="18"/>
  <c r="AF311" i="18"/>
  <c r="AF307" i="18"/>
  <c r="AF303" i="18"/>
  <c r="AF299" i="18"/>
  <c r="AF295" i="18"/>
  <c r="AF291" i="18"/>
  <c r="AF287" i="18"/>
  <c r="AF283" i="18"/>
  <c r="AF279" i="18"/>
  <c r="AF275" i="18"/>
  <c r="AF271" i="18"/>
  <c r="AF267" i="18"/>
  <c r="AF263" i="18"/>
  <c r="AF259" i="18"/>
  <c r="AF255" i="18"/>
  <c r="AF251" i="18"/>
  <c r="AF247" i="18"/>
  <c r="AF243" i="18"/>
  <c r="AF239" i="18"/>
  <c r="AF235" i="18"/>
  <c r="AF231" i="18"/>
  <c r="AF227" i="18"/>
  <c r="AF223" i="18"/>
  <c r="AF219" i="18"/>
  <c r="AF215" i="18"/>
  <c r="AF211" i="18"/>
  <c r="AF207" i="18"/>
  <c r="AF203" i="18"/>
  <c r="AF199" i="18"/>
  <c r="AF195" i="18"/>
  <c r="AF191" i="18"/>
  <c r="AF187" i="18"/>
  <c r="AF183" i="18"/>
  <c r="AF179" i="18"/>
  <c r="AF175" i="18"/>
  <c r="AF171" i="18"/>
  <c r="AF167" i="18"/>
  <c r="AF163" i="18"/>
  <c r="AF159" i="18"/>
  <c r="AF155" i="18"/>
  <c r="AF151" i="18"/>
  <c r="AF147" i="18"/>
  <c r="AF143" i="18"/>
  <c r="AF139" i="18"/>
  <c r="AF135" i="18"/>
  <c r="AF131" i="18"/>
  <c r="AF127" i="18"/>
  <c r="AF123" i="18"/>
  <c r="AF119" i="18"/>
  <c r="AF470" i="18"/>
  <c r="AF454" i="18"/>
  <c r="AF438" i="18"/>
  <c r="AF422" i="18"/>
  <c r="AF406" i="18"/>
  <c r="AF390" i="18"/>
  <c r="AF374" i="18"/>
  <c r="AF358" i="18"/>
  <c r="AF352" i="18"/>
  <c r="AF346" i="18"/>
  <c r="AF472" i="18"/>
  <c r="AF456" i="18"/>
  <c r="AF440" i="18"/>
  <c r="AF424" i="18"/>
  <c r="AF408" i="18"/>
  <c r="AF392" i="18"/>
  <c r="AF376" i="18"/>
  <c r="AF360" i="18"/>
  <c r="AF340" i="18"/>
  <c r="AF330" i="18"/>
  <c r="AF326" i="18"/>
  <c r="AF322" i="18"/>
  <c r="AF318" i="18"/>
  <c r="AF314" i="18"/>
  <c r="AF310" i="18"/>
  <c r="AF306" i="18"/>
  <c r="AF302" i="18"/>
  <c r="AF298" i="18"/>
  <c r="AF294" i="18"/>
  <c r="AF290" i="18"/>
  <c r="AF286" i="18"/>
  <c r="AF282" i="18"/>
  <c r="AF278" i="18"/>
  <c r="AF274" i="18"/>
  <c r="AF270" i="18"/>
  <c r="AF266" i="18"/>
  <c r="AF262" i="18"/>
  <c r="AF258" i="18"/>
  <c r="AF254" i="18"/>
  <c r="AF250" i="18"/>
  <c r="AF246" i="18"/>
  <c r="AF242" i="18"/>
  <c r="AF238" i="18"/>
  <c r="AF234" i="18"/>
  <c r="AF230" i="18"/>
  <c r="AF226" i="18"/>
  <c r="AF222" i="18"/>
  <c r="AF218" i="18"/>
  <c r="AF214" i="18"/>
  <c r="AF210" i="18"/>
  <c r="AF206" i="18"/>
  <c r="AF202" i="18"/>
  <c r="AF198" i="18"/>
  <c r="AF194" i="18"/>
  <c r="AF190" i="18"/>
  <c r="AF186" i="18"/>
  <c r="AF182" i="18"/>
  <c r="AF178" i="18"/>
  <c r="AF174" i="18"/>
  <c r="AF170" i="18"/>
  <c r="AF166" i="18"/>
  <c r="AF162" i="18"/>
  <c r="AF158" i="18"/>
  <c r="AF154" i="18"/>
  <c r="AF150" i="18"/>
  <c r="AF146" i="18"/>
  <c r="AF142" i="18"/>
  <c r="AF138" i="18"/>
  <c r="AF134" i="18"/>
  <c r="AF130" i="18"/>
  <c r="AF126" i="18"/>
  <c r="AF122" i="18"/>
  <c r="AF118" i="18"/>
  <c r="AF114" i="18"/>
  <c r="AF110" i="18"/>
  <c r="AF106" i="18"/>
  <c r="AF102" i="18"/>
  <c r="AF98" i="18"/>
  <c r="AF94" i="18"/>
  <c r="AF90" i="18"/>
  <c r="AF86" i="18"/>
  <c r="AF82" i="18"/>
  <c r="AF78" i="18"/>
  <c r="AF74" i="18"/>
  <c r="AF70" i="18"/>
  <c r="AF66" i="18"/>
  <c r="AF62" i="18"/>
  <c r="AF58" i="18"/>
  <c r="AF54" i="18"/>
  <c r="AF50" i="18"/>
  <c r="AF46" i="18"/>
  <c r="AF42" i="18"/>
  <c r="AF38" i="18"/>
  <c r="AF34" i="18"/>
  <c r="AF30" i="18"/>
  <c r="AF26" i="18"/>
  <c r="AF22" i="18"/>
  <c r="AF458" i="18"/>
  <c r="AF442" i="18"/>
  <c r="AF426" i="18"/>
  <c r="AF410" i="18"/>
  <c r="AF394" i="18"/>
  <c r="AF378" i="18"/>
  <c r="AF362" i="18"/>
  <c r="AF350" i="18"/>
  <c r="AF334" i="18"/>
  <c r="AF460" i="18"/>
  <c r="AF444" i="18"/>
  <c r="AF428" i="18"/>
  <c r="AF412" i="18"/>
  <c r="AF396" i="18"/>
  <c r="AF380" i="18"/>
  <c r="AF364" i="18"/>
  <c r="AF344" i="18"/>
  <c r="AF329" i="18"/>
  <c r="AF325" i="18"/>
  <c r="AF321" i="18"/>
  <c r="AF317" i="18"/>
  <c r="AF313" i="18"/>
  <c r="AF309" i="18"/>
  <c r="AF305" i="18"/>
  <c r="AF301" i="18"/>
  <c r="AF297" i="18"/>
  <c r="AF293" i="18"/>
  <c r="AF289" i="18"/>
  <c r="AF285" i="18"/>
  <c r="AF281" i="18"/>
  <c r="AF277" i="18"/>
  <c r="AF273" i="18"/>
  <c r="AF269" i="18"/>
  <c r="AF265" i="18"/>
  <c r="AF261" i="18"/>
  <c r="AF257" i="18"/>
  <c r="AF253" i="18"/>
  <c r="AF249" i="18"/>
  <c r="AF245" i="18"/>
  <c r="AF241" i="18"/>
  <c r="AF237" i="18"/>
  <c r="AF233" i="18"/>
  <c r="AF229" i="18"/>
  <c r="AF225" i="18"/>
  <c r="AF221" i="18"/>
  <c r="AF217" i="18"/>
  <c r="AF213" i="18"/>
  <c r="AF209" i="18"/>
  <c r="AF205" i="18"/>
  <c r="AF201" i="18"/>
  <c r="AF197" i="18"/>
  <c r="AF193" i="18"/>
  <c r="AF189" i="18"/>
  <c r="AF185" i="18"/>
  <c r="AF181" i="18"/>
  <c r="AF177" i="18"/>
  <c r="AF173" i="18"/>
  <c r="AF169" i="18"/>
  <c r="AF165" i="18"/>
  <c r="AF161" i="18"/>
  <c r="AF157" i="18"/>
  <c r="AF153" i="18"/>
  <c r="AF149" i="18"/>
  <c r="AF145" i="18"/>
  <c r="AF141" i="18"/>
  <c r="AF137" i="18"/>
  <c r="AF133" i="18"/>
  <c r="AF129" i="18"/>
  <c r="AF125" i="18"/>
  <c r="AF121" i="18"/>
  <c r="AF117" i="18"/>
  <c r="AF476" i="18"/>
  <c r="AF462" i="18"/>
  <c r="AF446" i="18"/>
  <c r="AF430" i="18"/>
  <c r="AF414" i="18"/>
  <c r="AF398" i="18"/>
  <c r="AF382" i="18"/>
  <c r="AF366" i="18"/>
  <c r="AF338" i="18"/>
  <c r="AF464" i="18"/>
  <c r="AF448" i="18"/>
  <c r="AF432" i="18"/>
  <c r="AF416" i="18"/>
  <c r="AF400" i="18"/>
  <c r="AF384" i="18"/>
  <c r="AF368" i="18"/>
  <c r="AF348" i="18"/>
  <c r="AF332" i="18"/>
  <c r="AF328" i="18"/>
  <c r="AF324" i="18"/>
  <c r="AF320" i="18"/>
  <c r="AF316" i="18"/>
  <c r="AF312" i="18"/>
  <c r="AF308" i="18"/>
  <c r="AF304" i="18"/>
  <c r="AF300" i="18"/>
  <c r="AF296" i="18"/>
  <c r="AF292" i="18"/>
  <c r="AF288" i="18"/>
  <c r="AF284" i="18"/>
  <c r="AF280" i="18"/>
  <c r="AF276" i="18"/>
  <c r="AF272" i="18"/>
  <c r="AF268" i="18"/>
  <c r="AF264" i="18"/>
  <c r="AF260" i="18"/>
  <c r="AF256" i="18"/>
  <c r="AF252" i="18"/>
  <c r="AF248" i="18"/>
  <c r="AF244" i="18"/>
  <c r="AF240" i="18"/>
  <c r="AF236" i="18"/>
  <c r="AF232" i="18"/>
  <c r="AF228" i="18"/>
  <c r="AF224" i="18"/>
  <c r="AF220" i="18"/>
  <c r="AF216" i="18"/>
  <c r="AF212" i="18"/>
  <c r="AF208" i="18"/>
  <c r="AF204" i="18"/>
  <c r="AF200" i="18"/>
  <c r="AF196" i="18"/>
  <c r="AF192" i="18"/>
  <c r="AF188" i="18"/>
  <c r="AF184" i="18"/>
  <c r="AF180" i="18"/>
  <c r="AF176" i="18"/>
  <c r="AF172" i="18"/>
  <c r="AF168" i="18"/>
  <c r="AF164" i="18"/>
  <c r="AF160" i="18"/>
  <c r="AF156" i="18"/>
  <c r="AF152" i="18"/>
  <c r="AF148" i="18"/>
  <c r="AF144" i="18"/>
  <c r="AF140" i="18"/>
  <c r="AF136" i="18"/>
  <c r="AF132" i="18"/>
  <c r="AF128" i="18"/>
  <c r="AF124" i="18"/>
  <c r="AF120" i="18"/>
  <c r="AF116" i="18"/>
  <c r="AF112" i="18"/>
  <c r="AF108" i="18"/>
  <c r="AF104" i="18"/>
  <c r="AF100" i="18"/>
  <c r="AF96" i="18"/>
  <c r="AF92" i="18"/>
  <c r="AF88" i="18"/>
  <c r="AF84" i="18"/>
  <c r="AF80" i="18"/>
  <c r="AF76" i="18"/>
  <c r="AF72" i="18"/>
  <c r="AF68" i="18"/>
  <c r="AF64" i="18"/>
  <c r="AF60" i="18"/>
  <c r="AF56" i="18"/>
  <c r="AF52" i="18"/>
  <c r="AF48" i="18"/>
  <c r="AF44" i="18"/>
  <c r="AF40" i="18"/>
  <c r="AF36" i="18"/>
  <c r="AF32" i="18"/>
  <c r="AF28" i="18"/>
  <c r="AF24" i="18"/>
  <c r="AF20" i="18"/>
  <c r="AF105" i="18"/>
  <c r="AF89" i="18"/>
  <c r="AF73" i="18"/>
  <c r="AF57" i="18"/>
  <c r="AF41" i="18"/>
  <c r="AF25" i="18"/>
  <c r="AF107" i="18"/>
  <c r="AF91" i="18"/>
  <c r="AF59" i="18"/>
  <c r="AF27" i="18"/>
  <c r="AF45" i="18"/>
  <c r="AF29" i="18"/>
  <c r="AF109" i="18"/>
  <c r="AF93" i="18"/>
  <c r="AF77" i="18"/>
  <c r="AF61" i="18"/>
  <c r="AF111" i="18"/>
  <c r="AF95" i="18"/>
  <c r="AF79" i="18"/>
  <c r="AF63" i="18"/>
  <c r="AF47" i="18"/>
  <c r="AF31" i="18"/>
  <c r="AF99" i="18"/>
  <c r="AF83" i="18"/>
  <c r="AF67" i="18"/>
  <c r="AF113" i="18"/>
  <c r="AF97" i="18"/>
  <c r="AF81" i="18"/>
  <c r="AF65" i="18"/>
  <c r="AF49" i="18"/>
  <c r="AF33" i="18"/>
  <c r="AF115" i="18"/>
  <c r="AF51" i="18"/>
  <c r="AF35" i="18"/>
  <c r="AF53" i="18"/>
  <c r="AF37" i="18"/>
  <c r="AF21" i="18"/>
  <c r="AF101" i="18"/>
  <c r="AF85" i="18"/>
  <c r="AF69" i="18"/>
  <c r="AF103" i="18"/>
  <c r="AF87" i="18"/>
  <c r="AF71" i="18"/>
  <c r="AF55" i="18"/>
  <c r="AF39" i="18"/>
  <c r="AF23" i="18"/>
  <c r="AF19" i="18"/>
  <c r="O19" i="18" s="1"/>
  <c r="V19" i="18" s="1"/>
  <c r="AF75" i="18"/>
  <c r="AF43" i="18"/>
  <c r="AF2000" i="18"/>
  <c r="J13" i="18"/>
  <c r="R17" i="18"/>
  <c r="Q14" i="18" s="1"/>
  <c r="B13" i="38" l="1"/>
  <c r="E12" i="38"/>
  <c r="C12" i="38"/>
  <c r="D12" i="38"/>
  <c r="G13" i="38"/>
  <c r="H12" i="38"/>
  <c r="I12" i="38"/>
  <c r="W19" i="18"/>
  <c r="U19" i="18" s="1"/>
  <c r="U17" i="18" s="1"/>
  <c r="O17" i="18"/>
  <c r="I13" i="38" l="1"/>
  <c r="G14" i="38"/>
  <c r="H13" i="38"/>
  <c r="B14" i="38"/>
  <c r="E13" i="38"/>
  <c r="C13" i="38"/>
  <c r="D13" i="38"/>
  <c r="J12" i="38"/>
  <c r="W17" i="18"/>
  <c r="J13" i="38" l="1"/>
  <c r="G15" i="38"/>
  <c r="H14" i="38"/>
  <c r="I14" i="38"/>
  <c r="B15" i="38"/>
  <c r="C14" i="38"/>
  <c r="E14" i="38"/>
  <c r="D14" i="38"/>
  <c r="B16" i="38" l="1"/>
  <c r="E15" i="38"/>
  <c r="C15" i="38"/>
  <c r="D15" i="38"/>
  <c r="J14" i="38"/>
  <c r="I15" i="38"/>
  <c r="G16" i="38"/>
  <c r="H15" i="38"/>
  <c r="J15" i="38" s="1"/>
  <c r="I16" i="38" l="1"/>
  <c r="H16" i="38"/>
  <c r="J16" i="38" s="1"/>
  <c r="G17" i="38"/>
  <c r="B17" i="38"/>
  <c r="E16" i="38"/>
  <c r="C16" i="38"/>
  <c r="D16" i="38"/>
  <c r="H17" i="38" l="1"/>
  <c r="I17" i="38"/>
  <c r="G18" i="38"/>
  <c r="E17" i="38"/>
  <c r="B18" i="38"/>
  <c r="D17" i="38"/>
  <c r="C17" i="38"/>
  <c r="H18" i="38" l="1"/>
  <c r="I18" i="38"/>
  <c r="G19" i="38"/>
  <c r="J17" i="38"/>
  <c r="E18" i="38"/>
  <c r="B19" i="38"/>
  <c r="C18" i="38"/>
  <c r="D18" i="38"/>
  <c r="G20" i="38" l="1"/>
  <c r="I19" i="38"/>
  <c r="H19" i="38"/>
  <c r="J18" i="38"/>
  <c r="B20" i="38"/>
  <c r="E19" i="38"/>
  <c r="D19" i="38"/>
  <c r="C19" i="38"/>
  <c r="B21" i="38" l="1"/>
  <c r="E20" i="38"/>
  <c r="D20" i="38"/>
  <c r="C20" i="38"/>
  <c r="J19" i="38"/>
  <c r="G21" i="38"/>
  <c r="I20" i="38"/>
  <c r="H20" i="38"/>
  <c r="I21" i="38" l="1"/>
  <c r="H21" i="38"/>
  <c r="G22" i="38"/>
  <c r="J20" i="38"/>
  <c r="E21" i="38"/>
  <c r="C21" i="38"/>
  <c r="B22" i="38"/>
  <c r="D21" i="38"/>
  <c r="I22" i="38" l="1"/>
  <c r="G23" i="38"/>
  <c r="H22" i="38"/>
  <c r="B23" i="38"/>
  <c r="C22" i="38"/>
  <c r="E22" i="38"/>
  <c r="D22" i="38"/>
  <c r="J21" i="38"/>
  <c r="E23" i="38" l="1"/>
  <c r="B24" i="38"/>
  <c r="C23" i="38"/>
  <c r="D23" i="38"/>
  <c r="I23" i="38"/>
  <c r="G24" i="38"/>
  <c r="H23" i="38"/>
  <c r="J23" i="38" s="1"/>
  <c r="J22" i="38"/>
  <c r="I24" i="38" l="1"/>
  <c r="H24" i="38"/>
  <c r="G25" i="38"/>
  <c r="B25" i="38"/>
  <c r="C24" i="38"/>
  <c r="E24" i="38"/>
  <c r="D24" i="38"/>
  <c r="B26" i="38" l="1"/>
  <c r="E25" i="38"/>
  <c r="D25" i="38"/>
  <c r="C25" i="38"/>
  <c r="G26" i="38"/>
  <c r="I25" i="38"/>
  <c r="H25" i="38"/>
  <c r="J25" i="38" s="1"/>
  <c r="J24" i="38"/>
  <c r="H26" i="38" l="1"/>
  <c r="G27" i="38"/>
  <c r="I26" i="38"/>
  <c r="B27" i="38"/>
  <c r="E26" i="38"/>
  <c r="C26" i="38"/>
  <c r="D26" i="38"/>
  <c r="B28" i="38" l="1"/>
  <c r="E27" i="38"/>
  <c r="D27" i="38"/>
  <c r="C27" i="38"/>
  <c r="G28" i="38"/>
  <c r="I27" i="38"/>
  <c r="H27" i="38"/>
  <c r="J27" i="38" s="1"/>
  <c r="J26" i="38"/>
  <c r="I28" i="38" l="1"/>
  <c r="H28" i="38"/>
  <c r="B29" i="38"/>
  <c r="E28" i="38"/>
  <c r="D28" i="38"/>
  <c r="C28" i="38"/>
  <c r="C29" i="38" l="1"/>
  <c r="E29" i="38"/>
  <c r="B30" i="38"/>
  <c r="D29" i="38"/>
  <c r="J28" i="38"/>
  <c r="E30" i="38" l="1"/>
  <c r="B31" i="38"/>
  <c r="C30" i="38"/>
  <c r="D30" i="38"/>
  <c r="E31" i="38" l="1"/>
  <c r="B32" i="38"/>
  <c r="C31" i="38"/>
  <c r="D31" i="38"/>
  <c r="E32" i="38" l="1"/>
  <c r="B33" i="38"/>
  <c r="C32" i="38"/>
  <c r="D32" i="38"/>
  <c r="E33" i="38" l="1"/>
  <c r="B34" i="38"/>
  <c r="C33" i="38"/>
  <c r="D33" i="38"/>
  <c r="E34" i="38" l="1"/>
  <c r="B35" i="38"/>
  <c r="C34" i="38"/>
  <c r="D34" i="38"/>
  <c r="B36" i="38" l="1"/>
  <c r="D35" i="38"/>
  <c r="E35" i="38"/>
  <c r="C35" i="38"/>
  <c r="E36" i="38" l="1"/>
  <c r="B37" i="38"/>
  <c r="D36" i="38"/>
  <c r="C36" i="38"/>
  <c r="C37" i="38" l="1"/>
  <c r="E37" i="38"/>
  <c r="B38" i="38"/>
  <c r="D37" i="38"/>
  <c r="E38" i="38" l="1"/>
  <c r="B39" i="38"/>
  <c r="C38" i="38"/>
  <c r="D38" i="38"/>
  <c r="B40" i="38" l="1"/>
  <c r="E39" i="38"/>
  <c r="C39" i="38"/>
  <c r="D39" i="38"/>
  <c r="E40" i="38" l="1"/>
  <c r="B41" i="38"/>
  <c r="C40" i="38"/>
  <c r="D40" i="38"/>
  <c r="E41" i="38" l="1"/>
  <c r="B42" i="38"/>
  <c r="C41" i="38"/>
  <c r="D41" i="38"/>
  <c r="E42" i="38" l="1"/>
  <c r="B43" i="38"/>
  <c r="C42" i="38"/>
  <c r="D42" i="38"/>
  <c r="E43" i="38" l="1"/>
  <c r="B44" i="38"/>
  <c r="D43" i="38"/>
  <c r="C43" i="38"/>
  <c r="E44" i="38" l="1"/>
  <c r="B45" i="38"/>
  <c r="D44" i="38"/>
  <c r="C44" i="38"/>
  <c r="B46" i="38" l="1"/>
  <c r="C45" i="38"/>
  <c r="E45" i="38"/>
  <c r="D45" i="38"/>
  <c r="E46" i="38" l="1"/>
  <c r="B47" i="38"/>
  <c r="C46" i="38"/>
  <c r="D46" i="38"/>
  <c r="E47" i="38" l="1"/>
  <c r="B48" i="38"/>
  <c r="D47" i="38"/>
  <c r="C47" i="38"/>
  <c r="E48" i="38" l="1"/>
  <c r="B49" i="38"/>
  <c r="C48" i="38"/>
  <c r="D48" i="38"/>
  <c r="E49" i="38" l="1"/>
  <c r="B50" i="38"/>
  <c r="C49" i="38"/>
  <c r="D49" i="38"/>
  <c r="E50" i="38" l="1"/>
  <c r="B51" i="38"/>
  <c r="C50" i="38"/>
  <c r="D50" i="38"/>
  <c r="B52" i="38" l="1"/>
  <c r="C51" i="38"/>
  <c r="D51" i="38"/>
  <c r="E51" i="38"/>
  <c r="E52" i="38" l="1"/>
  <c r="B53" i="38"/>
  <c r="C52" i="38"/>
  <c r="D52" i="38"/>
  <c r="E53" i="38" l="1"/>
  <c r="C53" i="38"/>
  <c r="B54" i="38"/>
  <c r="D53" i="38"/>
  <c r="E54" i="38" l="1"/>
  <c r="B55" i="38"/>
  <c r="C54" i="38"/>
  <c r="D54" i="38"/>
  <c r="B56" i="38" l="1"/>
  <c r="E55" i="38"/>
  <c r="C55" i="38"/>
  <c r="D55" i="38"/>
  <c r="E56" i="38" l="1"/>
  <c r="B57" i="38"/>
  <c r="D56" i="38"/>
  <c r="C56" i="38"/>
  <c r="E57" i="38" l="1"/>
  <c r="B58" i="38"/>
  <c r="C57" i="38"/>
  <c r="D57" i="38"/>
  <c r="E58" i="38" l="1"/>
  <c r="B59" i="38"/>
  <c r="D58" i="38"/>
  <c r="C58" i="38"/>
  <c r="D59" i="38" l="1"/>
  <c r="E59" i="38"/>
  <c r="C59" i="38"/>
  <c r="B60" i="38"/>
  <c r="E60" i="38" l="1"/>
  <c r="B61" i="38"/>
  <c r="C60" i="38"/>
  <c r="D60" i="38"/>
  <c r="C61" i="38" l="1"/>
  <c r="B62" i="38"/>
  <c r="E61" i="38"/>
  <c r="D61" i="38"/>
  <c r="E62" i="38" l="1"/>
  <c r="B63" i="38"/>
  <c r="C62" i="38"/>
  <c r="D62" i="38"/>
  <c r="E63" i="38" l="1"/>
  <c r="B64" i="38"/>
  <c r="D63" i="38"/>
  <c r="C63" i="38"/>
  <c r="E64" i="38" l="1"/>
  <c r="B65" i="38"/>
  <c r="D64" i="38"/>
  <c r="C64" i="38"/>
  <c r="E65" i="38" l="1"/>
  <c r="B66" i="38"/>
  <c r="C65" i="38"/>
  <c r="D65" i="38"/>
  <c r="E66" i="38" l="1"/>
  <c r="B67" i="38"/>
  <c r="C66" i="38"/>
  <c r="D66" i="38"/>
  <c r="B68" i="38" l="1"/>
  <c r="D67" i="38"/>
  <c r="E67" i="38"/>
  <c r="C67" i="38"/>
  <c r="E68" i="38" l="1"/>
  <c r="B69" i="38"/>
  <c r="D68" i="38"/>
  <c r="C68" i="38"/>
  <c r="C69" i="38" l="1"/>
  <c r="B70" i="38"/>
  <c r="E69" i="38"/>
  <c r="D69" i="38"/>
  <c r="E70" i="38" l="1"/>
  <c r="B71" i="38"/>
  <c r="C70" i="38"/>
  <c r="D70" i="38"/>
  <c r="E71" i="38" l="1"/>
  <c r="C71" i="38"/>
  <c r="D71" i="38"/>
  <c r="B72" i="38"/>
  <c r="E72" i="38" l="1"/>
  <c r="B73" i="38"/>
  <c r="C72" i="38"/>
  <c r="D72" i="38"/>
  <c r="E73" i="38" l="1"/>
  <c r="B74" i="38"/>
  <c r="D73" i="38"/>
  <c r="C73" i="38"/>
  <c r="E74" i="38" l="1"/>
  <c r="B75" i="38"/>
  <c r="D74" i="38"/>
  <c r="C74" i="38"/>
  <c r="E75" i="38" l="1"/>
  <c r="B76" i="38"/>
  <c r="D75" i="38"/>
  <c r="C75" i="38"/>
  <c r="E76" i="38" l="1"/>
  <c r="B77" i="38"/>
  <c r="D76" i="38"/>
  <c r="C76" i="38"/>
  <c r="B78" i="38" l="1"/>
  <c r="C77" i="38"/>
  <c r="E77" i="38"/>
  <c r="D77" i="38"/>
  <c r="E78" i="38" l="1"/>
  <c r="B79" i="38"/>
  <c r="C78" i="38"/>
  <c r="D78" i="38"/>
  <c r="B80" i="38" l="1"/>
  <c r="C79" i="38"/>
  <c r="E79" i="38"/>
  <c r="D79" i="38"/>
  <c r="E80" i="38" l="1"/>
  <c r="B81" i="38"/>
  <c r="C80" i="38"/>
  <c r="D80" i="38"/>
  <c r="E81" i="38" l="1"/>
  <c r="B82" i="38"/>
  <c r="D81" i="38"/>
  <c r="C81" i="38"/>
  <c r="E82" i="38" l="1"/>
  <c r="B83" i="38"/>
  <c r="C82" i="38"/>
  <c r="D82" i="38"/>
  <c r="D83" i="38" l="1"/>
  <c r="E83" i="38"/>
  <c r="B84" i="38"/>
  <c r="C83" i="38"/>
  <c r="E84" i="38" l="1"/>
  <c r="B85" i="38"/>
  <c r="D84" i="38"/>
  <c r="C84" i="38"/>
  <c r="E85" i="38" l="1"/>
  <c r="C85" i="38"/>
  <c r="B86" i="38"/>
  <c r="D85" i="38"/>
  <c r="E86" i="38" l="1"/>
  <c r="B87" i="38"/>
  <c r="D86" i="38"/>
  <c r="C86" i="38"/>
  <c r="B88" i="38" l="1"/>
  <c r="E87" i="38"/>
  <c r="C87" i="38"/>
  <c r="D87" i="38"/>
  <c r="E88" i="38" l="1"/>
  <c r="B89" i="38"/>
  <c r="C88" i="38"/>
  <c r="D88" i="38"/>
  <c r="E89" i="38" l="1"/>
  <c r="B90" i="38"/>
  <c r="C89" i="38"/>
  <c r="D89" i="38"/>
  <c r="E90" i="38" l="1"/>
  <c r="B91" i="38"/>
  <c r="C90" i="38"/>
  <c r="D90" i="38"/>
  <c r="E91" i="38" l="1"/>
  <c r="D91" i="38"/>
  <c r="B92" i="38"/>
  <c r="C91" i="38"/>
  <c r="E92" i="38" l="1"/>
  <c r="B93" i="38"/>
  <c r="D92" i="38"/>
  <c r="C92" i="38"/>
  <c r="C93" i="38" l="1"/>
  <c r="B94" i="38"/>
  <c r="E93" i="38"/>
  <c r="D93" i="38"/>
  <c r="E94" i="38" l="1"/>
  <c r="B95" i="38"/>
  <c r="C94" i="38"/>
  <c r="D94" i="38"/>
  <c r="E95" i="38" l="1"/>
  <c r="B96" i="38"/>
  <c r="D95" i="38"/>
  <c r="C95" i="38"/>
  <c r="E96" i="38" l="1"/>
  <c r="B97" i="38"/>
  <c r="D96" i="38"/>
  <c r="C96" i="38"/>
  <c r="E97" i="38" l="1"/>
  <c r="B98" i="38"/>
  <c r="C97" i="38"/>
  <c r="D97" i="38"/>
  <c r="E98" i="38" l="1"/>
  <c r="B99" i="38"/>
  <c r="C98" i="38"/>
  <c r="D98" i="38"/>
  <c r="B100" i="38" l="1"/>
  <c r="E99" i="38"/>
  <c r="D99" i="38"/>
  <c r="C99" i="38"/>
  <c r="E100" i="38" l="1"/>
  <c r="B101" i="38"/>
  <c r="D100" i="38"/>
  <c r="C100" i="38"/>
  <c r="C101" i="38" l="1"/>
  <c r="E101" i="38"/>
  <c r="B102" i="38"/>
  <c r="D101" i="38"/>
  <c r="E102" i="38" l="1"/>
  <c r="B103" i="38"/>
  <c r="C102" i="38"/>
  <c r="D102" i="38"/>
  <c r="E103" i="38" l="1"/>
  <c r="B104" i="38"/>
  <c r="C103" i="38"/>
  <c r="D103" i="38"/>
  <c r="E104" i="38" l="1"/>
  <c r="B105" i="38"/>
  <c r="D104" i="38"/>
  <c r="C104" i="38"/>
  <c r="E105" i="38" l="1"/>
  <c r="B106" i="38"/>
  <c r="C105" i="38"/>
  <c r="D105" i="38"/>
  <c r="E106" i="38" l="1"/>
  <c r="B107" i="38"/>
  <c r="C106" i="38"/>
  <c r="D106" i="38"/>
  <c r="E107" i="38" l="1"/>
  <c r="B108" i="38"/>
  <c r="D107" i="38"/>
  <c r="C107" i="38"/>
  <c r="E108" i="38" l="1"/>
  <c r="B109" i="38"/>
  <c r="D108" i="38"/>
  <c r="C108" i="38"/>
  <c r="B110" i="38" l="1"/>
  <c r="C109" i="38"/>
  <c r="E109" i="38"/>
  <c r="D109" i="38"/>
  <c r="E110" i="38" l="1"/>
  <c r="B111" i="38"/>
  <c r="C110" i="38"/>
  <c r="D110" i="38"/>
  <c r="E111" i="38" l="1"/>
  <c r="B112" i="38"/>
  <c r="D111" i="38"/>
  <c r="C111" i="38"/>
  <c r="E112" i="38" l="1"/>
  <c r="B113" i="38"/>
  <c r="D112" i="38"/>
  <c r="C112" i="38"/>
  <c r="E113" i="38" l="1"/>
  <c r="B114" i="38"/>
  <c r="C113" i="38"/>
  <c r="D113" i="38"/>
  <c r="E114" i="38" l="1"/>
  <c r="B115" i="38"/>
  <c r="C114" i="38"/>
  <c r="D114" i="38"/>
  <c r="E115" i="38" l="1"/>
  <c r="C115" i="38"/>
  <c r="D115" i="38"/>
  <c r="B116" i="38"/>
  <c r="E116" i="38" l="1"/>
  <c r="B117" i="38"/>
  <c r="C116" i="38"/>
  <c r="D116" i="38"/>
  <c r="E117" i="38" l="1"/>
  <c r="C117" i="38"/>
  <c r="B118" i="38"/>
  <c r="D117" i="38"/>
  <c r="E118" i="38" l="1"/>
  <c r="B119" i="38"/>
  <c r="D118" i="38"/>
  <c r="C118" i="38"/>
  <c r="B120" i="38" l="1"/>
  <c r="C119" i="38"/>
  <c r="E119" i="38"/>
  <c r="D119" i="38"/>
  <c r="E120" i="38" l="1"/>
  <c r="B121" i="38"/>
  <c r="D120" i="38"/>
  <c r="C120" i="38"/>
  <c r="E121" i="38" l="1"/>
  <c r="B122" i="38"/>
  <c r="D121" i="38"/>
  <c r="C121" i="38"/>
  <c r="E122" i="38" l="1"/>
  <c r="B123" i="38"/>
  <c r="C122" i="38"/>
  <c r="D122" i="38"/>
  <c r="E123" i="38" l="1"/>
  <c r="B124" i="38"/>
  <c r="D123" i="38"/>
  <c r="C123" i="38"/>
  <c r="E124" i="38" l="1"/>
  <c r="B125" i="38"/>
  <c r="C124" i="38"/>
  <c r="D124" i="38"/>
  <c r="C125" i="38" l="1"/>
  <c r="E125" i="38"/>
  <c r="D125" i="38"/>
  <c r="B126" i="38"/>
  <c r="E126" i="38" l="1"/>
  <c r="B127" i="38"/>
  <c r="C126" i="38"/>
  <c r="D126" i="38"/>
  <c r="E127" i="38" l="1"/>
  <c r="B128" i="38"/>
  <c r="C127" i="38"/>
  <c r="D127" i="38"/>
  <c r="E128" i="38" l="1"/>
  <c r="B129" i="38"/>
  <c r="C128" i="38"/>
  <c r="D128" i="38"/>
  <c r="E129" i="38" l="1"/>
  <c r="B130" i="38"/>
  <c r="C129" i="38"/>
  <c r="D129" i="38"/>
  <c r="E130" i="38" l="1"/>
  <c r="B131" i="38"/>
  <c r="C130" i="38"/>
  <c r="D130" i="38"/>
  <c r="B132" i="38" l="1"/>
  <c r="D131" i="38"/>
  <c r="E131" i="38"/>
  <c r="C131" i="38"/>
  <c r="E132" i="38" l="1"/>
  <c r="B133" i="38"/>
  <c r="D132" i="38"/>
  <c r="C132" i="38"/>
  <c r="C133" i="38" l="1"/>
  <c r="E133" i="38"/>
  <c r="B134" i="38"/>
  <c r="D133" i="38"/>
  <c r="E134" i="38" l="1"/>
  <c r="B135" i="38"/>
  <c r="C134" i="38"/>
  <c r="D134" i="38"/>
  <c r="B136" i="38" l="1"/>
  <c r="C135" i="38"/>
  <c r="E135" i="38"/>
  <c r="D135" i="38"/>
  <c r="E136" i="38" l="1"/>
  <c r="B137" i="38"/>
  <c r="C136" i="38"/>
  <c r="D136" i="38"/>
  <c r="E137" i="38" l="1"/>
  <c r="B138" i="38"/>
  <c r="D137" i="38"/>
  <c r="C137" i="38"/>
  <c r="E138" i="38" l="1"/>
  <c r="B139" i="38"/>
  <c r="C138" i="38"/>
  <c r="D138" i="38"/>
  <c r="E139" i="38" l="1"/>
  <c r="B140" i="38"/>
  <c r="D139" i="38"/>
  <c r="C139" i="38"/>
  <c r="E140" i="38" l="1"/>
  <c r="B141" i="38"/>
  <c r="D140" i="38"/>
  <c r="C140" i="38"/>
  <c r="B142" i="38" l="1"/>
  <c r="C141" i="38"/>
  <c r="E141" i="38"/>
  <c r="D141" i="38"/>
  <c r="E142" i="38" l="1"/>
  <c r="B143" i="38"/>
  <c r="C142" i="38"/>
  <c r="D142" i="38"/>
  <c r="C143" i="38" l="1"/>
  <c r="D143" i="38"/>
  <c r="E143" i="38"/>
  <c r="B144" i="38"/>
  <c r="E144" i="38" l="1"/>
  <c r="B145" i="38"/>
  <c r="C144" i="38"/>
  <c r="D144" i="38"/>
  <c r="E145" i="38" l="1"/>
  <c r="B146" i="38"/>
  <c r="D145" i="38"/>
  <c r="C145" i="38"/>
  <c r="E146" i="38" l="1"/>
  <c r="B147" i="38"/>
  <c r="C146" i="38"/>
  <c r="D146" i="38"/>
  <c r="B148" i="38" l="1"/>
  <c r="D147" i="38"/>
  <c r="E147" i="38"/>
  <c r="C147" i="38"/>
  <c r="E148" i="38" l="1"/>
  <c r="B149" i="38"/>
  <c r="D148" i="38"/>
  <c r="C148" i="38"/>
  <c r="E149" i="38" l="1"/>
  <c r="C149" i="38"/>
  <c r="B150" i="38"/>
  <c r="D149" i="38"/>
  <c r="E150" i="38" l="1"/>
  <c r="B151" i="38"/>
  <c r="C150" i="38"/>
  <c r="D150" i="38"/>
  <c r="B152" i="38" l="1"/>
  <c r="E151" i="38"/>
  <c r="C151" i="38"/>
  <c r="D151" i="38"/>
  <c r="E152" i="38" l="1"/>
  <c r="B153" i="38"/>
  <c r="C152" i="38"/>
  <c r="D152" i="38"/>
  <c r="E153" i="38" l="1"/>
  <c r="B154" i="38"/>
  <c r="C153" i="38"/>
  <c r="D153" i="38"/>
  <c r="E154" i="38" l="1"/>
  <c r="B155" i="38"/>
  <c r="D154" i="38"/>
  <c r="C154" i="38"/>
  <c r="B156" i="38" l="1"/>
  <c r="D155" i="38"/>
  <c r="C155" i="38"/>
  <c r="E155" i="38"/>
  <c r="E156" i="38" l="1"/>
  <c r="B157" i="38"/>
  <c r="D156" i="38"/>
  <c r="C156" i="38"/>
  <c r="C157" i="38" l="1"/>
  <c r="E157" i="38"/>
  <c r="B158" i="38"/>
  <c r="D157" i="38"/>
  <c r="E158" i="38" l="1"/>
  <c r="B159" i="38"/>
  <c r="D158" i="38"/>
  <c r="C158" i="38"/>
  <c r="E159" i="38" l="1"/>
  <c r="B160" i="38"/>
  <c r="D159" i="38"/>
  <c r="C159" i="38"/>
  <c r="E160" i="38" l="1"/>
  <c r="B161" i="38"/>
  <c r="D160" i="38"/>
  <c r="C160" i="38"/>
  <c r="E161" i="38" l="1"/>
  <c r="B162" i="38"/>
  <c r="C161" i="38"/>
  <c r="D161" i="38"/>
  <c r="E162" i="38" l="1"/>
  <c r="B163" i="38"/>
  <c r="C162" i="38"/>
  <c r="D162" i="38"/>
  <c r="B164" i="38" l="1"/>
  <c r="D163" i="38"/>
  <c r="C163" i="38"/>
  <c r="E163" i="38"/>
  <c r="E164" i="38" l="1"/>
  <c r="B165" i="38"/>
  <c r="D164" i="38"/>
  <c r="C164" i="38"/>
  <c r="C165" i="38" l="1"/>
  <c r="B166" i="38"/>
  <c r="E165" i="38"/>
  <c r="D165" i="38"/>
  <c r="E166" i="38" l="1"/>
  <c r="B167" i="38"/>
  <c r="C166" i="38"/>
  <c r="D166" i="38"/>
  <c r="E167" i="38" l="1"/>
  <c r="C167" i="38"/>
  <c r="D167" i="38"/>
  <c r="B168" i="38"/>
  <c r="E168" i="38" l="1"/>
  <c r="B169" i="38"/>
  <c r="C168" i="38"/>
  <c r="D168" i="38"/>
  <c r="E169" i="38" l="1"/>
  <c r="B170" i="38"/>
  <c r="C169" i="38"/>
  <c r="D169" i="38"/>
  <c r="E170" i="38" l="1"/>
  <c r="B171" i="38"/>
  <c r="C170" i="38"/>
  <c r="D170" i="38"/>
  <c r="E171" i="38" l="1"/>
  <c r="B172" i="38"/>
  <c r="D171" i="38"/>
  <c r="C171" i="38"/>
  <c r="E172" i="38" l="1"/>
  <c r="B173" i="38"/>
  <c r="D172" i="38"/>
  <c r="C172" i="38"/>
  <c r="B174" i="38" l="1"/>
  <c r="C173" i="38"/>
  <c r="E173" i="38"/>
  <c r="D173" i="38"/>
  <c r="E174" i="38" l="1"/>
  <c r="B175" i="38"/>
  <c r="D174" i="38"/>
  <c r="C174" i="38"/>
  <c r="E175" i="38" l="1"/>
  <c r="C175" i="38"/>
  <c r="D175" i="38"/>
  <c r="B176" i="38"/>
  <c r="E176" i="38" l="1"/>
  <c r="B177" i="38"/>
  <c r="C176" i="38"/>
  <c r="D176" i="38"/>
  <c r="E177" i="38" l="1"/>
  <c r="B178" i="38"/>
  <c r="C177" i="38"/>
  <c r="D177" i="38"/>
  <c r="E178" i="38" l="1"/>
  <c r="B179" i="38"/>
  <c r="C178" i="38"/>
  <c r="D178" i="38"/>
  <c r="C179" i="38" l="1"/>
  <c r="D179" i="38"/>
  <c r="B180" i="38"/>
  <c r="E179" i="38"/>
  <c r="E180" i="38" l="1"/>
  <c r="B181" i="38"/>
  <c r="C180" i="38"/>
  <c r="D180" i="38"/>
  <c r="E181" i="38" l="1"/>
  <c r="C181" i="38"/>
  <c r="B182" i="38"/>
  <c r="D181" i="38"/>
  <c r="E182" i="38" l="1"/>
  <c r="B183" i="38"/>
  <c r="D182" i="38"/>
  <c r="C182" i="38"/>
  <c r="B184" i="38" l="1"/>
  <c r="E183" i="38"/>
  <c r="C183" i="38"/>
  <c r="D183" i="38"/>
  <c r="E184" i="38" l="1"/>
  <c r="B185" i="38"/>
  <c r="C184" i="38"/>
  <c r="D184" i="38"/>
  <c r="E185" i="38" l="1"/>
  <c r="B186" i="38"/>
  <c r="C185" i="38"/>
  <c r="D185" i="38"/>
  <c r="E186" i="38" l="1"/>
  <c r="B187" i="38"/>
  <c r="C186" i="38"/>
  <c r="D186" i="38"/>
  <c r="D187" i="38" l="1"/>
  <c r="E187" i="38"/>
  <c r="B188" i="38"/>
  <c r="C187" i="38"/>
  <c r="E188" i="38" l="1"/>
  <c r="B189" i="38"/>
  <c r="C188" i="38"/>
  <c r="D188" i="38"/>
  <c r="C189" i="38" l="1"/>
  <c r="E189" i="38"/>
  <c r="B190" i="38"/>
  <c r="D189" i="38"/>
  <c r="E190" i="38" l="1"/>
  <c r="B191" i="38"/>
  <c r="C190" i="38"/>
  <c r="D190" i="38"/>
  <c r="E191" i="38" l="1"/>
  <c r="B192" i="38"/>
  <c r="D191" i="38"/>
  <c r="C191" i="38"/>
  <c r="E192" i="38" l="1"/>
  <c r="B193" i="38"/>
  <c r="C192" i="38"/>
  <c r="D192" i="38"/>
  <c r="E193" i="38" l="1"/>
  <c r="B194" i="38"/>
  <c r="D193" i="38"/>
  <c r="C193" i="38"/>
  <c r="E194" i="38" l="1"/>
  <c r="B195" i="38"/>
  <c r="D194" i="38"/>
  <c r="C194" i="38"/>
  <c r="B196" i="38" l="1"/>
  <c r="D195" i="38"/>
  <c r="E195" i="38"/>
  <c r="C195" i="38"/>
  <c r="E196" i="38" l="1"/>
  <c r="B197" i="38"/>
  <c r="D196" i="38"/>
  <c r="C196" i="38"/>
  <c r="C197" i="38" l="1"/>
  <c r="B198" i="38"/>
  <c r="E197" i="38"/>
  <c r="D197" i="38"/>
  <c r="E198" i="38" l="1"/>
  <c r="B199" i="38"/>
  <c r="C198" i="38"/>
  <c r="D198" i="38"/>
  <c r="E199" i="38" l="1"/>
  <c r="B200" i="38"/>
  <c r="C199" i="38"/>
  <c r="D199" i="38"/>
  <c r="E200" i="38" l="1"/>
  <c r="B201" i="38"/>
  <c r="C200" i="38"/>
  <c r="D200" i="38"/>
  <c r="E201" i="38" l="1"/>
  <c r="B202" i="38"/>
  <c r="C201" i="38"/>
  <c r="D201" i="38"/>
  <c r="E202" i="38" l="1"/>
  <c r="B203" i="38"/>
  <c r="D202" i="38"/>
  <c r="C202" i="38"/>
  <c r="E203" i="38" l="1"/>
  <c r="B204" i="38"/>
  <c r="D203" i="38"/>
  <c r="C203" i="38"/>
  <c r="E204" i="38" l="1"/>
  <c r="B205" i="38"/>
  <c r="D204" i="38"/>
  <c r="C204" i="38"/>
  <c r="B206" i="38" l="1"/>
  <c r="C205" i="38"/>
  <c r="D205" i="38"/>
  <c r="E205" i="38"/>
  <c r="E206" i="38" l="1"/>
  <c r="B207" i="38"/>
  <c r="C206" i="38"/>
  <c r="D206" i="38"/>
  <c r="E207" i="38" l="1"/>
  <c r="B208" i="38"/>
  <c r="C207" i="38"/>
  <c r="D207" i="38"/>
  <c r="E208" i="38" l="1"/>
  <c r="B209" i="38"/>
  <c r="C208" i="38"/>
  <c r="D208" i="38"/>
  <c r="E209" i="38" l="1"/>
  <c r="B210" i="38"/>
  <c r="C209" i="38"/>
  <c r="D209" i="38"/>
  <c r="E210" i="38" l="1"/>
  <c r="B211" i="38"/>
  <c r="C210" i="38"/>
  <c r="D210" i="38"/>
  <c r="D211" i="38" l="1"/>
  <c r="C211" i="38"/>
  <c r="E211" i="38"/>
  <c r="B212" i="38"/>
  <c r="E212" i="38" l="1"/>
  <c r="B213" i="38"/>
  <c r="D212" i="38"/>
  <c r="C212" i="38"/>
  <c r="E213" i="38" l="1"/>
  <c r="C213" i="38"/>
  <c r="B214" i="38"/>
  <c r="D213" i="38"/>
  <c r="E214" i="38" l="1"/>
  <c r="B215" i="38"/>
  <c r="D214" i="38"/>
  <c r="C214" i="38"/>
  <c r="B216" i="38" l="1"/>
  <c r="C215" i="38"/>
  <c r="E215" i="38"/>
  <c r="D215" i="38"/>
  <c r="E216" i="38" l="1"/>
  <c r="B217" i="38"/>
  <c r="C216" i="38"/>
  <c r="D216" i="38"/>
  <c r="E217" i="38" l="1"/>
  <c r="B218" i="38"/>
  <c r="C217" i="38"/>
  <c r="D217" i="38"/>
  <c r="E218" i="38" l="1"/>
  <c r="B219" i="38"/>
  <c r="C218" i="38"/>
  <c r="D218" i="38"/>
  <c r="E219" i="38" l="1"/>
  <c r="D219" i="38"/>
  <c r="B220" i="38"/>
  <c r="C219" i="38"/>
  <c r="E220" i="38" l="1"/>
  <c r="B221" i="38"/>
  <c r="D220" i="38"/>
  <c r="C220" i="38"/>
  <c r="C221" i="38" l="1"/>
  <c r="B222" i="38"/>
  <c r="E221" i="38"/>
  <c r="D221" i="38"/>
  <c r="E222" i="38" l="1"/>
  <c r="B223" i="38"/>
  <c r="C222" i="38"/>
  <c r="D222" i="38"/>
  <c r="E223" i="38" l="1"/>
  <c r="B224" i="38"/>
  <c r="C223" i="38"/>
  <c r="D223" i="38"/>
  <c r="E224" i="38" l="1"/>
  <c r="B225" i="38"/>
  <c r="C224" i="38"/>
  <c r="D224" i="38"/>
  <c r="E225" i="38" l="1"/>
  <c r="B226" i="38"/>
  <c r="C225" i="38"/>
  <c r="D225" i="38"/>
  <c r="E226" i="38" l="1"/>
  <c r="B227" i="38"/>
  <c r="C226" i="38"/>
  <c r="D226" i="38"/>
  <c r="B228" i="38" l="1"/>
  <c r="E227" i="38"/>
  <c r="D227" i="38"/>
  <c r="C227" i="38"/>
  <c r="E228" i="38" l="1"/>
  <c r="B229" i="38"/>
  <c r="D228" i="38"/>
  <c r="C228" i="38"/>
  <c r="C229" i="38" l="1"/>
  <c r="E229" i="38"/>
  <c r="D229" i="38"/>
  <c r="B230" i="38"/>
  <c r="E230" i="38" l="1"/>
  <c r="B231" i="38"/>
  <c r="D230" i="38"/>
  <c r="C230" i="38"/>
  <c r="B232" i="38" l="1"/>
  <c r="E231" i="38"/>
  <c r="C231" i="38"/>
  <c r="D231" i="38"/>
  <c r="E232" i="38" l="1"/>
  <c r="B233" i="38"/>
  <c r="C232" i="38"/>
  <c r="D232" i="38"/>
  <c r="E233" i="38" l="1"/>
  <c r="B234" i="38"/>
  <c r="C233" i="38"/>
  <c r="D233" i="38"/>
  <c r="E234" i="38" l="1"/>
  <c r="B235" i="38"/>
  <c r="C234" i="38"/>
  <c r="D234" i="38"/>
  <c r="E235" i="38" l="1"/>
  <c r="B236" i="38"/>
  <c r="D235" i="38"/>
  <c r="C235" i="38"/>
  <c r="E236" i="38" l="1"/>
  <c r="B237" i="38"/>
  <c r="D236" i="38"/>
  <c r="C236" i="38"/>
  <c r="B238" i="38" l="1"/>
  <c r="C237" i="38"/>
  <c r="E237" i="38"/>
  <c r="D237" i="38"/>
  <c r="E238" i="38" l="1"/>
  <c r="B239" i="38"/>
  <c r="C238" i="38"/>
  <c r="D238" i="38"/>
  <c r="B240" i="38" l="1"/>
  <c r="D239" i="38"/>
  <c r="C239" i="38"/>
  <c r="E239" i="38"/>
  <c r="E240" i="38" l="1"/>
  <c r="B241" i="38"/>
  <c r="C240" i="38"/>
  <c r="D240" i="38"/>
  <c r="E241" i="38" l="1"/>
  <c r="B242" i="38"/>
  <c r="D241" i="38"/>
  <c r="C241" i="38"/>
  <c r="E242" i="38" l="1"/>
  <c r="B243" i="38"/>
  <c r="C242" i="38"/>
  <c r="D242" i="38"/>
  <c r="E243" i="38" l="1"/>
  <c r="C243" i="38"/>
  <c r="D243" i="38"/>
  <c r="B244" i="38"/>
  <c r="E244" i="38" l="1"/>
  <c r="B245" i="38"/>
  <c r="C244" i="38"/>
  <c r="D244" i="38"/>
  <c r="E245" i="38" l="1"/>
  <c r="C245" i="38"/>
  <c r="B246" i="38"/>
  <c r="D245" i="38"/>
  <c r="E246" i="38" l="1"/>
  <c r="B247" i="38"/>
  <c r="D246" i="38"/>
  <c r="C246" i="38"/>
  <c r="B248" i="38" l="1"/>
  <c r="E247" i="38"/>
  <c r="C247" i="38"/>
  <c r="D247" i="38"/>
  <c r="E248" i="38" l="1"/>
  <c r="B249" i="38"/>
  <c r="C248" i="38"/>
  <c r="D248" i="38"/>
  <c r="E249" i="38" l="1"/>
  <c r="B250" i="38"/>
  <c r="C249" i="38"/>
  <c r="D249" i="38"/>
  <c r="E250" i="38" l="1"/>
  <c r="B251" i="38"/>
  <c r="D250" i="38"/>
  <c r="C250" i="38"/>
  <c r="B252" i="38" l="1"/>
  <c r="D251" i="38"/>
  <c r="C251" i="38"/>
  <c r="E251" i="38"/>
  <c r="E252" i="38" l="1"/>
  <c r="B253" i="38"/>
  <c r="C252" i="38"/>
  <c r="D252" i="38"/>
  <c r="C253" i="38" l="1"/>
  <c r="E253" i="38"/>
  <c r="B254" i="38"/>
  <c r="D253" i="38"/>
  <c r="E254" i="38" l="1"/>
  <c r="B255" i="38"/>
  <c r="C254" i="38"/>
  <c r="D254" i="38"/>
  <c r="E255" i="38" l="1"/>
  <c r="B256" i="38"/>
  <c r="D255" i="38"/>
  <c r="C255" i="38"/>
  <c r="E256" i="38" l="1"/>
  <c r="B257" i="38"/>
  <c r="D256" i="38"/>
  <c r="C256" i="38"/>
  <c r="E257" i="38" l="1"/>
  <c r="B258" i="38"/>
  <c r="C257" i="38"/>
  <c r="D257" i="38"/>
  <c r="E258" i="38" l="1"/>
  <c r="B259" i="38"/>
  <c r="C258" i="38"/>
  <c r="D258" i="38"/>
  <c r="B260" i="38" l="1"/>
  <c r="E259" i="38"/>
  <c r="D259" i="38"/>
  <c r="C259" i="38"/>
  <c r="E260" i="38" l="1"/>
  <c r="B261" i="38"/>
  <c r="D260" i="38"/>
  <c r="C260" i="38"/>
  <c r="C261" i="38" l="1"/>
  <c r="E261" i="38"/>
  <c r="B262" i="38"/>
  <c r="D261" i="38"/>
  <c r="E262" i="38" l="1"/>
  <c r="B263" i="38"/>
  <c r="C262" i="38"/>
  <c r="D262" i="38"/>
  <c r="C263" i="38" l="1"/>
  <c r="B264" i="38"/>
  <c r="E263" i="38"/>
  <c r="D263" i="38"/>
  <c r="E264" i="38" l="1"/>
  <c r="B265" i="38"/>
  <c r="C264" i="38"/>
  <c r="D264" i="38"/>
  <c r="E265" i="38" l="1"/>
  <c r="B266" i="38"/>
  <c r="C265" i="38"/>
  <c r="D265" i="38"/>
  <c r="E266" i="38" l="1"/>
  <c r="B267" i="38"/>
  <c r="D266" i="38"/>
  <c r="C266" i="38"/>
  <c r="E267" i="38" l="1"/>
  <c r="B268" i="38"/>
  <c r="D267" i="38"/>
  <c r="C267" i="38"/>
  <c r="E268" i="38" l="1"/>
  <c r="B269" i="38"/>
  <c r="D268" i="38"/>
  <c r="C268" i="38"/>
  <c r="B270" i="38" l="1"/>
  <c r="E269" i="38"/>
  <c r="C269" i="38"/>
  <c r="D269" i="38"/>
  <c r="E270" i="38" l="1"/>
  <c r="B271" i="38"/>
  <c r="C270" i="38"/>
  <c r="D270" i="38"/>
  <c r="E271" i="38" l="1"/>
  <c r="C271" i="38"/>
  <c r="D271" i="38"/>
  <c r="B272" i="38"/>
  <c r="E272" i="38" l="1"/>
  <c r="B273" i="38"/>
  <c r="C272" i="38"/>
  <c r="D272" i="38"/>
  <c r="E273" i="38" l="1"/>
  <c r="B274" i="38"/>
  <c r="C273" i="38"/>
  <c r="D273" i="38"/>
  <c r="E274" i="38" l="1"/>
  <c r="B275" i="38"/>
  <c r="D274" i="38"/>
  <c r="C274" i="38"/>
  <c r="E275" i="38" l="1"/>
  <c r="B276" i="38"/>
  <c r="D275" i="38"/>
  <c r="C275" i="38"/>
  <c r="E276" i="38" l="1"/>
  <c r="B277" i="38"/>
  <c r="D276" i="38"/>
  <c r="C276" i="38"/>
  <c r="E277" i="38" l="1"/>
  <c r="B278" i="38"/>
  <c r="D277" i="38"/>
  <c r="C277" i="38"/>
  <c r="E278" i="38" l="1"/>
  <c r="B279" i="38"/>
  <c r="C278" i="38"/>
  <c r="D278" i="38"/>
  <c r="B280" i="38" l="1"/>
  <c r="C279" i="38"/>
  <c r="D279" i="38"/>
  <c r="E279" i="38"/>
  <c r="E280" i="38" l="1"/>
  <c r="B281" i="38"/>
  <c r="C280" i="38"/>
  <c r="D280" i="38"/>
  <c r="E281" i="38" l="1"/>
  <c r="B282" i="38"/>
  <c r="C281" i="38"/>
  <c r="D281" i="38"/>
  <c r="E282" i="38" l="1"/>
  <c r="B283" i="38"/>
  <c r="C282" i="38"/>
  <c r="D282" i="38"/>
  <c r="D283" i="38" l="1"/>
  <c r="C283" i="38"/>
  <c r="E283" i="38"/>
  <c r="B284" i="38"/>
  <c r="E284" i="38" l="1"/>
  <c r="B285" i="38"/>
  <c r="D284" i="38"/>
  <c r="C284" i="38"/>
  <c r="E285" i="38" l="1"/>
  <c r="B286" i="38"/>
  <c r="C285" i="38"/>
  <c r="D285" i="38"/>
  <c r="E286" i="38" l="1"/>
  <c r="B287" i="38"/>
  <c r="C286" i="38"/>
  <c r="D286" i="38"/>
  <c r="E287" i="38" l="1"/>
  <c r="B288" i="38"/>
  <c r="C287" i="38"/>
  <c r="D287" i="38"/>
  <c r="E288" i="38" l="1"/>
  <c r="B289" i="38"/>
  <c r="D288" i="38"/>
  <c r="C288" i="38"/>
  <c r="E289" i="38" l="1"/>
  <c r="B290" i="38"/>
  <c r="D289" i="38"/>
  <c r="C289" i="38"/>
  <c r="E290" i="38" l="1"/>
  <c r="B291" i="38"/>
  <c r="D290" i="38"/>
  <c r="C290" i="38"/>
  <c r="B292" i="38" l="1"/>
  <c r="D291" i="38"/>
  <c r="E291" i="38"/>
  <c r="C291" i="38"/>
  <c r="E292" i="38" l="1"/>
  <c r="B293" i="38"/>
  <c r="D292" i="38"/>
  <c r="C292" i="38"/>
  <c r="E293" i="38" l="1"/>
  <c r="B294" i="38"/>
  <c r="C293" i="38"/>
  <c r="D293" i="38"/>
  <c r="E294" i="38" l="1"/>
  <c r="B295" i="38"/>
  <c r="C294" i="38"/>
  <c r="D294" i="38"/>
  <c r="C295" i="38" l="1"/>
  <c r="E295" i="38"/>
  <c r="B296" i="38"/>
  <c r="D295" i="38"/>
  <c r="E296" i="38" l="1"/>
  <c r="B297" i="38"/>
  <c r="C296" i="38"/>
  <c r="D296" i="38"/>
  <c r="E297" i="38" l="1"/>
  <c r="B298" i="38"/>
  <c r="C297" i="38"/>
  <c r="D297" i="38"/>
  <c r="E298" i="38" l="1"/>
  <c r="B299" i="38"/>
  <c r="D298" i="38"/>
  <c r="C298" i="38"/>
  <c r="E299" i="38" l="1"/>
  <c r="B300" i="38"/>
  <c r="D299" i="38"/>
  <c r="C299" i="38"/>
  <c r="E300" i="38" l="1"/>
  <c r="B301" i="38"/>
  <c r="D300" i="38"/>
  <c r="C300" i="38"/>
  <c r="B302" i="38" l="1"/>
  <c r="E301" i="38"/>
  <c r="C301" i="38"/>
  <c r="D301" i="38"/>
  <c r="E302" i="38" l="1"/>
  <c r="B303" i="38"/>
  <c r="C302" i="38"/>
  <c r="D302" i="38"/>
  <c r="E303" i="38" l="1"/>
  <c r="B304" i="38"/>
  <c r="C303" i="38"/>
  <c r="D303" i="38"/>
  <c r="E304" i="38" l="1"/>
  <c r="B305" i="38"/>
  <c r="C304" i="38"/>
  <c r="D304" i="38"/>
  <c r="E305" i="38" l="1"/>
  <c r="B306" i="38"/>
  <c r="C305" i="38"/>
  <c r="D305" i="38"/>
  <c r="E306" i="38" l="1"/>
  <c r="B307" i="38"/>
  <c r="C306" i="38"/>
  <c r="D306" i="38"/>
  <c r="B308" i="38" l="1"/>
  <c r="D307" i="38"/>
  <c r="C307" i="38"/>
  <c r="E307" i="38"/>
  <c r="E308" i="38" l="1"/>
  <c r="B309" i="38"/>
  <c r="D308" i="38"/>
  <c r="C308" i="38"/>
  <c r="E309" i="38" l="1"/>
  <c r="B310" i="38"/>
  <c r="C309" i="38"/>
  <c r="D309" i="38"/>
  <c r="E310" i="38" l="1"/>
  <c r="B311" i="38"/>
  <c r="C310" i="38"/>
  <c r="D310" i="38"/>
  <c r="B312" i="38" l="1"/>
  <c r="E311" i="38"/>
  <c r="C311" i="38"/>
  <c r="D311" i="38"/>
  <c r="E312" i="38" l="1"/>
  <c r="B313" i="38"/>
  <c r="C312" i="38"/>
  <c r="D312" i="38"/>
  <c r="E313" i="38" l="1"/>
  <c r="B314" i="38"/>
  <c r="C313" i="38"/>
  <c r="D313" i="38"/>
  <c r="E314" i="38" l="1"/>
  <c r="B315" i="38"/>
  <c r="C314" i="38"/>
  <c r="D314" i="38"/>
  <c r="D315" i="38" l="1"/>
  <c r="C315" i="38"/>
  <c r="B316" i="38"/>
  <c r="E315" i="38"/>
  <c r="E316" i="38" l="1"/>
  <c r="B317" i="38"/>
  <c r="D316" i="38"/>
  <c r="C316" i="38"/>
  <c r="B318" i="38" l="1"/>
  <c r="C317" i="38"/>
  <c r="E317" i="38"/>
  <c r="D317" i="38"/>
  <c r="E318" i="38" l="1"/>
  <c r="B319" i="38"/>
  <c r="C318" i="38"/>
  <c r="D318" i="38"/>
  <c r="E319" i="38" l="1"/>
  <c r="B320" i="38"/>
  <c r="C319" i="38"/>
  <c r="D319" i="38"/>
  <c r="E320" i="38" l="1"/>
  <c r="B321" i="38"/>
  <c r="D320" i="38"/>
  <c r="C320" i="38"/>
  <c r="E321" i="38" l="1"/>
  <c r="B322" i="38"/>
  <c r="C321" i="38"/>
  <c r="D321" i="38"/>
  <c r="E322" i="38" l="1"/>
  <c r="B323" i="38"/>
  <c r="D322" i="38"/>
  <c r="C322" i="38"/>
  <c r="B324" i="38" l="1"/>
  <c r="D323" i="38"/>
  <c r="E323" i="38"/>
  <c r="C323" i="38"/>
  <c r="E324" i="38" l="1"/>
  <c r="B325" i="38"/>
  <c r="D324" i="38"/>
  <c r="C324" i="38"/>
  <c r="B326" i="38" l="1"/>
  <c r="E325" i="38"/>
  <c r="C325" i="38"/>
  <c r="D325" i="38"/>
  <c r="E326" i="38" l="1"/>
  <c r="B327" i="38"/>
  <c r="C326" i="38"/>
  <c r="D326" i="38"/>
  <c r="E327" i="38" l="1"/>
  <c r="C327" i="38"/>
  <c r="B328" i="38"/>
  <c r="D327" i="38"/>
  <c r="E328" i="38" l="1"/>
  <c r="B329" i="38"/>
  <c r="C328" i="38"/>
  <c r="D328" i="38"/>
  <c r="E329" i="38" l="1"/>
  <c r="B330" i="38"/>
  <c r="C329" i="38"/>
  <c r="D329" i="38"/>
  <c r="E330" i="38" l="1"/>
  <c r="B331" i="38"/>
  <c r="D330" i="38"/>
  <c r="C330" i="38"/>
  <c r="E331" i="38" l="1"/>
  <c r="B332" i="38"/>
  <c r="D331" i="38"/>
  <c r="C331" i="38"/>
  <c r="E332" i="38" l="1"/>
  <c r="B333" i="38"/>
  <c r="D332" i="38"/>
  <c r="C332" i="38"/>
  <c r="B334" i="38" l="1"/>
  <c r="C333" i="38"/>
  <c r="E333" i="38"/>
  <c r="D333" i="38"/>
  <c r="E334" i="38" l="1"/>
  <c r="B335" i="38"/>
  <c r="C334" i="38"/>
  <c r="D334" i="38"/>
  <c r="B336" i="38" l="1"/>
  <c r="C335" i="38"/>
  <c r="E335" i="38"/>
  <c r="D335" i="38"/>
  <c r="E336" i="38" l="1"/>
  <c r="B337" i="38"/>
  <c r="C336" i="38"/>
  <c r="D336" i="38"/>
  <c r="E337" i="38" l="1"/>
  <c r="B338" i="38"/>
  <c r="C337" i="38"/>
  <c r="D337" i="38"/>
  <c r="E338" i="38" l="1"/>
  <c r="B339" i="38"/>
  <c r="D338" i="38"/>
  <c r="C338" i="38"/>
  <c r="D339" i="38" l="1"/>
  <c r="E339" i="38"/>
  <c r="C339" i="38"/>
  <c r="B340" i="38"/>
  <c r="E340" i="38" l="1"/>
  <c r="B341" i="38"/>
  <c r="D340" i="38"/>
  <c r="C340" i="38"/>
  <c r="E341" i="38" l="1"/>
  <c r="B342" i="38"/>
  <c r="D341" i="38"/>
  <c r="C341" i="38"/>
  <c r="E342" i="38" l="1"/>
  <c r="B343" i="38"/>
  <c r="C342" i="38"/>
  <c r="D342" i="38"/>
  <c r="B344" i="38" l="1"/>
  <c r="E343" i="38"/>
  <c r="C343" i="38"/>
  <c r="D343" i="38"/>
  <c r="E344" i="38" l="1"/>
  <c r="B345" i="38"/>
  <c r="D344" i="38"/>
  <c r="C344" i="38"/>
  <c r="E345" i="38" l="1"/>
  <c r="B346" i="38"/>
  <c r="C345" i="38"/>
  <c r="D345" i="38"/>
  <c r="E346" i="38" l="1"/>
  <c r="B347" i="38"/>
  <c r="C346" i="38"/>
  <c r="D346" i="38"/>
  <c r="E347" i="38" l="1"/>
  <c r="D347" i="38"/>
  <c r="C347" i="38"/>
  <c r="B348" i="38"/>
  <c r="D348" i="38" l="1"/>
  <c r="E348" i="38"/>
  <c r="C348" i="38"/>
  <c r="B349" i="38"/>
  <c r="E349" i="38" l="1"/>
  <c r="B350" i="38"/>
  <c r="C349" i="38"/>
  <c r="D349" i="38"/>
  <c r="E350" i="38" l="1"/>
  <c r="B351" i="38"/>
  <c r="C350" i="38"/>
  <c r="D350" i="38"/>
  <c r="B352" i="38" l="1"/>
  <c r="E351" i="38"/>
  <c r="C351" i="38"/>
  <c r="D351" i="38"/>
  <c r="E352" i="38" l="1"/>
  <c r="B353" i="38"/>
  <c r="D352" i="38"/>
  <c r="C352" i="38"/>
  <c r="E353" i="38" l="1"/>
  <c r="B354" i="38"/>
  <c r="C353" i="38"/>
  <c r="D353" i="38"/>
  <c r="E354" i="38" l="1"/>
  <c r="B355" i="38"/>
  <c r="C354" i="38"/>
  <c r="D354" i="38"/>
  <c r="E355" i="38" l="1"/>
  <c r="B356" i="38"/>
  <c r="D355" i="38"/>
  <c r="C355" i="38"/>
  <c r="B357" i="38" l="1"/>
  <c r="D356" i="38"/>
  <c r="C356" i="38"/>
  <c r="E356" i="38"/>
  <c r="B358" i="38" l="1"/>
  <c r="C357" i="38"/>
  <c r="E357" i="38"/>
  <c r="D357" i="38"/>
  <c r="E358" i="38" l="1"/>
  <c r="B359" i="38"/>
  <c r="C358" i="38"/>
  <c r="D358" i="38"/>
  <c r="E359" i="38" l="1"/>
  <c r="B360" i="38"/>
  <c r="C359" i="38"/>
  <c r="D359" i="38"/>
  <c r="E360" i="38" l="1"/>
  <c r="B361" i="38"/>
  <c r="C360" i="38"/>
  <c r="D360" i="38"/>
  <c r="B362" i="38" l="1"/>
  <c r="C361" i="38"/>
  <c r="E361" i="38"/>
  <c r="D361" i="38"/>
  <c r="E362" i="38" l="1"/>
  <c r="B363" i="38"/>
  <c r="D362" i="38"/>
  <c r="C362" i="38"/>
  <c r="E363" i="38" l="1"/>
  <c r="B364" i="38"/>
  <c r="D363" i="38"/>
  <c r="C363" i="38"/>
  <c r="D364" i="38" l="1"/>
  <c r="C364" i="38"/>
  <c r="E364" i="38"/>
  <c r="B365" i="38"/>
  <c r="E365" i="38" l="1"/>
  <c r="B366" i="38"/>
  <c r="C365" i="38"/>
  <c r="D365" i="38"/>
  <c r="E366" i="38" l="1"/>
  <c r="B367" i="38"/>
  <c r="C366" i="38"/>
  <c r="D366" i="38"/>
  <c r="B368" i="38" l="1"/>
  <c r="C367" i="38"/>
  <c r="D367" i="38"/>
  <c r="E367" i="38"/>
  <c r="E368" i="38" l="1"/>
  <c r="B369" i="38"/>
  <c r="C368" i="38"/>
  <c r="D368" i="38"/>
  <c r="B370" i="38" l="1"/>
  <c r="E369" i="38"/>
  <c r="C369" i="38"/>
  <c r="D369" i="38"/>
  <c r="E370" i="38" l="1"/>
  <c r="B371" i="38"/>
  <c r="D370" i="38"/>
  <c r="C370" i="38"/>
  <c r="E371" i="38" l="1"/>
  <c r="B372" i="38"/>
  <c r="D371" i="38"/>
  <c r="C371" i="38"/>
  <c r="B373" i="38" l="1"/>
  <c r="E372" i="38"/>
  <c r="D372" i="38"/>
  <c r="C372" i="38"/>
  <c r="E373" i="38" l="1"/>
  <c r="C373" i="38"/>
  <c r="B374" i="38"/>
  <c r="D373" i="38"/>
  <c r="E374" i="38" l="1"/>
  <c r="B375" i="38"/>
  <c r="C374" i="38"/>
  <c r="D374" i="38"/>
  <c r="B376" i="38" l="1"/>
  <c r="C375" i="38"/>
  <c r="E375" i="38"/>
  <c r="D375" i="38"/>
  <c r="E376" i="38" l="1"/>
  <c r="B377" i="38"/>
  <c r="D376" i="38"/>
  <c r="C376" i="38"/>
  <c r="B378" i="38" l="1"/>
  <c r="E377" i="38"/>
  <c r="C377" i="38"/>
  <c r="D377" i="38"/>
  <c r="E378" i="38" l="1"/>
  <c r="B379" i="38"/>
  <c r="C378" i="38"/>
  <c r="D378" i="38"/>
  <c r="B380" i="38" l="1"/>
  <c r="D379" i="38"/>
  <c r="C379" i="38"/>
  <c r="E379" i="38"/>
  <c r="E380" i="38" l="1"/>
  <c r="D380" i="38"/>
  <c r="B381" i="38"/>
  <c r="C380" i="38"/>
  <c r="E381" i="38" l="1"/>
  <c r="B382" i="38"/>
  <c r="C381" i="38"/>
  <c r="D381" i="38"/>
  <c r="E382" i="38" l="1"/>
  <c r="B383" i="38"/>
  <c r="C382" i="38"/>
  <c r="D382" i="38"/>
  <c r="B384" i="38" l="1"/>
  <c r="C383" i="38"/>
  <c r="E383" i="38"/>
  <c r="D383" i="38"/>
  <c r="B385" i="38" l="1"/>
  <c r="D384" i="38"/>
  <c r="E384" i="38"/>
  <c r="C384" i="38"/>
  <c r="E385" i="38" l="1"/>
  <c r="B386" i="38"/>
  <c r="C385" i="38"/>
  <c r="D385" i="38"/>
  <c r="E386" i="38" l="1"/>
  <c r="B387" i="38"/>
  <c r="D386" i="38"/>
  <c r="C386" i="38"/>
  <c r="E387" i="38" l="1"/>
  <c r="B388" i="38"/>
  <c r="D387" i="38"/>
  <c r="C387" i="38"/>
  <c r="B389" i="38" l="1"/>
  <c r="E388" i="38"/>
  <c r="D388" i="38"/>
  <c r="C388" i="38"/>
  <c r="E389" i="38" l="1"/>
  <c r="B390" i="38"/>
  <c r="C389" i="38"/>
  <c r="D389" i="38"/>
  <c r="E390" i="38" l="1"/>
  <c r="B391" i="38"/>
  <c r="C390" i="38"/>
  <c r="D390" i="38"/>
  <c r="C391" i="38" l="1"/>
  <c r="B392" i="38"/>
  <c r="E391" i="38"/>
  <c r="D391" i="38"/>
  <c r="E392" i="38" l="1"/>
  <c r="B393" i="38"/>
  <c r="D392" i="38"/>
  <c r="C392" i="38"/>
  <c r="B394" i="38" l="1"/>
  <c r="E393" i="38"/>
  <c r="C393" i="38"/>
  <c r="D393" i="38"/>
  <c r="E394" i="38" l="1"/>
  <c r="B395" i="38"/>
  <c r="D394" i="38"/>
  <c r="C394" i="38"/>
  <c r="D395" i="38" l="1"/>
  <c r="E395" i="38"/>
  <c r="C395" i="38"/>
  <c r="B396" i="38"/>
  <c r="E396" i="38" l="1"/>
  <c r="B397" i="38"/>
  <c r="D396" i="38"/>
  <c r="C396" i="38"/>
  <c r="E397" i="38" l="1"/>
  <c r="B398" i="38"/>
  <c r="C397" i="38"/>
  <c r="D397" i="38"/>
  <c r="E398" i="38" l="1"/>
  <c r="B399" i="38"/>
  <c r="C398" i="38"/>
  <c r="D398" i="38"/>
  <c r="B400" i="38" l="1"/>
  <c r="C399" i="38"/>
  <c r="D399" i="38"/>
  <c r="E399" i="38"/>
  <c r="C400" i="38" l="1"/>
  <c r="B401" i="38"/>
  <c r="D400" i="38"/>
  <c r="E400" i="38"/>
  <c r="E401" i="38" l="1"/>
  <c r="B402" i="38"/>
  <c r="C401" i="38"/>
  <c r="D401" i="38"/>
  <c r="E402" i="38" l="1"/>
  <c r="B403" i="38"/>
  <c r="C402" i="38"/>
  <c r="D402" i="38"/>
  <c r="E403" i="38" l="1"/>
  <c r="B404" i="38"/>
  <c r="D403" i="38"/>
  <c r="C403" i="38"/>
  <c r="B405" i="38" l="1"/>
  <c r="D404" i="38"/>
  <c r="E404" i="38"/>
  <c r="C404" i="38"/>
  <c r="E405" i="38" l="1"/>
  <c r="B406" i="38"/>
  <c r="C405" i="38"/>
  <c r="D405" i="38"/>
  <c r="E406" i="38" l="1"/>
  <c r="B407" i="38"/>
  <c r="C406" i="38"/>
  <c r="D406" i="38"/>
  <c r="C407" i="38" l="1"/>
  <c r="E407" i="38"/>
  <c r="B408" i="38"/>
  <c r="D407" i="38"/>
  <c r="E408" i="38" l="1"/>
  <c r="B409" i="38"/>
  <c r="C408" i="38"/>
  <c r="D408" i="38"/>
  <c r="B410" i="38" l="1"/>
  <c r="E409" i="38"/>
  <c r="C409" i="38"/>
  <c r="D409" i="38"/>
  <c r="E410" i="38" l="1"/>
  <c r="B411" i="38"/>
  <c r="C410" i="38"/>
  <c r="D410" i="38"/>
  <c r="E411" i="38" l="1"/>
  <c r="D411" i="38"/>
  <c r="B412" i="38"/>
  <c r="C411" i="38"/>
  <c r="B413" i="38" l="1"/>
  <c r="D412" i="38"/>
  <c r="E412" i="38"/>
  <c r="C412" i="38"/>
  <c r="E413" i="38" l="1"/>
  <c r="B414" i="38"/>
  <c r="C413" i="38"/>
  <c r="D413" i="38"/>
  <c r="E414" i="38" l="1"/>
  <c r="B415" i="38"/>
  <c r="C414" i="38"/>
  <c r="D414" i="38"/>
  <c r="B416" i="38" l="1"/>
  <c r="E415" i="38"/>
  <c r="C415" i="38"/>
  <c r="D415" i="38"/>
  <c r="D416" i="38" l="1"/>
  <c r="E416" i="38"/>
  <c r="C416" i="38"/>
  <c r="B417" i="38"/>
  <c r="B418" i="38" l="1"/>
  <c r="C417" i="38"/>
  <c r="E417" i="38"/>
  <c r="D417" i="38"/>
  <c r="E418" i="38" l="1"/>
  <c r="B419" i="38"/>
  <c r="C418" i="38"/>
  <c r="D418" i="38"/>
  <c r="E419" i="38" l="1"/>
  <c r="B420" i="38"/>
  <c r="D419" i="38"/>
  <c r="C419" i="38"/>
  <c r="B421" i="38" l="1"/>
  <c r="E420" i="38"/>
  <c r="D420" i="38"/>
  <c r="C420" i="38"/>
  <c r="B422" i="38" l="1"/>
  <c r="E421" i="38"/>
  <c r="C421" i="38"/>
  <c r="D421" i="38"/>
  <c r="E422" i="38" l="1"/>
  <c r="B423" i="38"/>
  <c r="C422" i="38"/>
  <c r="D422" i="38"/>
  <c r="E423" i="38" l="1"/>
  <c r="C423" i="38"/>
  <c r="B424" i="38"/>
  <c r="D423" i="38"/>
  <c r="E424" i="38" l="1"/>
  <c r="B425" i="38"/>
  <c r="D424" i="38"/>
  <c r="C424" i="38"/>
  <c r="B426" i="38" l="1"/>
  <c r="C425" i="38"/>
  <c r="E425" i="38"/>
  <c r="D425" i="38"/>
  <c r="E426" i="38" l="1"/>
  <c r="B427" i="38"/>
  <c r="D426" i="38"/>
  <c r="C426" i="38"/>
  <c r="B428" i="38" l="1"/>
  <c r="D427" i="38"/>
  <c r="E427" i="38"/>
  <c r="C427" i="38"/>
  <c r="E428" i="38" l="1"/>
  <c r="D428" i="38"/>
  <c r="B429" i="38"/>
  <c r="C428" i="38"/>
  <c r="E429" i="38" l="1"/>
  <c r="B430" i="38"/>
  <c r="C429" i="38"/>
  <c r="D429" i="38"/>
  <c r="E430" i="38" l="1"/>
  <c r="B431" i="38"/>
  <c r="C430" i="38"/>
  <c r="D430" i="38"/>
  <c r="B432" i="38" l="1"/>
  <c r="E431" i="38"/>
  <c r="C431" i="38"/>
  <c r="D431" i="38"/>
  <c r="E432" i="38" l="1"/>
  <c r="C432" i="38"/>
  <c r="B433" i="38"/>
  <c r="D432" i="38"/>
  <c r="C433" i="38" l="1"/>
  <c r="E433" i="38"/>
  <c r="B434" i="38"/>
  <c r="D433" i="38"/>
  <c r="E434" i="38" l="1"/>
  <c r="B435" i="38"/>
  <c r="C434" i="38"/>
  <c r="D434" i="38"/>
  <c r="E435" i="38" l="1"/>
  <c r="B436" i="38"/>
  <c r="D435" i="38"/>
  <c r="C435" i="38"/>
  <c r="B437" i="38" l="1"/>
  <c r="E436" i="38"/>
  <c r="D436" i="38"/>
  <c r="C436" i="38"/>
  <c r="E437" i="38" l="1"/>
  <c r="B438" i="38"/>
  <c r="D437" i="38"/>
  <c r="C437" i="38"/>
  <c r="E438" i="38" l="1"/>
  <c r="B439" i="38"/>
  <c r="C438" i="38"/>
  <c r="D438" i="38"/>
  <c r="E439" i="38" l="1"/>
  <c r="B440" i="38"/>
  <c r="C439" i="38"/>
  <c r="D439" i="38"/>
  <c r="E440" i="38" l="1"/>
  <c r="B441" i="38"/>
  <c r="C440" i="38"/>
  <c r="D440" i="38"/>
  <c r="B442" i="38" l="1"/>
  <c r="E441" i="38"/>
  <c r="C441" i="38"/>
  <c r="D441" i="38"/>
  <c r="E442" i="38" l="1"/>
  <c r="B443" i="38"/>
  <c r="C442" i="38"/>
  <c r="D442" i="38"/>
  <c r="D443" i="38" l="1"/>
  <c r="B444" i="38"/>
  <c r="C443" i="38"/>
  <c r="E443" i="38"/>
  <c r="E444" i="38" l="1"/>
  <c r="B445" i="38"/>
  <c r="D444" i="38"/>
  <c r="C444" i="38"/>
  <c r="E445" i="38" l="1"/>
  <c r="B446" i="38"/>
  <c r="D445" i="38"/>
  <c r="C445" i="38"/>
  <c r="E446" i="38" l="1"/>
  <c r="B447" i="38"/>
  <c r="C446" i="38"/>
  <c r="D446" i="38"/>
  <c r="B448" i="38" l="1"/>
  <c r="C447" i="38"/>
  <c r="D447" i="38"/>
  <c r="E447" i="38"/>
  <c r="E448" i="38" l="1"/>
  <c r="B449" i="38"/>
  <c r="D448" i="38"/>
  <c r="C448" i="38"/>
  <c r="C449" i="38" l="1"/>
  <c r="D449" i="38"/>
  <c r="E449" i="38"/>
  <c r="B450" i="38"/>
  <c r="E450" i="38" l="1"/>
  <c r="B451" i="38"/>
  <c r="C450" i="38"/>
  <c r="D450" i="38"/>
  <c r="E451" i="38" l="1"/>
  <c r="B452" i="38"/>
  <c r="D451" i="38"/>
  <c r="C451" i="38"/>
  <c r="B453" i="38" l="1"/>
  <c r="D452" i="38"/>
  <c r="C452" i="38"/>
  <c r="E452" i="38"/>
  <c r="E453" i="38" l="1"/>
  <c r="B454" i="38"/>
  <c r="C453" i="38"/>
  <c r="D453" i="38"/>
  <c r="E454" i="38" l="1"/>
  <c r="B455" i="38"/>
  <c r="C454" i="38"/>
  <c r="D454" i="38"/>
  <c r="B456" i="38" l="1"/>
  <c r="C455" i="38"/>
  <c r="E455" i="38"/>
  <c r="D455" i="38"/>
  <c r="E456" i="38" l="1"/>
  <c r="B457" i="38"/>
  <c r="D456" i="38"/>
  <c r="C456" i="38"/>
  <c r="B458" i="38" l="1"/>
  <c r="E457" i="38"/>
  <c r="C457" i="38"/>
  <c r="D457" i="38"/>
  <c r="E458" i="38" l="1"/>
  <c r="B459" i="38"/>
  <c r="D458" i="38"/>
  <c r="C458" i="38"/>
  <c r="D459" i="38" l="1"/>
  <c r="E459" i="38"/>
  <c r="B460" i="38"/>
  <c r="C459" i="38"/>
  <c r="B461" i="38" l="1"/>
  <c r="D460" i="38"/>
  <c r="E460" i="38"/>
  <c r="C460" i="38"/>
  <c r="E461" i="38" l="1"/>
  <c r="B462" i="38"/>
  <c r="D461" i="38"/>
  <c r="C461" i="38"/>
  <c r="E462" i="38" l="1"/>
  <c r="B463" i="38"/>
  <c r="C462" i="38"/>
  <c r="D462" i="38"/>
  <c r="B464" i="38" l="1"/>
  <c r="E463" i="38"/>
  <c r="C463" i="38"/>
  <c r="D463" i="38"/>
  <c r="B465" i="38" l="1"/>
  <c r="C464" i="38"/>
  <c r="E464" i="38"/>
  <c r="D464" i="38"/>
  <c r="E465" i="38" l="1"/>
  <c r="C465" i="38"/>
  <c r="B466" i="38"/>
  <c r="D465" i="38"/>
  <c r="E466" i="38" l="1"/>
  <c r="B467" i="38"/>
  <c r="C466" i="38"/>
  <c r="D466" i="38"/>
  <c r="E467" i="38" l="1"/>
  <c r="B468" i="38"/>
  <c r="D467" i="38"/>
  <c r="C467" i="38"/>
  <c r="B469" i="38" l="1"/>
  <c r="D468" i="38"/>
  <c r="E468" i="38"/>
  <c r="C468" i="38"/>
  <c r="B470" i="38" l="1"/>
  <c r="E469" i="38"/>
  <c r="C469" i="38"/>
  <c r="D469" i="38"/>
  <c r="E470" i="38" l="1"/>
  <c r="B471" i="38"/>
  <c r="C470" i="38"/>
  <c r="D470" i="38"/>
  <c r="E471" i="38" l="1"/>
  <c r="C471" i="38"/>
  <c r="B472" i="38"/>
  <c r="D471" i="38"/>
  <c r="E472" i="38" l="1"/>
  <c r="B473" i="38"/>
  <c r="D472" i="38"/>
  <c r="C472" i="38"/>
  <c r="B474" i="38" l="1"/>
  <c r="E473" i="38"/>
  <c r="D473" i="38"/>
  <c r="C473" i="38"/>
  <c r="E474" i="38" l="1"/>
  <c r="B475" i="38"/>
  <c r="C474" i="38"/>
  <c r="D474" i="38"/>
  <c r="E475" i="38" l="1"/>
  <c r="D475" i="38"/>
  <c r="B476" i="38"/>
  <c r="C475" i="38"/>
  <c r="D476" i="38" l="1"/>
  <c r="B477" i="38"/>
  <c r="C476" i="38"/>
  <c r="E476" i="38"/>
  <c r="E477" i="38" l="1"/>
  <c r="B478" i="38"/>
  <c r="C477" i="38"/>
  <c r="D477" i="38"/>
  <c r="E478" i="38" l="1"/>
  <c r="B479" i="38"/>
  <c r="C478" i="38"/>
  <c r="D478" i="38"/>
  <c r="B480" i="38" l="1"/>
  <c r="E479" i="38"/>
  <c r="C479" i="38"/>
  <c r="D479" i="38"/>
  <c r="E480" i="38" l="1"/>
  <c r="D480" i="38"/>
  <c r="C480" i="38"/>
  <c r="B481" i="38"/>
  <c r="E481" i="38" l="1"/>
  <c r="B482" i="38"/>
  <c r="C481" i="38"/>
  <c r="D481" i="38"/>
  <c r="E482" i="38" l="1"/>
  <c r="B483" i="38"/>
  <c r="C482" i="38"/>
  <c r="D482" i="38"/>
  <c r="E483" i="38" l="1"/>
  <c r="B484" i="38"/>
  <c r="D483" i="38"/>
  <c r="C483" i="38"/>
  <c r="B485" i="38" l="1"/>
  <c r="D484" i="38"/>
  <c r="C484" i="38"/>
  <c r="E484" i="38"/>
  <c r="C485" i="38" l="1"/>
  <c r="E485" i="38"/>
  <c r="D485" i="38"/>
  <c r="B486" i="38"/>
  <c r="E486" i="38" l="1"/>
  <c r="B487" i="38"/>
  <c r="C486" i="38"/>
  <c r="D486" i="38"/>
  <c r="E487" i="38" l="1"/>
  <c r="B488" i="38"/>
  <c r="C487" i="38"/>
  <c r="D487" i="38"/>
  <c r="E488" i="38" l="1"/>
  <c r="B489" i="38"/>
  <c r="C488" i="38"/>
  <c r="D488" i="38"/>
  <c r="B490" i="38" l="1"/>
  <c r="E489" i="38"/>
  <c r="C489" i="38"/>
  <c r="D489" i="38"/>
  <c r="E490" i="38" l="1"/>
  <c r="B491" i="38"/>
  <c r="D490" i="38"/>
  <c r="C490" i="38"/>
  <c r="E491" i="38" l="1"/>
  <c r="B492" i="38"/>
  <c r="D491" i="38"/>
  <c r="C491" i="38"/>
  <c r="D492" i="38" l="1"/>
  <c r="E492" i="38"/>
  <c r="B493" i="38"/>
  <c r="C492" i="38"/>
  <c r="E493" i="38" l="1"/>
  <c r="B494" i="38"/>
  <c r="C493" i="38"/>
  <c r="D493" i="38"/>
  <c r="E494" i="38" l="1"/>
  <c r="B495" i="38"/>
  <c r="C494" i="38"/>
  <c r="D494" i="38"/>
  <c r="B496" i="38" l="1"/>
  <c r="C495" i="38"/>
  <c r="E495" i="38"/>
  <c r="D495" i="38"/>
  <c r="E496" i="38" l="1"/>
  <c r="B497" i="38"/>
  <c r="C496" i="38"/>
  <c r="D496" i="38"/>
  <c r="B498" i="38" l="1"/>
  <c r="C497" i="38"/>
  <c r="E497" i="38"/>
  <c r="D497" i="38"/>
  <c r="E498" i="38" l="1"/>
  <c r="B499" i="38"/>
  <c r="C498" i="38"/>
  <c r="D498" i="38"/>
  <c r="E499" i="38" l="1"/>
  <c r="B500" i="38"/>
  <c r="D499" i="38"/>
  <c r="C499" i="38"/>
  <c r="B501" i="38" l="1"/>
  <c r="E500" i="38"/>
  <c r="D500" i="38"/>
  <c r="C500" i="38"/>
  <c r="E501" i="38" l="1"/>
  <c r="B502" i="38"/>
  <c r="C501" i="38"/>
  <c r="D501" i="38"/>
  <c r="E502" i="38" l="1"/>
  <c r="B503" i="38"/>
  <c r="C502" i="38"/>
  <c r="D502" i="38"/>
  <c r="B504" i="38" l="1"/>
  <c r="C503" i="38"/>
  <c r="E503" i="38"/>
  <c r="D503" i="38"/>
  <c r="E504" i="38" l="1"/>
  <c r="B505" i="38"/>
  <c r="C504" i="38"/>
  <c r="D504" i="38"/>
  <c r="B506" i="38" l="1"/>
  <c r="E505" i="38"/>
  <c r="C505" i="38"/>
  <c r="D505" i="38"/>
  <c r="E506" i="38" l="1"/>
  <c r="B507" i="38"/>
  <c r="C506" i="38"/>
  <c r="D506" i="38"/>
  <c r="B508" i="38" l="1"/>
  <c r="D507" i="38"/>
  <c r="E507" i="38"/>
  <c r="C507" i="38"/>
  <c r="E508" i="38" l="1"/>
  <c r="D508" i="38"/>
  <c r="B509" i="38"/>
  <c r="C508" i="38"/>
  <c r="E509" i="38" l="1"/>
  <c r="B510" i="38"/>
  <c r="D509" i="38"/>
  <c r="C509" i="38"/>
  <c r="E510" i="38" l="1"/>
  <c r="B511" i="38"/>
  <c r="C510" i="38"/>
  <c r="D510" i="38"/>
  <c r="B512" i="38" l="1"/>
  <c r="C511" i="38"/>
  <c r="D511" i="38"/>
  <c r="E511" i="38"/>
  <c r="B513" i="38" l="1"/>
  <c r="E512" i="38"/>
  <c r="D512" i="38"/>
  <c r="C512" i="38"/>
  <c r="E513" i="38" l="1"/>
  <c r="B514" i="38"/>
  <c r="C513" i="38"/>
  <c r="D513" i="38"/>
  <c r="E514" i="38" l="1"/>
  <c r="B515" i="38"/>
  <c r="C514" i="38"/>
  <c r="D514" i="38"/>
  <c r="E515" i="38" l="1"/>
  <c r="B516" i="38"/>
  <c r="D515" i="38"/>
  <c r="C515" i="38"/>
  <c r="B517" i="38" l="1"/>
  <c r="E516" i="38"/>
  <c r="D516" i="38"/>
  <c r="C516" i="38"/>
  <c r="E517" i="38" l="1"/>
  <c r="C517" i="38"/>
  <c r="B518" i="38"/>
  <c r="D517" i="38"/>
  <c r="E518" i="38" l="1"/>
  <c r="B519" i="38"/>
  <c r="C518" i="38"/>
  <c r="D518" i="38"/>
  <c r="C519" i="38" l="1"/>
  <c r="B520" i="38"/>
  <c r="E519" i="38"/>
  <c r="D519" i="38"/>
  <c r="E520" i="38" l="1"/>
  <c r="B521" i="38"/>
  <c r="C520" i="38"/>
  <c r="D520" i="38"/>
  <c r="B522" i="38" l="1"/>
  <c r="E521" i="38"/>
  <c r="C521" i="38"/>
  <c r="D521" i="38"/>
  <c r="E522" i="38" l="1"/>
  <c r="B523" i="38"/>
  <c r="D522" i="38"/>
  <c r="C522" i="38"/>
  <c r="D523" i="38" l="1"/>
  <c r="E523" i="38"/>
  <c r="B524" i="38"/>
  <c r="C523" i="38"/>
  <c r="E524" i="38" l="1"/>
  <c r="B525" i="38"/>
  <c r="D524" i="38"/>
  <c r="C524" i="38"/>
  <c r="E525" i="38" l="1"/>
  <c r="B526" i="38"/>
  <c r="C525" i="38"/>
  <c r="D525" i="38"/>
  <c r="E526" i="38" l="1"/>
  <c r="B527" i="38"/>
  <c r="C526" i="38"/>
  <c r="D526" i="38"/>
  <c r="B528" i="38" l="1"/>
  <c r="C527" i="38"/>
  <c r="E527" i="38"/>
  <c r="D527" i="38"/>
  <c r="B529" i="38" l="1"/>
  <c r="C528" i="38"/>
  <c r="E528" i="38"/>
  <c r="D528" i="38"/>
  <c r="E529" i="38" l="1"/>
  <c r="B530" i="38"/>
  <c r="C529" i="38"/>
  <c r="D529" i="38"/>
  <c r="E530" i="38" l="1"/>
  <c r="B531" i="38"/>
  <c r="C530" i="38"/>
  <c r="D530" i="38"/>
  <c r="E531" i="38" l="1"/>
  <c r="B532" i="38"/>
  <c r="D531" i="38"/>
  <c r="C531" i="38"/>
  <c r="B533" i="38" l="1"/>
  <c r="D532" i="38"/>
  <c r="C532" i="38"/>
  <c r="E532" i="38"/>
  <c r="E533" i="38" l="1"/>
  <c r="B534" i="38"/>
  <c r="D533" i="38"/>
  <c r="C533" i="38"/>
  <c r="E534" i="38" l="1"/>
  <c r="B535" i="38"/>
  <c r="C534" i="38"/>
  <c r="D534" i="38"/>
  <c r="C535" i="38" l="1"/>
  <c r="D535" i="38"/>
  <c r="E535" i="38"/>
  <c r="B536" i="38"/>
  <c r="E536" i="38" l="1"/>
  <c r="B537" i="38"/>
  <c r="C536" i="38"/>
  <c r="D536" i="38"/>
  <c r="B538" i="38" l="1"/>
  <c r="E537" i="38"/>
  <c r="C537" i="38"/>
  <c r="D537" i="38"/>
  <c r="E538" i="38" l="1"/>
  <c r="B539" i="38"/>
  <c r="C538" i="38"/>
  <c r="D538" i="38"/>
  <c r="E539" i="38" l="1"/>
  <c r="D539" i="38"/>
  <c r="B540" i="38"/>
  <c r="C539" i="38"/>
  <c r="B541" i="38" l="1"/>
  <c r="D540" i="38"/>
  <c r="E540" i="38"/>
  <c r="C540" i="38"/>
  <c r="E541" i="38" l="1"/>
  <c r="B542" i="38"/>
  <c r="C541" i="38"/>
  <c r="D541" i="38"/>
  <c r="E542" i="38" l="1"/>
  <c r="B543" i="38"/>
  <c r="C542" i="38"/>
  <c r="D542" i="38"/>
  <c r="B544" i="38" l="1"/>
  <c r="E543" i="38"/>
  <c r="C543" i="38"/>
  <c r="D543" i="38"/>
  <c r="E544" i="38" l="1"/>
  <c r="D544" i="38"/>
  <c r="B545" i="38"/>
  <c r="C544" i="38"/>
  <c r="B546" i="38" l="1"/>
  <c r="E545" i="38"/>
  <c r="D545" i="38"/>
  <c r="C545" i="38"/>
  <c r="E546" i="38" l="1"/>
  <c r="B547" i="38"/>
  <c r="C546" i="38"/>
  <c r="D546" i="38"/>
  <c r="E547" i="38" l="1"/>
  <c r="B548" i="38"/>
  <c r="D547" i="38"/>
  <c r="C547" i="38"/>
  <c r="B549" i="38" l="1"/>
  <c r="E548" i="38"/>
  <c r="D548" i="38"/>
  <c r="C548" i="38"/>
  <c r="B550" i="38" l="1"/>
  <c r="C549" i="38"/>
  <c r="E549" i="38"/>
  <c r="D549" i="38"/>
  <c r="E550" i="38" l="1"/>
  <c r="B551" i="38"/>
  <c r="C550" i="38"/>
  <c r="D550" i="38"/>
  <c r="E551" i="38" l="1"/>
  <c r="C551" i="38"/>
  <c r="B552" i="38"/>
  <c r="D551" i="38"/>
  <c r="E552" i="38" l="1"/>
  <c r="B553" i="38"/>
  <c r="D552" i="38"/>
  <c r="C552" i="38"/>
  <c r="B554" i="38" l="1"/>
  <c r="C553" i="38"/>
  <c r="E553" i="38"/>
  <c r="D553" i="38"/>
  <c r="E554" i="38" l="1"/>
  <c r="B555" i="38"/>
  <c r="D554" i="38"/>
  <c r="C554" i="38"/>
  <c r="B556" i="38" l="1"/>
  <c r="D555" i="38"/>
  <c r="C555" i="38"/>
  <c r="E555" i="38"/>
  <c r="E556" i="38" l="1"/>
  <c r="D556" i="38"/>
  <c r="B557" i="38"/>
  <c r="C556" i="38"/>
  <c r="E557" i="38" l="1"/>
  <c r="B558" i="38"/>
  <c r="C557" i="38"/>
  <c r="D557" i="38"/>
  <c r="E558" i="38" l="1"/>
  <c r="B559" i="38"/>
  <c r="C558" i="38"/>
  <c r="D558" i="38"/>
  <c r="B560" i="38" l="1"/>
  <c r="E559" i="38"/>
  <c r="C559" i="38"/>
  <c r="D559" i="38"/>
  <c r="E560" i="38" l="1"/>
  <c r="C560" i="38"/>
  <c r="B561" i="38"/>
  <c r="D560" i="38"/>
  <c r="B562" i="38" l="1"/>
  <c r="C561" i="38"/>
  <c r="E561" i="38"/>
  <c r="D561" i="38"/>
  <c r="E562" i="38" l="1"/>
  <c r="B563" i="38"/>
  <c r="C562" i="38"/>
  <c r="D562" i="38"/>
  <c r="E563" i="38" l="1"/>
  <c r="B564" i="38"/>
  <c r="D563" i="38"/>
  <c r="C563" i="38"/>
  <c r="B565" i="38" l="1"/>
  <c r="E564" i="38"/>
  <c r="D564" i="38"/>
  <c r="C564" i="38"/>
  <c r="E565" i="38" l="1"/>
  <c r="B566" i="38"/>
  <c r="C565" i="38"/>
  <c r="D565" i="38"/>
  <c r="E566" i="38" l="1"/>
  <c r="B567" i="38"/>
  <c r="C566" i="38"/>
  <c r="D566" i="38"/>
  <c r="E567" i="38" l="1"/>
  <c r="B568" i="38"/>
  <c r="C567" i="38"/>
  <c r="D567" i="38"/>
  <c r="E568" i="38" l="1"/>
  <c r="B569" i="38"/>
  <c r="D568" i="38"/>
  <c r="C568" i="38"/>
  <c r="B570" i="38" l="1"/>
  <c r="E569" i="38"/>
  <c r="D569" i="38"/>
  <c r="C569" i="38"/>
  <c r="E570" i="38" l="1"/>
  <c r="B571" i="38"/>
  <c r="C570" i="38"/>
  <c r="D570" i="38"/>
  <c r="D571" i="38" l="1"/>
  <c r="C571" i="38"/>
  <c r="E571" i="38"/>
  <c r="B572" i="38"/>
  <c r="E572" i="38" l="1"/>
  <c r="B573" i="38"/>
  <c r="D572" i="38"/>
  <c r="C572" i="38"/>
  <c r="E573" i="38" l="1"/>
  <c r="B574" i="38"/>
  <c r="C573" i="38"/>
  <c r="D573" i="38"/>
  <c r="E574" i="38" l="1"/>
  <c r="B575" i="38"/>
  <c r="C574" i="38"/>
  <c r="D574" i="38"/>
  <c r="B576" i="38" l="1"/>
  <c r="C575" i="38"/>
  <c r="E575" i="38"/>
  <c r="D575" i="38"/>
  <c r="E576" i="38" l="1"/>
  <c r="B577" i="38"/>
  <c r="D576" i="38"/>
  <c r="C576" i="38"/>
  <c r="E577" i="38" l="1"/>
  <c r="B578" i="38"/>
  <c r="C577" i="38"/>
  <c r="D577" i="38"/>
  <c r="E578" i="38" l="1"/>
  <c r="B579" i="38"/>
  <c r="C578" i="38"/>
  <c r="D578" i="38"/>
  <c r="E579" i="38" l="1"/>
  <c r="B580" i="38"/>
  <c r="D579" i="38"/>
  <c r="C579" i="38"/>
  <c r="B581" i="38" l="1"/>
  <c r="D580" i="38"/>
  <c r="E580" i="38"/>
  <c r="C580" i="38"/>
  <c r="E581" i="38" l="1"/>
  <c r="B582" i="38"/>
  <c r="C581" i="38"/>
  <c r="D581" i="38"/>
  <c r="E582" i="38" l="1"/>
  <c r="B583" i="38"/>
  <c r="C582" i="38"/>
  <c r="D582" i="38"/>
  <c r="B584" i="38" l="1"/>
  <c r="C583" i="38"/>
  <c r="D583" i="38"/>
  <c r="E583" i="38"/>
  <c r="E584" i="38" l="1"/>
  <c r="B585" i="38"/>
  <c r="C584" i="38"/>
  <c r="D584" i="38"/>
  <c r="B586" i="38" l="1"/>
  <c r="E585" i="38"/>
  <c r="D585" i="38"/>
  <c r="C585" i="38"/>
  <c r="E586" i="38" l="1"/>
  <c r="B587" i="38"/>
  <c r="D586" i="38"/>
  <c r="C586" i="38"/>
  <c r="D587" i="38" l="1"/>
  <c r="C587" i="38"/>
  <c r="E587" i="38"/>
  <c r="B588" i="38"/>
  <c r="B589" i="38" l="1"/>
  <c r="D588" i="38"/>
  <c r="C588" i="38"/>
  <c r="E588" i="38"/>
  <c r="E589" i="38" l="1"/>
  <c r="B590" i="38"/>
  <c r="C589" i="38"/>
  <c r="D589" i="38"/>
  <c r="E590" i="38" l="1"/>
  <c r="B591" i="38"/>
  <c r="C590" i="38"/>
  <c r="D590" i="38"/>
  <c r="B592" i="38" l="1"/>
  <c r="E591" i="38"/>
  <c r="C591" i="38"/>
  <c r="D591" i="38"/>
  <c r="B593" i="38" l="1"/>
  <c r="E592" i="38"/>
  <c r="C592" i="38"/>
  <c r="D592" i="38"/>
  <c r="E593" i="38" l="1"/>
  <c r="B594" i="38"/>
  <c r="C593" i="38"/>
  <c r="D593" i="38"/>
  <c r="E594" i="38" l="1"/>
  <c r="B595" i="38"/>
  <c r="D594" i="38"/>
  <c r="C594" i="38"/>
  <c r="E595" i="38" l="1"/>
  <c r="B596" i="38"/>
  <c r="D595" i="38"/>
  <c r="C595" i="38"/>
  <c r="B597" i="38" l="1"/>
  <c r="D596" i="38"/>
  <c r="E596" i="38"/>
  <c r="C596" i="38"/>
  <c r="B598" i="38" l="1"/>
  <c r="E597" i="38"/>
  <c r="C597" i="38"/>
  <c r="D597" i="38"/>
  <c r="E598" i="38" l="1"/>
  <c r="B599" i="38"/>
  <c r="C598" i="38"/>
  <c r="D598" i="38"/>
  <c r="E599" i="38" l="1"/>
  <c r="C599" i="38"/>
  <c r="B600" i="38"/>
  <c r="D599" i="38"/>
  <c r="E600" i="38" l="1"/>
  <c r="B601" i="38"/>
  <c r="C600" i="38"/>
  <c r="D600" i="38"/>
  <c r="B602" i="38" l="1"/>
  <c r="E601" i="38"/>
  <c r="D601" i="38"/>
  <c r="C601" i="38"/>
  <c r="E602" i="38" l="1"/>
  <c r="B603" i="38"/>
  <c r="C602" i="38"/>
  <c r="D602" i="38"/>
  <c r="E603" i="38" l="1"/>
  <c r="D603" i="38"/>
  <c r="C603" i="38"/>
  <c r="B604" i="38"/>
  <c r="D604" i="38" l="1"/>
  <c r="C604" i="38"/>
  <c r="E604" i="38"/>
  <c r="B605" i="38"/>
  <c r="E605" i="38" l="1"/>
  <c r="B606" i="38"/>
  <c r="C605" i="38"/>
  <c r="D605" i="38"/>
  <c r="E606" i="38" l="1"/>
  <c r="B607" i="38"/>
  <c r="C606" i="38"/>
  <c r="D606" i="38"/>
  <c r="B608" i="38" l="1"/>
  <c r="E607" i="38"/>
  <c r="C607" i="38"/>
  <c r="D607" i="38"/>
  <c r="E608" i="38" l="1"/>
  <c r="B609" i="38"/>
  <c r="D608" i="38"/>
  <c r="C608" i="38"/>
  <c r="E609" i="38" l="1"/>
  <c r="B610" i="38"/>
  <c r="C609" i="38"/>
  <c r="D609" i="38"/>
  <c r="E610" i="38" l="1"/>
  <c r="B611" i="38"/>
  <c r="C610" i="38"/>
  <c r="D610" i="38"/>
  <c r="E611" i="38" l="1"/>
  <c r="B612" i="38"/>
  <c r="D611" i="38"/>
  <c r="C611" i="38"/>
  <c r="B613" i="38" l="1"/>
  <c r="D612" i="38"/>
  <c r="C612" i="38"/>
  <c r="E612" i="38"/>
  <c r="B614" i="38" l="1"/>
  <c r="C613" i="38"/>
  <c r="E613" i="38"/>
  <c r="D613" i="38"/>
  <c r="E614" i="38" l="1"/>
  <c r="B615" i="38"/>
  <c r="C614" i="38"/>
  <c r="D614" i="38"/>
  <c r="E615" i="38" l="1"/>
  <c r="B616" i="38"/>
  <c r="C615" i="38"/>
  <c r="D615" i="38"/>
  <c r="E616" i="38" l="1"/>
  <c r="B617" i="38"/>
  <c r="C616" i="38"/>
  <c r="D616" i="38"/>
  <c r="B618" i="38" l="1"/>
  <c r="D617" i="38"/>
  <c r="E617" i="38"/>
  <c r="C617" i="38"/>
  <c r="E618" i="38" l="1"/>
  <c r="B619" i="38"/>
  <c r="D618" i="38"/>
  <c r="C618" i="38"/>
  <c r="E619" i="38" l="1"/>
  <c r="D619" i="38"/>
  <c r="C619" i="38"/>
  <c r="B620" i="38"/>
  <c r="D620" i="38" l="1"/>
  <c r="E620" i="38"/>
  <c r="B621" i="38"/>
  <c r="C620" i="38"/>
  <c r="E621" i="38" l="1"/>
  <c r="B622" i="38"/>
  <c r="D621" i="38"/>
  <c r="C621" i="38"/>
  <c r="E622" i="38" l="1"/>
  <c r="B623" i="38"/>
  <c r="C622" i="38"/>
  <c r="D622" i="38"/>
  <c r="E623" i="38" l="1"/>
  <c r="B624" i="38"/>
  <c r="C623" i="38"/>
  <c r="D623" i="38"/>
  <c r="B625" i="38" l="1"/>
  <c r="E624" i="38"/>
  <c r="C624" i="38"/>
  <c r="D624" i="38"/>
  <c r="E625" i="38" l="1"/>
  <c r="B626" i="38"/>
  <c r="C625" i="38"/>
  <c r="D625" i="38"/>
  <c r="E626" i="38" l="1"/>
  <c r="B627" i="38"/>
  <c r="C626" i="38"/>
  <c r="D626" i="38"/>
  <c r="E627" i="38" l="1"/>
  <c r="B628" i="38"/>
  <c r="D627" i="38"/>
  <c r="C627" i="38"/>
  <c r="D628" i="38" l="1"/>
  <c r="B629" i="38"/>
  <c r="C628" i="38"/>
  <c r="E628" i="38"/>
  <c r="E629" i="38" l="1"/>
  <c r="B630" i="38"/>
  <c r="C629" i="38"/>
  <c r="D629" i="38"/>
  <c r="E630" i="38" l="1"/>
  <c r="B631" i="38"/>
  <c r="C630" i="38"/>
  <c r="D630" i="38"/>
  <c r="B632" i="38" l="1"/>
  <c r="C631" i="38"/>
  <c r="D631" i="38"/>
  <c r="E631" i="38"/>
  <c r="E632" i="38" l="1"/>
  <c r="B633" i="38"/>
  <c r="C632" i="38"/>
  <c r="D632" i="38"/>
  <c r="E633" i="38" l="1"/>
  <c r="C633" i="38"/>
  <c r="B634" i="38"/>
  <c r="D633" i="38"/>
  <c r="E634" i="38" l="1"/>
  <c r="B635" i="38"/>
  <c r="C634" i="38"/>
  <c r="D634" i="38"/>
  <c r="D635" i="38" l="1"/>
  <c r="C635" i="38"/>
  <c r="E635" i="38"/>
  <c r="B636" i="38"/>
  <c r="E636" i="38" l="1"/>
  <c r="B637" i="38"/>
  <c r="D636" i="38"/>
  <c r="C636" i="38"/>
  <c r="E637" i="38" l="1"/>
  <c r="B638" i="38"/>
  <c r="C637" i="38"/>
  <c r="D637" i="38"/>
  <c r="E638" i="38" l="1"/>
  <c r="B639" i="38"/>
  <c r="C638" i="38"/>
  <c r="D638" i="38"/>
  <c r="B640" i="38" l="1"/>
  <c r="C639" i="38"/>
  <c r="E639" i="38"/>
  <c r="D639" i="38"/>
  <c r="E640" i="38" l="1"/>
  <c r="B641" i="38"/>
  <c r="D640" i="38"/>
  <c r="C640" i="38"/>
  <c r="B642" i="38" l="1"/>
  <c r="C641" i="38"/>
  <c r="E641" i="38"/>
  <c r="D641" i="38"/>
  <c r="E642" i="38" l="1"/>
  <c r="B643" i="38"/>
  <c r="D642" i="38"/>
  <c r="C642" i="38"/>
  <c r="E643" i="38" l="1"/>
  <c r="B644" i="38"/>
  <c r="D643" i="38"/>
  <c r="C643" i="38"/>
  <c r="E644" i="38" l="1"/>
  <c r="B645" i="38"/>
  <c r="D644" i="38"/>
  <c r="C644" i="38"/>
  <c r="B646" i="38" l="1"/>
  <c r="C645" i="38"/>
  <c r="E645" i="38"/>
  <c r="D645" i="38"/>
  <c r="E646" i="38" l="1"/>
  <c r="B647" i="38"/>
  <c r="C646" i="38"/>
  <c r="D646" i="38"/>
  <c r="E647" i="38" l="1"/>
  <c r="C647" i="38"/>
  <c r="B648" i="38"/>
  <c r="D647" i="38"/>
  <c r="E648" i="38" l="1"/>
  <c r="B649" i="38"/>
  <c r="C648" i="38"/>
  <c r="D648" i="38"/>
  <c r="C649" i="38" l="1"/>
  <c r="E649" i="38"/>
  <c r="B650" i="38"/>
  <c r="D649" i="38"/>
  <c r="E650" i="38" l="1"/>
  <c r="B651" i="38"/>
  <c r="D650" i="38"/>
  <c r="C650" i="38"/>
  <c r="E651" i="38" l="1"/>
  <c r="D651" i="38"/>
  <c r="B652" i="38"/>
  <c r="C651" i="38"/>
  <c r="B653" i="38" l="1"/>
  <c r="D652" i="38"/>
  <c r="E652" i="38"/>
  <c r="C652" i="38"/>
  <c r="E653" i="38" l="1"/>
  <c r="B654" i="38"/>
  <c r="C653" i="38"/>
  <c r="D653" i="38"/>
  <c r="E654" i="38" l="1"/>
  <c r="B655" i="38"/>
  <c r="C654" i="38"/>
  <c r="D654" i="38"/>
  <c r="E655" i="38" l="1"/>
  <c r="C655" i="38"/>
  <c r="B656" i="38"/>
  <c r="D655" i="38"/>
  <c r="B657" i="38" l="1"/>
  <c r="C656" i="38"/>
  <c r="D656" i="38"/>
  <c r="E656" i="38"/>
  <c r="E657" i="38" l="1"/>
  <c r="B658" i="38"/>
  <c r="C657" i="38"/>
  <c r="D657" i="38"/>
  <c r="E658" i="38" l="1"/>
  <c r="B659" i="38"/>
  <c r="C658" i="38"/>
  <c r="D658" i="38"/>
  <c r="E659" i="38" l="1"/>
  <c r="B660" i="38"/>
  <c r="D659" i="38"/>
  <c r="C659" i="38"/>
  <c r="B661" i="38" l="1"/>
  <c r="D660" i="38"/>
  <c r="C660" i="38"/>
  <c r="E660" i="38"/>
  <c r="E661" i="38" l="1"/>
  <c r="C661" i="38"/>
  <c r="B662" i="38"/>
  <c r="D661" i="38"/>
  <c r="E662" i="38" l="1"/>
  <c r="B663" i="38"/>
  <c r="C662" i="38"/>
  <c r="D662" i="38"/>
  <c r="C663" i="38" l="1"/>
  <c r="B664" i="38"/>
  <c r="E663" i="38"/>
  <c r="D663" i="38"/>
  <c r="E664" i="38" l="1"/>
  <c r="B665" i="38"/>
  <c r="C664" i="38"/>
  <c r="D664" i="38"/>
  <c r="E665" i="38" l="1"/>
  <c r="B666" i="38"/>
  <c r="C665" i="38"/>
  <c r="D665" i="38"/>
  <c r="E666" i="38" l="1"/>
  <c r="B667" i="38"/>
  <c r="C666" i="38"/>
  <c r="D666" i="38"/>
  <c r="B668" i="38" l="1"/>
  <c r="D667" i="38"/>
  <c r="E667" i="38"/>
  <c r="C667" i="38"/>
  <c r="E668" i="38" l="1"/>
  <c r="D668" i="38"/>
  <c r="B669" i="38"/>
  <c r="C668" i="38"/>
  <c r="E669" i="38" l="1"/>
  <c r="B670" i="38"/>
  <c r="D669" i="38"/>
  <c r="C669" i="38"/>
  <c r="E670" i="38" l="1"/>
  <c r="B671" i="38"/>
  <c r="C670" i="38"/>
  <c r="D670" i="38"/>
  <c r="C671" i="38" l="1"/>
  <c r="B672" i="38"/>
  <c r="E671" i="38"/>
  <c r="D671" i="38"/>
  <c r="E672" i="38" l="1"/>
  <c r="B673" i="38"/>
  <c r="D672" i="38"/>
  <c r="C672" i="38"/>
  <c r="B674" i="38" l="1"/>
  <c r="D673" i="38"/>
  <c r="C673" i="38"/>
  <c r="E673" i="38"/>
  <c r="E674" i="38" l="1"/>
  <c r="B675" i="38"/>
  <c r="C674" i="38"/>
  <c r="D674" i="38"/>
  <c r="E675" i="38" l="1"/>
  <c r="B676" i="38"/>
  <c r="D675" i="38"/>
  <c r="C675" i="38"/>
  <c r="E676" i="38" l="1"/>
  <c r="D676" i="38"/>
  <c r="C676" i="38"/>
  <c r="B677" i="38"/>
  <c r="C677" i="38" l="1"/>
  <c r="E677" i="38"/>
  <c r="B678" i="38"/>
  <c r="D677" i="38"/>
  <c r="E678" i="38" l="1"/>
  <c r="B679" i="38"/>
  <c r="C678" i="38"/>
  <c r="D678" i="38"/>
  <c r="E679" i="38" l="1"/>
  <c r="B680" i="38"/>
  <c r="C679" i="38"/>
  <c r="D679" i="38"/>
  <c r="E680" i="38" l="1"/>
  <c r="B681" i="38"/>
  <c r="D680" i="38"/>
  <c r="C680" i="38"/>
  <c r="B682" i="38" l="1"/>
  <c r="E681" i="38"/>
  <c r="C681" i="38"/>
  <c r="D681" i="38"/>
  <c r="E682" i="38" l="1"/>
  <c r="B683" i="38"/>
  <c r="D682" i="38"/>
  <c r="C682" i="38"/>
  <c r="E683" i="38" l="1"/>
  <c r="D683" i="38"/>
  <c r="B684" i="38"/>
  <c r="C683" i="38"/>
  <c r="D684" i="38" l="1"/>
  <c r="B685" i="38"/>
  <c r="C684" i="38"/>
  <c r="E684" i="38"/>
  <c r="E685" i="38" l="1"/>
  <c r="B686" i="38"/>
  <c r="C685" i="38"/>
  <c r="D685" i="38"/>
  <c r="E686" i="38" l="1"/>
  <c r="B687" i="38"/>
  <c r="C686" i="38"/>
  <c r="D686" i="38"/>
  <c r="E687" i="38" l="1"/>
  <c r="B688" i="38"/>
  <c r="C687" i="38"/>
  <c r="D687" i="38"/>
  <c r="B689" i="38" l="1"/>
  <c r="C688" i="38"/>
  <c r="D688" i="38"/>
  <c r="E688" i="38"/>
  <c r="E689" i="38" l="1"/>
  <c r="C689" i="38"/>
  <c r="B690" i="38"/>
  <c r="D689" i="38"/>
  <c r="E690" i="38" l="1"/>
  <c r="B691" i="38"/>
  <c r="C690" i="38"/>
  <c r="D690" i="38"/>
  <c r="E691" i="38" l="1"/>
  <c r="B692" i="38"/>
  <c r="D691" i="38"/>
  <c r="C691" i="38"/>
  <c r="D692" i="38" l="1"/>
  <c r="E692" i="38"/>
  <c r="C692" i="38"/>
  <c r="B693" i="38"/>
  <c r="E693" i="38" l="1"/>
  <c r="B694" i="38"/>
  <c r="D693" i="38"/>
  <c r="C693" i="38"/>
  <c r="E694" i="38" l="1"/>
  <c r="B695" i="38"/>
  <c r="C694" i="38"/>
  <c r="D694" i="38"/>
  <c r="B696" i="38" l="1"/>
  <c r="C695" i="38"/>
  <c r="E695" i="38"/>
  <c r="D695" i="38"/>
  <c r="E696" i="38" l="1"/>
  <c r="B697" i="38"/>
  <c r="C696" i="38"/>
  <c r="D696" i="38"/>
  <c r="E697" i="38" l="1"/>
  <c r="B698" i="38"/>
  <c r="C697" i="38"/>
  <c r="D697" i="38"/>
  <c r="E698" i="38" l="1"/>
  <c r="B699" i="38"/>
  <c r="C698" i="38"/>
  <c r="D698" i="38"/>
  <c r="D699" i="38" l="1"/>
  <c r="B700" i="38"/>
  <c r="C699" i="38"/>
  <c r="E699" i="38"/>
  <c r="E700" i="38" l="1"/>
  <c r="B701" i="38"/>
  <c r="D700" i="38"/>
  <c r="C700" i="38"/>
  <c r="E701" i="38" l="1"/>
  <c r="B702" i="38"/>
  <c r="C701" i="38"/>
  <c r="D701" i="38"/>
  <c r="E702" i="38" l="1"/>
  <c r="B703" i="38"/>
  <c r="C702" i="38"/>
  <c r="D702" i="38"/>
  <c r="B704" i="38" l="1"/>
  <c r="C703" i="38"/>
  <c r="D703" i="38"/>
  <c r="E703" i="38"/>
  <c r="E704" i="38" l="1"/>
  <c r="D704" i="38"/>
  <c r="C704" i="38"/>
  <c r="B705" i="38"/>
  <c r="C705" i="38" l="1"/>
  <c r="D705" i="38"/>
  <c r="E705" i="38"/>
  <c r="B706" i="38"/>
  <c r="E706" i="38" l="1"/>
  <c r="B707" i="38"/>
  <c r="D706" i="38"/>
  <c r="C706" i="38"/>
  <c r="E707" i="38" l="1"/>
  <c r="B708" i="38"/>
  <c r="D707" i="38"/>
  <c r="C707" i="38"/>
  <c r="E708" i="38" l="1"/>
  <c r="B709" i="38"/>
  <c r="D708" i="38"/>
  <c r="C708" i="38"/>
  <c r="B710" i="38" l="1"/>
  <c r="E709" i="38"/>
  <c r="C709" i="38"/>
  <c r="D709" i="38"/>
  <c r="E710" i="38" l="1"/>
  <c r="B711" i="38"/>
  <c r="C710" i="38"/>
  <c r="D710" i="38"/>
  <c r="E711" i="38" l="1"/>
  <c r="C711" i="38"/>
  <c r="B712" i="38"/>
  <c r="D711" i="38"/>
  <c r="E712" i="38" l="1"/>
  <c r="B713" i="38"/>
  <c r="C712" i="38"/>
  <c r="D712" i="38"/>
  <c r="B714" i="38" l="1"/>
  <c r="E713" i="38"/>
  <c r="C713" i="38"/>
  <c r="D713" i="38"/>
  <c r="E714" i="38" l="1"/>
  <c r="B715" i="38"/>
  <c r="D714" i="38"/>
  <c r="C714" i="38"/>
  <c r="E715" i="38" l="1"/>
  <c r="D715" i="38"/>
  <c r="B716" i="38"/>
  <c r="C715" i="38"/>
  <c r="B717" i="38" l="1"/>
  <c r="D716" i="38"/>
  <c r="C716" i="38"/>
  <c r="E716" i="38"/>
  <c r="E717" i="38" l="1"/>
  <c r="B718" i="38"/>
  <c r="D717" i="38"/>
  <c r="C717" i="38"/>
  <c r="E718" i="38" l="1"/>
  <c r="B719" i="38"/>
  <c r="C718" i="38"/>
  <c r="D718" i="38"/>
  <c r="E719" i="38" l="1"/>
  <c r="C719" i="38"/>
  <c r="B720" i="38"/>
  <c r="D719" i="38"/>
  <c r="E720" i="38" l="1"/>
  <c r="B721" i="38"/>
  <c r="C720" i="38"/>
  <c r="D720" i="38"/>
  <c r="E721" i="38" l="1"/>
  <c r="B722" i="38"/>
  <c r="C721" i="38"/>
  <c r="D721" i="38"/>
  <c r="E722" i="38" l="1"/>
  <c r="B723" i="38"/>
  <c r="C722" i="38"/>
  <c r="D722" i="38"/>
  <c r="E723" i="38" l="1"/>
  <c r="B724" i="38"/>
  <c r="D723" i="38"/>
  <c r="C723" i="38"/>
  <c r="B725" i="38" l="1"/>
  <c r="D724" i="38"/>
  <c r="E724" i="38"/>
  <c r="C724" i="38"/>
  <c r="E725" i="38" l="1"/>
  <c r="B726" i="38"/>
  <c r="C725" i="38"/>
  <c r="D725" i="38"/>
  <c r="E726" i="38" l="1"/>
  <c r="B727" i="38"/>
  <c r="C726" i="38"/>
  <c r="D726" i="38"/>
  <c r="C727" i="38" l="1"/>
  <c r="B728" i="38"/>
  <c r="E727" i="38"/>
  <c r="D727" i="38"/>
  <c r="E728" i="38" l="1"/>
  <c r="B729" i="38"/>
  <c r="D728" i="38"/>
  <c r="C728" i="38"/>
  <c r="E729" i="38" l="1"/>
  <c r="B730" i="38"/>
  <c r="C729" i="38"/>
  <c r="D729" i="38"/>
  <c r="E730" i="38" l="1"/>
  <c r="B731" i="38"/>
  <c r="C730" i="38"/>
  <c r="D730" i="38"/>
  <c r="B732" i="38" l="1"/>
  <c r="D731" i="38"/>
  <c r="C731" i="38"/>
  <c r="E731" i="38"/>
  <c r="E732" i="38" l="1"/>
  <c r="D732" i="38"/>
  <c r="C732" i="38"/>
  <c r="B733" i="38"/>
  <c r="E733" i="38" l="1"/>
  <c r="B734" i="38"/>
  <c r="D733" i="38"/>
  <c r="C733" i="38"/>
  <c r="E734" i="38" l="1"/>
  <c r="B735" i="38"/>
  <c r="C734" i="38"/>
  <c r="D734" i="38"/>
  <c r="C735" i="38" l="1"/>
  <c r="E735" i="38"/>
  <c r="B736" i="38"/>
  <c r="D735" i="38"/>
  <c r="E736" i="38" l="1"/>
  <c r="B737" i="38"/>
  <c r="D736" i="38"/>
  <c r="C736" i="38"/>
  <c r="B738" i="38" l="1"/>
  <c r="E737" i="38"/>
  <c r="C737" i="38"/>
  <c r="D737" i="38"/>
  <c r="E738" i="38" l="1"/>
  <c r="B739" i="38"/>
  <c r="C738" i="38"/>
  <c r="D738" i="38"/>
  <c r="E739" i="38" l="1"/>
  <c r="B740" i="38"/>
  <c r="D739" i="38"/>
  <c r="C739" i="38"/>
  <c r="E740" i="38" l="1"/>
  <c r="D740" i="38"/>
  <c r="B741" i="38"/>
  <c r="C740" i="38"/>
  <c r="B742" i="38" l="1"/>
  <c r="C741" i="38"/>
  <c r="D741" i="38"/>
  <c r="E741" i="38"/>
  <c r="E742" i="38" l="1"/>
  <c r="B743" i="38"/>
  <c r="C742" i="38"/>
  <c r="D742" i="38"/>
  <c r="E743" i="38" l="1"/>
  <c r="B744" i="38"/>
  <c r="C743" i="38"/>
  <c r="D743" i="38"/>
  <c r="E744" i="38" l="1"/>
  <c r="B745" i="38"/>
  <c r="C744" i="38"/>
  <c r="D744" i="38"/>
  <c r="B746" i="38" l="1"/>
  <c r="E745" i="38"/>
  <c r="C745" i="38"/>
  <c r="D745" i="38"/>
  <c r="E746" i="38" l="1"/>
  <c r="B747" i="38"/>
  <c r="D746" i="38"/>
  <c r="C746" i="38"/>
  <c r="E747" i="38" l="1"/>
  <c r="D747" i="38"/>
  <c r="B748" i="38"/>
  <c r="C747" i="38"/>
  <c r="D748" i="38" l="1"/>
  <c r="E748" i="38"/>
  <c r="B749" i="38"/>
  <c r="C748" i="38"/>
  <c r="E749" i="38" l="1"/>
  <c r="B750" i="38"/>
  <c r="D749" i="38"/>
  <c r="C749" i="38"/>
  <c r="E750" i="38" l="1"/>
  <c r="B751" i="38"/>
  <c r="C750" i="38"/>
  <c r="D750" i="38"/>
  <c r="E751" i="38" l="1"/>
  <c r="B752" i="38"/>
  <c r="C751" i="38"/>
  <c r="D751" i="38"/>
  <c r="B753" i="38" l="1"/>
  <c r="E752" i="38"/>
  <c r="D752" i="38"/>
  <c r="C752" i="38"/>
  <c r="E753" i="38" l="1"/>
  <c r="B754" i="38"/>
  <c r="C753" i="38"/>
  <c r="D753" i="38"/>
  <c r="E754" i="38" l="1"/>
  <c r="B755" i="38"/>
  <c r="C754" i="38"/>
  <c r="D754" i="38"/>
  <c r="E755" i="38" l="1"/>
  <c r="B756" i="38"/>
  <c r="D755" i="38"/>
  <c r="C755" i="38"/>
  <c r="D756" i="38" l="1"/>
  <c r="B757" i="38"/>
  <c r="C756" i="38"/>
  <c r="E756" i="38"/>
  <c r="E757" i="38" l="1"/>
  <c r="B758" i="38"/>
  <c r="C757" i="38"/>
  <c r="D757" i="38"/>
  <c r="E758" i="38" l="1"/>
  <c r="B759" i="38"/>
  <c r="C758" i="38"/>
  <c r="D758" i="38"/>
  <c r="B760" i="38" l="1"/>
  <c r="C759" i="38"/>
  <c r="E759" i="38"/>
  <c r="D759" i="38"/>
  <c r="E760" i="38" l="1"/>
  <c r="B761" i="38"/>
  <c r="C760" i="38"/>
  <c r="D760" i="38"/>
  <c r="E761" i="38" l="1"/>
  <c r="B762" i="38"/>
  <c r="C761" i="38"/>
  <c r="D761" i="38"/>
  <c r="E762" i="38" l="1"/>
  <c r="B763" i="38"/>
  <c r="C762" i="38"/>
  <c r="D762" i="38"/>
  <c r="D763" i="38" l="1"/>
  <c r="C763" i="38"/>
  <c r="E763" i="38"/>
  <c r="B764" i="38"/>
  <c r="E764" i="38" l="1"/>
  <c r="B765" i="38"/>
  <c r="D764" i="38"/>
  <c r="C764" i="38"/>
  <c r="E765" i="38" l="1"/>
  <c r="B766" i="38"/>
  <c r="C765" i="38"/>
  <c r="D765" i="38"/>
  <c r="E766" i="38" l="1"/>
  <c r="B767" i="38"/>
  <c r="C766" i="38"/>
  <c r="D766" i="38"/>
  <c r="B768" i="38" l="1"/>
  <c r="C767" i="38"/>
  <c r="E767" i="38"/>
  <c r="D767" i="38"/>
  <c r="E768" i="38" l="1"/>
  <c r="B769" i="38"/>
  <c r="D768" i="38"/>
  <c r="C768" i="38"/>
  <c r="B770" i="38" l="1"/>
  <c r="E769" i="38"/>
  <c r="C769" i="38"/>
  <c r="D769" i="38"/>
  <c r="E770" i="38" l="1"/>
  <c r="B771" i="38"/>
  <c r="C770" i="38"/>
  <c r="D770" i="38"/>
  <c r="E771" i="38" l="1"/>
  <c r="B772" i="38"/>
  <c r="D771" i="38"/>
  <c r="C771" i="38"/>
  <c r="E772" i="38" l="1"/>
  <c r="B773" i="38"/>
  <c r="D772" i="38"/>
  <c r="C772" i="38"/>
  <c r="B774" i="38" l="1"/>
  <c r="C773" i="38"/>
  <c r="E773" i="38"/>
  <c r="D773" i="38"/>
  <c r="E774" i="38" l="1"/>
  <c r="B775" i="38"/>
  <c r="C774" i="38"/>
  <c r="D774" i="38"/>
  <c r="E775" i="38" l="1"/>
  <c r="C775" i="38"/>
  <c r="B776" i="38"/>
  <c r="D775" i="38"/>
  <c r="E776" i="38" l="1"/>
  <c r="B777" i="38"/>
  <c r="D776" i="38"/>
  <c r="C776" i="38"/>
  <c r="B778" i="38" l="1"/>
  <c r="D777" i="38"/>
  <c r="E777" i="38"/>
  <c r="C777" i="38"/>
  <c r="E778" i="38" l="1"/>
  <c r="B779" i="38"/>
  <c r="D778" i="38"/>
  <c r="C778" i="38"/>
  <c r="E779" i="38" l="1"/>
  <c r="D779" i="38"/>
  <c r="B780" i="38"/>
  <c r="C779" i="38"/>
  <c r="B781" i="38" l="1"/>
  <c r="D780" i="38"/>
  <c r="E780" i="38"/>
  <c r="C780" i="38"/>
  <c r="E781" i="38" l="1"/>
  <c r="B782" i="38"/>
  <c r="C781" i="38"/>
  <c r="D781" i="38"/>
  <c r="E782" i="38" l="1"/>
  <c r="B783" i="38"/>
  <c r="C782" i="38"/>
  <c r="D782" i="38"/>
  <c r="E783" i="38" l="1"/>
  <c r="C783" i="38"/>
  <c r="B784" i="38"/>
  <c r="D783" i="38"/>
  <c r="B785" i="38" l="1"/>
  <c r="E784" i="38"/>
  <c r="C784" i="38"/>
  <c r="D784" i="38"/>
  <c r="E785" i="38" l="1"/>
  <c r="B786" i="38"/>
  <c r="C785" i="38"/>
  <c r="D785" i="38"/>
  <c r="E786" i="38" l="1"/>
  <c r="B787" i="38"/>
  <c r="C786" i="38"/>
  <c r="D786" i="38"/>
  <c r="E787" i="38" l="1"/>
  <c r="B788" i="38"/>
  <c r="D787" i="38"/>
  <c r="C787" i="38"/>
  <c r="B789" i="38" l="1"/>
  <c r="D788" i="38"/>
  <c r="C788" i="38"/>
  <c r="E788" i="38"/>
  <c r="E789" i="38" l="1"/>
  <c r="C789" i="38"/>
  <c r="D789" i="38"/>
  <c r="B790" i="38"/>
  <c r="E790" i="38" l="1"/>
  <c r="B791" i="38"/>
  <c r="C790" i="38"/>
  <c r="D790" i="38"/>
  <c r="C791" i="38" l="1"/>
  <c r="D791" i="38"/>
  <c r="E791" i="38"/>
  <c r="B792" i="38"/>
  <c r="E792" i="38" l="1"/>
  <c r="B793" i="38"/>
  <c r="C792" i="38"/>
  <c r="D792" i="38"/>
  <c r="E793" i="38" l="1"/>
  <c r="B794" i="38"/>
  <c r="C793" i="38"/>
  <c r="D793" i="38"/>
  <c r="E794" i="38" l="1"/>
  <c r="B795" i="38"/>
  <c r="C794" i="38"/>
  <c r="D794" i="38"/>
  <c r="B796" i="38" l="1"/>
  <c r="D795" i="38"/>
  <c r="E795" i="38"/>
  <c r="C795" i="38"/>
  <c r="E796" i="38" l="1"/>
  <c r="D796" i="38"/>
  <c r="B797" i="38"/>
  <c r="C796" i="38"/>
  <c r="E797" i="38" l="1"/>
  <c r="B798" i="38"/>
  <c r="D797" i="38"/>
  <c r="C797" i="38"/>
  <c r="E798" i="38" l="1"/>
  <c r="B799" i="38"/>
  <c r="C798" i="38"/>
  <c r="D798" i="38"/>
  <c r="C799" i="38" l="1"/>
  <c r="B800" i="38"/>
  <c r="E799" i="38"/>
  <c r="D799" i="38"/>
  <c r="E800" i="38" l="1"/>
  <c r="B801" i="38"/>
  <c r="D800" i="38"/>
  <c r="C800" i="38"/>
  <c r="B802" i="38" l="1"/>
  <c r="D801" i="38"/>
  <c r="C801" i="38"/>
  <c r="E801" i="38"/>
  <c r="E802" i="38" l="1"/>
  <c r="B803" i="38"/>
  <c r="C802" i="38"/>
  <c r="D802" i="38"/>
  <c r="E803" i="38" l="1"/>
  <c r="B804" i="38"/>
  <c r="D803" i="38"/>
  <c r="C803" i="38"/>
  <c r="E804" i="38" l="1"/>
  <c r="D804" i="38"/>
  <c r="B805" i="38"/>
  <c r="C804" i="38"/>
  <c r="C805" i="38" l="1"/>
  <c r="E805" i="38"/>
  <c r="D805" i="38"/>
  <c r="B806" i="38"/>
  <c r="E806" i="38" l="1"/>
  <c r="B807" i="38"/>
  <c r="C806" i="38"/>
  <c r="D806" i="38"/>
  <c r="E807" i="38" l="1"/>
  <c r="B808" i="38"/>
  <c r="C807" i="38"/>
  <c r="D807" i="38"/>
  <c r="E808" i="38" l="1"/>
  <c r="B809" i="38"/>
  <c r="C808" i="38"/>
  <c r="D808" i="38"/>
  <c r="B810" i="38" l="1"/>
  <c r="E809" i="38"/>
  <c r="C809" i="38"/>
  <c r="D809" i="38"/>
  <c r="E810" i="38" l="1"/>
  <c r="B811" i="38"/>
  <c r="D810" i="38"/>
  <c r="C810" i="38"/>
  <c r="E811" i="38" l="1"/>
  <c r="D811" i="38"/>
  <c r="B812" i="38"/>
  <c r="C811" i="38"/>
  <c r="D812" i="38" l="1"/>
  <c r="B813" i="38"/>
  <c r="E812" i="38"/>
  <c r="C812" i="38"/>
  <c r="E813" i="38" l="1"/>
  <c r="B814" i="38"/>
  <c r="C813" i="38"/>
  <c r="D813" i="38"/>
  <c r="E814" i="38" l="1"/>
  <c r="B815" i="38"/>
  <c r="C814" i="38"/>
  <c r="D814" i="38"/>
  <c r="E815" i="38" l="1"/>
  <c r="B816" i="38"/>
  <c r="C815" i="38"/>
  <c r="D815" i="38"/>
  <c r="C816" i="38" l="1"/>
  <c r="E816" i="38"/>
  <c r="B817" i="38"/>
  <c r="D816" i="38"/>
  <c r="E817" i="38" l="1"/>
  <c r="C817" i="38"/>
  <c r="B818" i="38"/>
  <c r="D817" i="38"/>
  <c r="E818" i="38" l="1"/>
  <c r="B819" i="38"/>
  <c r="D818" i="38"/>
  <c r="C818" i="38"/>
  <c r="E819" i="38" l="1"/>
  <c r="B820" i="38"/>
  <c r="D819" i="38"/>
  <c r="C819" i="38"/>
  <c r="D820" i="38" l="1"/>
  <c r="B821" i="38"/>
  <c r="C820" i="38"/>
  <c r="E820" i="38"/>
  <c r="E821" i="38" l="1"/>
  <c r="B822" i="38"/>
  <c r="C821" i="38"/>
  <c r="D821" i="38"/>
  <c r="E822" i="38" l="1"/>
  <c r="B823" i="38"/>
  <c r="C822" i="38"/>
  <c r="D822" i="38"/>
  <c r="C823" i="38" l="1"/>
  <c r="E823" i="38"/>
  <c r="B824" i="38"/>
  <c r="D823" i="38"/>
  <c r="E824" i="38" l="1"/>
  <c r="B825" i="38"/>
  <c r="C824" i="38"/>
  <c r="D824" i="38"/>
  <c r="E825" i="38" l="1"/>
  <c r="B826" i="38"/>
  <c r="D825" i="38"/>
  <c r="C825" i="38"/>
  <c r="E826" i="38" l="1"/>
  <c r="B827" i="38"/>
  <c r="C826" i="38"/>
  <c r="D826" i="38"/>
  <c r="D827" i="38" l="1"/>
  <c r="C827" i="38"/>
  <c r="E827" i="38"/>
  <c r="B828" i="38"/>
  <c r="E828" i="38" l="1"/>
  <c r="B829" i="38"/>
  <c r="D828" i="38"/>
  <c r="C828" i="38"/>
  <c r="E829" i="38" l="1"/>
  <c r="B830" i="38"/>
  <c r="C829" i="38"/>
  <c r="D829" i="38"/>
  <c r="E830" i="38" l="1"/>
  <c r="B831" i="38"/>
  <c r="C830" i="38"/>
  <c r="D830" i="38"/>
  <c r="C831" i="38" l="1"/>
  <c r="E831" i="38"/>
  <c r="B832" i="38"/>
  <c r="D831" i="38"/>
  <c r="E832" i="38" l="1"/>
  <c r="B833" i="38"/>
  <c r="D832" i="38"/>
  <c r="C832" i="38"/>
  <c r="E833" i="38" l="1"/>
  <c r="B834" i="38"/>
  <c r="D833" i="38"/>
  <c r="C833" i="38"/>
  <c r="E834" i="38" l="1"/>
  <c r="B835" i="38"/>
  <c r="C834" i="38"/>
  <c r="D834" i="38"/>
  <c r="E835" i="38" l="1"/>
  <c r="B836" i="38"/>
  <c r="D835" i="38"/>
  <c r="C835" i="38"/>
  <c r="E836" i="38" l="1"/>
  <c r="B837" i="38"/>
  <c r="D836" i="38"/>
  <c r="C836" i="38"/>
  <c r="E837" i="38" l="1"/>
  <c r="C837" i="38"/>
  <c r="B838" i="38"/>
  <c r="D837" i="38"/>
  <c r="E838" i="38" l="1"/>
  <c r="B839" i="38"/>
  <c r="C838" i="38"/>
  <c r="D838" i="38"/>
  <c r="E839" i="38" l="1"/>
  <c r="C839" i="38"/>
  <c r="D839" i="38"/>
  <c r="B840" i="38"/>
  <c r="E840" i="38" l="1"/>
  <c r="B841" i="38"/>
  <c r="C840" i="38"/>
  <c r="D840" i="38"/>
  <c r="E841" i="38" l="1"/>
  <c r="B842" i="38"/>
  <c r="C841" i="38"/>
  <c r="D841" i="38"/>
  <c r="E842" i="38" l="1"/>
  <c r="B843" i="38"/>
  <c r="C842" i="38"/>
  <c r="D842" i="38"/>
  <c r="E843" i="38" l="1"/>
  <c r="D843" i="38"/>
  <c r="B844" i="38"/>
  <c r="C843" i="38"/>
  <c r="D844" i="38" l="1"/>
  <c r="E844" i="38"/>
  <c r="B845" i="38"/>
  <c r="C844" i="38"/>
  <c r="E845" i="38" l="1"/>
  <c r="B846" i="38"/>
  <c r="D845" i="38"/>
  <c r="C845" i="38"/>
  <c r="E846" i="38" l="1"/>
  <c r="B847" i="38"/>
  <c r="C846" i="38"/>
  <c r="D846" i="38"/>
  <c r="E847" i="38" l="1"/>
  <c r="C847" i="38"/>
  <c r="B848" i="38"/>
  <c r="D847" i="38"/>
  <c r="E848" i="38" l="1"/>
  <c r="D848" i="38"/>
  <c r="B849" i="38"/>
  <c r="C848" i="38"/>
  <c r="E849" i="38" l="1"/>
  <c r="B850" i="38"/>
  <c r="C849" i="38"/>
  <c r="D849" i="38"/>
  <c r="E850" i="38" l="1"/>
  <c r="B851" i="38"/>
  <c r="C850" i="38"/>
  <c r="D850" i="38"/>
  <c r="E851" i="38" l="1"/>
  <c r="B852" i="38"/>
  <c r="D851" i="38"/>
  <c r="C851" i="38"/>
  <c r="D852" i="38" l="1"/>
  <c r="C852" i="38"/>
  <c r="E852" i="38"/>
  <c r="B853" i="38"/>
  <c r="E853" i="38" l="1"/>
  <c r="C853" i="38"/>
  <c r="B854" i="38"/>
  <c r="D853" i="38"/>
  <c r="E854" i="38" l="1"/>
  <c r="B855" i="38"/>
  <c r="C854" i="38"/>
  <c r="D854" i="38"/>
  <c r="C855" i="38" l="1"/>
  <c r="E855" i="38"/>
  <c r="B856" i="38"/>
  <c r="D855" i="38"/>
  <c r="E856" i="38" l="1"/>
  <c r="B857" i="38"/>
  <c r="C856" i="38"/>
  <c r="D856" i="38"/>
  <c r="E857" i="38" l="1"/>
  <c r="B858" i="38"/>
  <c r="C857" i="38"/>
  <c r="D857" i="38"/>
  <c r="B859" i="38" l="1"/>
  <c r="D858" i="38"/>
  <c r="E858" i="38"/>
  <c r="C858" i="38"/>
  <c r="D859" i="38" l="1"/>
  <c r="C859" i="38"/>
  <c r="E859" i="38"/>
  <c r="B860" i="38"/>
  <c r="E860" i="38" l="1"/>
  <c r="B861" i="38"/>
  <c r="D860" i="38"/>
  <c r="C860" i="38"/>
  <c r="D861" i="38" l="1"/>
  <c r="E861" i="38"/>
  <c r="B862" i="38"/>
  <c r="C861" i="38"/>
  <c r="E862" i="38" l="1"/>
  <c r="C862" i="38"/>
  <c r="B863" i="38"/>
  <c r="D862" i="38"/>
  <c r="C863" i="38" l="1"/>
  <c r="E863" i="38"/>
  <c r="B864" i="38"/>
  <c r="D863" i="38"/>
  <c r="E864" i="38" l="1"/>
  <c r="B865" i="38"/>
  <c r="C864" i="38"/>
  <c r="D864" i="38"/>
  <c r="B866" i="38" l="1"/>
  <c r="C865" i="38"/>
  <c r="E865" i="38"/>
  <c r="D865" i="38"/>
  <c r="B867" i="38" l="1"/>
  <c r="E866" i="38"/>
  <c r="D866" i="38"/>
  <c r="C866" i="38"/>
  <c r="E867" i="38" l="1"/>
  <c r="D867" i="38"/>
  <c r="B868" i="38"/>
  <c r="C867" i="38"/>
  <c r="E868" i="38" l="1"/>
  <c r="B869" i="38"/>
  <c r="D868" i="38"/>
  <c r="C868" i="38"/>
  <c r="C869" i="38" l="1"/>
  <c r="B870" i="38"/>
  <c r="E869" i="38"/>
  <c r="D869" i="38"/>
  <c r="C870" i="38" l="1"/>
  <c r="E870" i="38"/>
  <c r="B871" i="38"/>
  <c r="D870" i="38"/>
  <c r="C871" i="38" l="1"/>
  <c r="B872" i="38"/>
  <c r="E871" i="38"/>
  <c r="D871" i="38"/>
  <c r="E872" i="38" l="1"/>
  <c r="B873" i="38"/>
  <c r="C872" i="38"/>
  <c r="D872" i="38"/>
  <c r="E873" i="38" l="1"/>
  <c r="B874" i="38"/>
  <c r="C873" i="38"/>
  <c r="D873" i="38"/>
  <c r="E874" i="38" l="1"/>
  <c r="B875" i="38"/>
  <c r="C874" i="38"/>
  <c r="D874" i="38"/>
  <c r="D875" i="38" l="1"/>
  <c r="C875" i="38"/>
  <c r="E875" i="38"/>
  <c r="B876" i="38"/>
  <c r="E876" i="38" l="1"/>
  <c r="B877" i="38"/>
  <c r="D876" i="38"/>
  <c r="C876" i="38"/>
  <c r="E877" i="38" l="1"/>
  <c r="B878" i="38"/>
  <c r="C877" i="38"/>
  <c r="D877" i="38"/>
  <c r="E878" i="38" l="1"/>
  <c r="C878" i="38"/>
  <c r="B879" i="38"/>
  <c r="D878" i="38"/>
  <c r="C879" i="38" l="1"/>
  <c r="B880" i="38"/>
  <c r="E879" i="38"/>
  <c r="D879" i="38"/>
  <c r="E880" i="38" l="1"/>
  <c r="B881" i="38"/>
  <c r="D880" i="38"/>
  <c r="C880" i="38"/>
  <c r="C881" i="38" l="1"/>
  <c r="B882" i="38"/>
  <c r="D881" i="38"/>
  <c r="E881" i="38"/>
  <c r="E882" i="38" l="1"/>
  <c r="B883" i="38"/>
  <c r="D882" i="38"/>
  <c r="C882" i="38"/>
  <c r="E883" i="38" l="1"/>
  <c r="D883" i="38"/>
  <c r="B884" i="38"/>
  <c r="C883" i="38"/>
  <c r="E884" i="38" l="1"/>
  <c r="B885" i="38"/>
  <c r="D884" i="38"/>
  <c r="C884" i="38"/>
  <c r="E885" i="38" l="1"/>
  <c r="B886" i="38"/>
  <c r="C885" i="38"/>
  <c r="D885" i="38"/>
  <c r="C886" i="38" l="1"/>
  <c r="B887" i="38"/>
  <c r="E886" i="38"/>
  <c r="D886" i="38"/>
  <c r="C887" i="38" l="1"/>
  <c r="E887" i="38"/>
  <c r="B888" i="38"/>
  <c r="D887" i="38"/>
  <c r="E888" i="38" l="1"/>
  <c r="B889" i="38"/>
  <c r="C888" i="38"/>
  <c r="D888" i="38"/>
  <c r="E889" i="38" l="1"/>
  <c r="B890" i="38"/>
  <c r="C889" i="38"/>
  <c r="D889" i="38"/>
  <c r="D890" i="38" l="1"/>
  <c r="C890" i="38"/>
  <c r="E890" i="38"/>
  <c r="B891" i="38"/>
  <c r="D891" i="38" l="1"/>
  <c r="E891" i="38"/>
  <c r="B892" i="38"/>
  <c r="C891" i="38"/>
  <c r="E892" i="38" l="1"/>
  <c r="B893" i="38"/>
  <c r="D892" i="38"/>
  <c r="C892" i="38"/>
  <c r="B894" i="38" l="1"/>
  <c r="E893" i="38"/>
  <c r="D893" i="38"/>
  <c r="C893" i="38"/>
  <c r="E894" i="38" l="1"/>
  <c r="C894" i="38"/>
  <c r="B895" i="38"/>
  <c r="D894" i="38"/>
  <c r="C895" i="38" l="1"/>
  <c r="E895" i="38"/>
  <c r="B896" i="38"/>
  <c r="D895" i="38"/>
  <c r="E896" i="38" l="1"/>
  <c r="C896" i="38"/>
  <c r="K12" i="38" s="1"/>
  <c r="L12" i="38" s="1"/>
  <c r="D896" i="38"/>
  <c r="K8" i="38" l="1"/>
  <c r="L8" i="38" s="1"/>
  <c r="E3" i="38"/>
  <c r="K9" i="38"/>
  <c r="L9" i="38" s="1"/>
  <c r="K7" i="38"/>
  <c r="L7" i="38" s="1"/>
  <c r="K6" i="38"/>
  <c r="L6" i="38" s="1"/>
  <c r="K10" i="38"/>
  <c r="L10" i="38" s="1"/>
  <c r="K11" i="38"/>
  <c r="L11" i="38" s="1"/>
  <c r="K14" i="38"/>
  <c r="L14" i="38" s="1"/>
  <c r="K13" i="38"/>
  <c r="L13" i="38" s="1"/>
  <c r="K15" i="38"/>
  <c r="L15" i="38" s="1"/>
  <c r="K16" i="38"/>
  <c r="L16" i="38" s="1"/>
  <c r="K18" i="38"/>
  <c r="L18" i="38" s="1"/>
  <c r="K20" i="38"/>
  <c r="L20" i="38" s="1"/>
  <c r="K17" i="38"/>
  <c r="L17" i="38" s="1"/>
  <c r="K22" i="38"/>
  <c r="L22" i="38" s="1"/>
  <c r="K19" i="38"/>
  <c r="L19" i="38" s="1"/>
  <c r="K28" i="38"/>
  <c r="L28" i="38" s="1"/>
  <c r="K21" i="38"/>
  <c r="L21" i="38" s="1"/>
  <c r="K23" i="38"/>
  <c r="L23" i="38" s="1"/>
  <c r="K25" i="38"/>
  <c r="L25" i="38" s="1"/>
  <c r="K24" i="38"/>
  <c r="L24" i="38" s="1"/>
  <c r="K27" i="38"/>
  <c r="L27" i="38" s="1"/>
  <c r="K26" i="38"/>
  <c r="L26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Truog</author>
  </authors>
  <commentList>
    <comment ref="C1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Eingabe im Format MM.JJJJ (z.B. 03.2021)</t>
        </r>
      </text>
    </comment>
    <comment ref="C1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Normale Soll - Tagesarbeitszeit</t>
        </r>
      </text>
    </comment>
    <comment ref="C17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Maximal versicherter Verdienst = Personen, die mehr verdienen als CHF 12'350 inkl. Anteil 13. Monatslohn pro Monat erhalten maximal diesen Betrag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Truog</author>
    <author>B167TC2</author>
  </authors>
  <commentList>
    <comment ref="B1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Werte einfügen mit "Ctrl + Alt + V", dann "Werte" auswählen, um die Zellformatierung nicht zu verändern und die korrekten Berechnungen sicher zu stellen!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M=Männlich
W=Weiblich</t>
        </r>
      </text>
    </comment>
    <comment ref="F15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In dieser Spalte bitte den entsprechenden Wert aus dem DropDown auswählen.
- Monatslöhner
- Stundenlöhner/Abruf
- Lehrling
- befristete Anstellung
- arbeitgeberähnliche Stellung</t>
        </r>
      </text>
    </comment>
    <comment ref="G15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Ist die Zelle Orange, ist die arbeitnehmende Person im Pensionsalter und hat kein Anrecht auf Kurzarbeitsentschädigung, bitte löschen!</t>
        </r>
      </text>
    </comment>
    <comment ref="H15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Bei Stundenlöhnern immer 100 % eintragen, bei den übrigen Arbeitnehmenden das vertragliche Pensum</t>
        </r>
      </text>
    </comment>
    <comment ref="I15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Bruttolohn 
+ Ortszulage
+ Teuerungszulagen
+ etc.
= Zu erfassender Betrag
der 13. Monatslohn wird in der Spalte W definiert (13). Ohne 13. Monatslohn muss 12 eingegeben werden</t>
        </r>
      </text>
    </comment>
    <comment ref="J15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Bei Monatslöhnern hier leer lassen! Nur für Stundenlöhner/Abruf verwenden.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5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Bei Monatslöhnnen hier leer lassen! Nur für Stundenlöhner/Abruf verwenden.</t>
        </r>
      </text>
    </comment>
    <comment ref="L15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Bei Monatslöhnern hier leer lassen! Nur für Stundenlöhner/Abruf verwenden.</t>
        </r>
      </text>
    </comment>
    <comment ref="M15" authorId="0" shapeId="0" xr:uid="{00000000-0006-0000-0200-00000A000000}">
      <text>
        <r>
          <rPr>
            <b/>
            <sz val="9"/>
            <color indexed="81"/>
            <rFont val="Segoe UI"/>
            <family val="2"/>
          </rPr>
          <t>Bei Stundenlöhnern ist hier immer 12 einzugeben. Bei den übrigen Mitarbeitenden je nach Vertragsgrundlage</t>
        </r>
      </text>
    </comment>
    <comment ref="N15" authorId="0" shapeId="0" xr:uid="{00000000-0006-0000-0200-00000B000000}">
      <text>
        <r>
          <rPr>
            <b/>
            <sz val="9"/>
            <color indexed="81"/>
            <rFont val="Segoe UI"/>
            <family val="2"/>
          </rPr>
          <t>13. Monaslohn ist mit Spalte M zu definieren. 
Hier nur weitere Lohnbestandteile wie 
- Bonus
- Gratifikationen
- Provisionen (ø letzte 12 Monate)
- Umsatzbeteiligungen (ø letzte 12 Monate)
erfassen.</t>
        </r>
      </text>
    </comment>
    <comment ref="Q15" authorId="0" shapeId="0" xr:uid="{00000000-0006-0000-0200-00000C000000}">
      <text>
        <r>
          <rPr>
            <b/>
            <sz val="9"/>
            <color indexed="81"/>
            <rFont val="Segoe UI"/>
            <family val="2"/>
          </rPr>
          <t xml:space="preserve">Von den Sollstunden in Abzug zu bringen
</t>
        </r>
        <r>
          <rPr>
            <sz val="9"/>
            <color indexed="81"/>
            <rFont val="Segoe UI"/>
            <family val="2"/>
          </rPr>
          <t xml:space="preserve">
Verfügt Ihr Unternehmen nicht über eine Bewilligung für Kurzarbeit für den gesamten Monat, sind gearbeitete Stunen ausserdhalb des Bewilligungszeitraums ebenfalls zu erfassen. (mit SOLL = IST)
Ebenfalls zu den gearbeiteten Stunden gehören Ausfälle in Folge:
- Ferien
- Feiertage
- Krankheit
- Unfall
- Militärdienst / Zivilschutz
- Mutterschaftsurlaub
- Schule
- usw.
Beispiel: War ein Arbeitnehmer während 2 Tagen Krank, sind 17 Stunden zu erfassen (bei einer betrieblichen Sollarbeitszeit von 8.5 Stunden pro Tag).</t>
        </r>
      </text>
    </comment>
    <comment ref="Y15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Prüfung durch ALK:
Alter unter 18, ist es ein Lehrling?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<sst xmlns="http://schemas.openxmlformats.org/spreadsheetml/2006/main" count="124" uniqueCount="103">
  <si>
    <t>Stammdaten Betrieb / Abteilung</t>
  </si>
  <si>
    <t>Firmenname</t>
  </si>
  <si>
    <t>Strasse / Nr.</t>
  </si>
  <si>
    <t>PLZ</t>
  </si>
  <si>
    <t>Ort</t>
  </si>
  <si>
    <t>Betrieb/Betriebsabteilung</t>
  </si>
  <si>
    <t>Abrechnungsperiode</t>
  </si>
  <si>
    <t>Eingabefrist</t>
  </si>
  <si>
    <t>Max. massgebender Verdienst</t>
  </si>
  <si>
    <t>Beitragssatz AHV/IV/EO/ALV in %</t>
  </si>
  <si>
    <t>Arbeitstage</t>
  </si>
  <si>
    <t>MD_JAHRAT</t>
  </si>
  <si>
    <t>MD_JAHR</t>
  </si>
  <si>
    <t>MD_MAXVV</t>
  </si>
  <si>
    <t>MD_BEITRSATZ</t>
  </si>
  <si>
    <t>Beginn der Kurzarbeit</t>
  </si>
  <si>
    <t>Ende der Kurzarbeit</t>
  </si>
  <si>
    <t>Name</t>
  </si>
  <si>
    <t>Vorname</t>
  </si>
  <si>
    <t>Jahres-ø wöchentl. Arbeitszeit</t>
  </si>
  <si>
    <t>Anstellung
in %</t>
  </si>
  <si>
    <t>Montag</t>
  </si>
  <si>
    <t>Dienstag</t>
  </si>
  <si>
    <t>Mittwoch</t>
  </si>
  <si>
    <t>Freitag</t>
  </si>
  <si>
    <t>M/W</t>
  </si>
  <si>
    <t>M</t>
  </si>
  <si>
    <t>BUR-Nr.</t>
  </si>
  <si>
    <t>Abrechnungsperiode (AP)</t>
  </si>
  <si>
    <t>Geburts-datum</t>
  </si>
  <si>
    <t>AHV-pflichtig</t>
  </si>
  <si>
    <t>Wochentag</t>
  </si>
  <si>
    <t>Pensionierungen</t>
  </si>
  <si>
    <t>MD_GENDER</t>
  </si>
  <si>
    <t>MD_PENSDAT</t>
  </si>
  <si>
    <t>Jahre in Tagen</t>
  </si>
  <si>
    <t>W</t>
  </si>
  <si>
    <t>Geb.-Dat 
Pensionier.</t>
  </si>
  <si>
    <t>Donners-tag</t>
  </si>
  <si>
    <t>Anzahl 
bez. Mt 
pro Jahr  (12/13)</t>
  </si>
  <si>
    <t>Braucht es eher nicht</t>
  </si>
  <si>
    <t>Prüfspalte ALK Alter &lt; 16</t>
  </si>
  <si>
    <t>Mitarbeiter Typ</t>
  </si>
  <si>
    <t>MD_MAXAGS</t>
  </si>
  <si>
    <t>Tage</t>
  </si>
  <si>
    <t>Anz. Tage / Monat</t>
  </si>
  <si>
    <t>MD_KALTAG</t>
  </si>
  <si>
    <t>MD_WOTG</t>
  </si>
  <si>
    <t>Monat</t>
  </si>
  <si>
    <t>MD_KALMT</t>
  </si>
  <si>
    <t>Jahr</t>
  </si>
  <si>
    <t>MD_KALJR</t>
  </si>
  <si>
    <t>MD_MONAT</t>
  </si>
  <si>
    <t>MD_MT</t>
  </si>
  <si>
    <t>MD_QTY_TAG</t>
  </si>
  <si>
    <t>MD_JR</t>
  </si>
  <si>
    <t>Feiertage</t>
  </si>
  <si>
    <t>MD_FTTG</t>
  </si>
  <si>
    <t>Normale Tages-Soll-Arbeitszeit</t>
  </si>
  <si>
    <t>MD_QTY_SO_STD</t>
  </si>
  <si>
    <t>Beginn Abrechnungsperiode</t>
  </si>
  <si>
    <t>Ende Abrechnungsperiode</t>
  </si>
  <si>
    <t>Weitere Lohnbe-standteile
pro Jahr</t>
  </si>
  <si>
    <t>Max VV</t>
  </si>
  <si>
    <t>Jahreslohn</t>
  </si>
  <si>
    <t>Relevante Lohnbasis</t>
  </si>
  <si>
    <t>Anleitung:</t>
  </si>
  <si>
    <t>Weisse Zellen sind schreibgeschützt</t>
  </si>
  <si>
    <t>Gelbe Zellen sind Eingabefelder</t>
  </si>
  <si>
    <t>Orange Felder = der eingegebene Wert ist falsch und muss korrigiert werden</t>
  </si>
  <si>
    <t>Numerierung der Felder in der Reihenfolge im E-Formular</t>
  </si>
  <si>
    <t>Monatslöhner</t>
  </si>
  <si>
    <t>Lehrling</t>
  </si>
  <si>
    <t>Befristete Anstellung</t>
  </si>
  <si>
    <t>Arbeitgeberähnliche Stellung</t>
  </si>
  <si>
    <t>MD_MATYP</t>
  </si>
  <si>
    <t>AHV-pflichtige Lohnsumme aller anspruchsberechtigten Arbeitnehmen</t>
  </si>
  <si>
    <t>Total Anzahl Stunden in den letzten 6 Monaten (für 6 Monate!)</t>
  </si>
  <si>
    <t>Bevor dieses Formular ausgefüllt wird, bitte unbedingt die Broschüre "Fragen und Antworten zur Abrechnung von Kurzarbeit unter Covid-19" genau durchgehen</t>
  </si>
  <si>
    <t>Stundenlöhner/Abruf</t>
  </si>
  <si>
    <t>Total Anzahl Stunden in den letzten 12 Monaten (für 12 Monate!)</t>
  </si>
  <si>
    <t>HS</t>
  </si>
  <si>
    <r>
      <t xml:space="preserve">Das </t>
    </r>
    <r>
      <rPr>
        <b/>
        <sz val="10"/>
        <color rgb="FF00B050"/>
        <rFont val="Arial"/>
        <family val="2"/>
      </rPr>
      <t xml:space="preserve">grüne </t>
    </r>
    <r>
      <rPr>
        <b/>
        <sz val="10"/>
        <color rgb="FFFF0000"/>
        <rFont val="Arial"/>
        <family val="2"/>
      </rPr>
      <t>Tabellenblatt "Grundlagen Abrechnung KAE" kann als Nachweis der AHV-pflichtigen Lohnsumme, sowie als Nachweis der Sollstunden mitgeliefert werden. Das Blatt kann mit dem blauen Knopf als PDF abgespeichert werden. 
Für den Nachweis der IST-Stunden sind zusätzliche Dokumente mitzuliefern.</t>
    </r>
  </si>
  <si>
    <t>Hellrote Zellen sind Eingabefelder. Solange noch Felder mit dieser Farbe vorhanden sind, sind die Berechnungen unvollständig oder nicht korrekt. Bitte alle diese Felder vollständig und korrekt ausfüllen.</t>
  </si>
  <si>
    <t>Sozial-versicherungs-
Nummer (SVN)</t>
  </si>
  <si>
    <t>% Ausfall</t>
  </si>
  <si>
    <r>
      <t>Brutto-</t>
    </r>
    <r>
      <rPr>
        <b/>
        <sz val="8"/>
        <color rgb="FFFF0000"/>
        <rFont val="Arial"/>
        <family val="2"/>
      </rPr>
      <t>Monats</t>
    </r>
    <r>
      <rPr>
        <sz val="8"/>
        <color theme="1"/>
        <rFont val="Arial"/>
        <family val="2"/>
      </rPr>
      <t>-
lohn, exkl. Kinder-zulagen</t>
    </r>
  </si>
  <si>
    <r>
      <rPr>
        <b/>
        <sz val="8"/>
        <color rgb="FFFF0000"/>
        <rFont val="Arial"/>
        <family val="2"/>
      </rPr>
      <t>Stunden-lohn</t>
    </r>
    <r>
      <rPr>
        <sz val="8"/>
        <color theme="1"/>
        <rFont val="Arial"/>
        <family val="2"/>
      </rPr>
      <t xml:space="preserve"> inkl. Zuschläge, Ferien/Feier-tage etc.</t>
    </r>
  </si>
  <si>
    <r>
      <t xml:space="preserve">Stammdaten / Abrechnungsdaten Arbeitnehmende - Nur für </t>
    </r>
    <r>
      <rPr>
        <b/>
        <sz val="11"/>
        <color theme="0"/>
        <rFont val="Arial Black"/>
        <family val="2"/>
      </rPr>
      <t xml:space="preserve">Arbeitslosenkasse Kanton Zürich </t>
    </r>
    <r>
      <rPr>
        <sz val="11"/>
        <color theme="0"/>
        <rFont val="Arial"/>
        <family val="2"/>
      </rPr>
      <t>anzuwenden</t>
    </r>
  </si>
  <si>
    <r>
      <t xml:space="preserve">Hilfsformular Kurzarbeitsentschädigung </t>
    </r>
    <r>
      <rPr>
        <b/>
        <sz val="11"/>
        <color rgb="FFFF0000"/>
        <rFont val="Arial"/>
        <family val="2"/>
      </rPr>
      <t>NUR für Covid-19</t>
    </r>
    <r>
      <rPr>
        <b/>
        <sz val="11"/>
        <color theme="0"/>
        <rFont val="Arial"/>
        <family val="2"/>
      </rPr>
      <t xml:space="preserve"> Stammdaten Betrieb / Abteilung - </t>
    </r>
    <r>
      <rPr>
        <sz val="11"/>
        <color theme="0"/>
        <rFont val="Arial"/>
        <family val="2"/>
      </rPr>
      <t>Nur für</t>
    </r>
    <r>
      <rPr>
        <b/>
        <sz val="11"/>
        <color theme="0"/>
        <rFont val="Arial"/>
        <family val="2"/>
      </rPr>
      <t xml:space="preserve"> </t>
    </r>
    <r>
      <rPr>
        <b/>
        <sz val="11"/>
        <color theme="0"/>
        <rFont val="Arial Black"/>
        <family val="2"/>
      </rPr>
      <t>Arbeitslosenkasse Kanton</t>
    </r>
    <r>
      <rPr>
        <b/>
        <sz val="11"/>
        <color theme="0"/>
        <rFont val="Arial"/>
        <family val="2"/>
      </rPr>
      <t xml:space="preserve"> </t>
    </r>
    <r>
      <rPr>
        <b/>
        <sz val="11"/>
        <color theme="0"/>
        <rFont val="Arial Black"/>
        <family val="2"/>
      </rPr>
      <t>Zürich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anzuwenden</t>
    </r>
  </si>
  <si>
    <t>Hilfsdaten für Lohnbuchhaltung</t>
  </si>
  <si>
    <t>Daten kopieren aus anderen Tabellen nur mit "Werte einfügen", sonst wird die Berechnung nicht mehr garantiert!</t>
  </si>
  <si>
    <t>.</t>
  </si>
  <si>
    <t>Anteil Normallohn 
in Fr. da kein Ausfall</t>
  </si>
  <si>
    <t xml:space="preserve">Ausfallbetrag 
in Fr. </t>
  </si>
  <si>
    <t xml:space="preserve">Theoretischer 80%-Beitrag ALK für Lohnbuch-haltung
in Fr. </t>
  </si>
  <si>
    <t>Prüfungen plausibel? Orange = Nein / Grün = ja
(Sollten Sie sich bewusst entschieden haben, dass in Ihrer Organisation kein Mitarbeiter mit einer Arbeitgeberähnlichen Stellung vorhanden ist, bleibt diese Angabe Orange und das ist ok so)</t>
  </si>
  <si>
    <r>
      <t xml:space="preserve">Die Berechnung des Arbeitsausfalls wurde ab sofort geändert. 
Sämtliche Informationen zur Abrechnung finden Sie auf </t>
    </r>
    <r>
      <rPr>
        <u/>
        <sz val="10.5"/>
        <color rgb="FF0563C1"/>
        <rFont val="Arial"/>
        <family val="2"/>
      </rPr>
      <t xml:space="preserve">
</t>
    </r>
    <r>
      <rPr>
        <b/>
        <sz val="10.5"/>
        <rFont val="Arial"/>
        <family val="2"/>
      </rPr>
      <t>Die gelben Zellen aus dem alten Excel können problemlos in die neue Datei kopiert werden. (gelbe Zellen markieren, kopieren und an der gleichen Stelle im neuen Formular einfügen).</t>
    </r>
  </si>
  <si>
    <t>Version 10  - 290520 - 15:40</t>
  </si>
  <si>
    <t>Version 10 - 290520 - 15:40</t>
  </si>
  <si>
    <t>Spalte Q: Hilfstext auf alle Zellen erweitert in Spalte Q</t>
  </si>
  <si>
    <t>Änderungen: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</si>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</sst>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 * #,##0_ ;_ * \-#,##0_ ;_ * &quot;-&quot;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.0%"/>
    <numFmt numFmtId="167" formatCode="_ * #,##0.00\ _C_H_F_ ;_ * #,##0.00\ _C_H_F_ ;_ * &quot;-&quot;??\ _C_H_F_ ;_ @_ "/>
    <numFmt numFmtId="168" formatCode="mmmm\ yyyy"/>
    <numFmt numFmtId="169" formatCode="mm/yyyy"/>
    <numFmt numFmtId="170" formatCode="0.000%"/>
    <numFmt numFmtId="171" formatCode="0.0"/>
  </numFmts>
  <fonts count="56" x14ac:knownFonts="1"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7030A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9"/>
      <color indexed="81"/>
      <name val="Segoe UI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10"/>
      <color rgb="FFFF0000"/>
      <name val="Arial"/>
      <family val="2"/>
    </font>
    <font>
      <b/>
      <sz val="9"/>
      <name val="Arial Black"/>
      <family val="2"/>
    </font>
    <font>
      <i/>
      <sz val="8"/>
      <color theme="0"/>
      <name val="Arial"/>
      <family val="2"/>
    </font>
    <font>
      <b/>
      <sz val="18"/>
      <name val="Arial Black"/>
      <family val="2"/>
    </font>
    <font>
      <b/>
      <sz val="10"/>
      <color rgb="FF00B050"/>
      <name val="Arial"/>
      <family val="2"/>
    </font>
    <font>
      <b/>
      <sz val="9"/>
      <color rgb="FFFF0000"/>
      <name val="Arial Black"/>
      <family val="2"/>
    </font>
    <font>
      <sz val="9"/>
      <color indexed="81"/>
      <name val="Segoe UI"/>
      <family val="2"/>
    </font>
    <font>
      <sz val="8"/>
      <color rgb="FFFF0000"/>
      <name val="Arial Black"/>
      <family val="2"/>
    </font>
    <font>
      <sz val="11"/>
      <color theme="0"/>
      <name val="Arial"/>
      <family val="2"/>
    </font>
    <font>
      <b/>
      <sz val="11"/>
      <color theme="0"/>
      <name val="Arial Black"/>
      <family val="2"/>
    </font>
    <font>
      <b/>
      <sz val="11"/>
      <name val="Arial Black"/>
      <family val="2"/>
    </font>
    <font>
      <b/>
      <sz val="8"/>
      <color rgb="FFFF0000"/>
      <name val="Arial Black"/>
      <family val="2"/>
    </font>
    <font>
      <sz val="10.5"/>
      <name val="Arial"/>
      <family val="2"/>
    </font>
    <font>
      <u/>
      <sz val="10.5"/>
      <color rgb="FF0563C1"/>
      <name val="Arial"/>
      <family val="2"/>
    </font>
    <font>
      <b/>
      <sz val="10.5"/>
      <name val="Arial"/>
      <family val="2"/>
    </font>
    <font>
      <b/>
      <u/>
      <sz val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D0B1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</borders>
  <cellStyleXfs count="62">
    <xf numFmtId="3" fontId="0" fillId="0" borderId="11">
      <alignment vertical="center"/>
    </xf>
    <xf numFmtId="4" fontId="22" fillId="36" borderId="1">
      <alignment vertical="center"/>
    </xf>
    <xf numFmtId="0" fontId="24" fillId="35" borderId="1">
      <alignment horizontal="center" vertical="center"/>
      <protection hidden="1"/>
    </xf>
    <xf numFmtId="3" fontId="3" fillId="33" borderId="1">
      <alignment vertical="center"/>
      <protection hidden="1"/>
    </xf>
    <xf numFmtId="4" fontId="3" fillId="0" borderId="1">
      <alignment vertical="center"/>
      <protection hidden="1"/>
    </xf>
    <xf numFmtId="3" fontId="22" fillId="36" borderId="1">
      <alignment vertical="center"/>
    </xf>
    <xf numFmtId="3" fontId="23" fillId="37" borderId="1">
      <alignment vertical="center"/>
    </xf>
    <xf numFmtId="4" fontId="3" fillId="39" borderId="1">
      <alignment vertical="center"/>
      <protection locked="0"/>
    </xf>
    <xf numFmtId="3" fontId="3" fillId="38" borderId="1">
      <alignment vertical="center"/>
      <protection locked="0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166" fontId="3" fillId="0" borderId="1">
      <alignment vertical="center"/>
      <protection locked="0" hidden="1"/>
    </xf>
    <xf numFmtId="3" fontId="25" fillId="34" borderId="1">
      <alignment horizontal="center" vertical="center"/>
      <protection hidden="1"/>
    </xf>
    <xf numFmtId="167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4" fontId="3" fillId="0" borderId="1">
      <alignment vertical="center"/>
      <protection hidden="1"/>
    </xf>
    <xf numFmtId="3" fontId="3" fillId="40" borderId="1">
      <alignment vertical="center"/>
      <protection locked="0"/>
    </xf>
    <xf numFmtId="0" fontId="32" fillId="41" borderId="0">
      <alignment vertical="center"/>
    </xf>
  </cellStyleXfs>
  <cellXfs count="168">
    <xf numFmtId="3" fontId="0" fillId="0" borderId="11" xfId="0">
      <alignment vertical="center"/>
    </xf>
    <xf numFmtId="4" fontId="3" fillId="38" borderId="1" xfId="8" applyNumberFormat="1">
      <alignment vertical="center"/>
      <protection locked="0"/>
    </xf>
    <xf numFmtId="0" fontId="0" fillId="0" borderId="0" xfId="0" applyNumberFormat="1" applyBorder="1">
      <alignment vertical="center"/>
    </xf>
    <xf numFmtId="0" fontId="21" fillId="0" borderId="0" xfId="0" applyNumberFormat="1" applyFont="1" applyBorder="1">
      <alignment vertical="center"/>
    </xf>
    <xf numFmtId="3" fontId="3" fillId="38" borderId="1" xfId="8">
      <alignment vertical="center"/>
      <protection locked="0"/>
    </xf>
    <xf numFmtId="0" fontId="3" fillId="38" borderId="1" xfId="8" applyNumberFormat="1">
      <alignment vertical="center"/>
      <protection locked="0"/>
    </xf>
    <xf numFmtId="4" fontId="4" fillId="0" borderId="0" xfId="0" applyNumberFormat="1" applyFont="1" applyBorder="1" applyAlignment="1">
      <alignment horizontal="right"/>
    </xf>
    <xf numFmtId="3" fontId="4" fillId="0" borderId="0" xfId="0" applyFont="1" applyBorder="1" applyAlignment="1"/>
    <xf numFmtId="4" fontId="4" fillId="0" borderId="0" xfId="0" applyNumberFormat="1" applyFont="1" applyBorder="1" applyAlignment="1">
      <alignment horizontal="left"/>
    </xf>
    <xf numFmtId="3" fontId="28" fillId="0" borderId="0" xfId="0" applyFont="1" applyBorder="1" applyAlignment="1"/>
    <xf numFmtId="3" fontId="29" fillId="0" borderId="0" xfId="0" applyFont="1" applyBorder="1" applyAlignment="1"/>
    <xf numFmtId="3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27" fillId="0" borderId="0" xfId="0" applyFont="1" applyBorder="1" applyAlignment="1"/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/>
    <xf numFmtId="3" fontId="27" fillId="0" borderId="0" xfId="0" applyFont="1" applyBorder="1">
      <alignment vertical="center"/>
    </xf>
    <xf numFmtId="3" fontId="0" fillId="0" borderId="0" xfId="0" applyFill="1" applyBorder="1">
      <alignment vertical="center"/>
    </xf>
    <xf numFmtId="3" fontId="0" fillId="0" borderId="0" xfId="0" applyBorder="1">
      <alignment vertical="center"/>
    </xf>
    <xf numFmtId="4" fontId="4" fillId="0" borderId="0" xfId="0" applyNumberFormat="1" applyFont="1" applyBorder="1" applyAlignment="1">
      <alignment horizontal="right"/>
    </xf>
    <xf numFmtId="3" fontId="4" fillId="0" borderId="0" xfId="0" applyFont="1" applyBorder="1">
      <alignment vertical="center"/>
    </xf>
    <xf numFmtId="3" fontId="27" fillId="0" borderId="0" xfId="0" applyFont="1" applyBorder="1" applyAlignment="1"/>
    <xf numFmtId="4" fontId="27" fillId="0" borderId="0" xfId="0" applyNumberFormat="1" applyFont="1" applyBorder="1" applyAlignment="1"/>
    <xf numFmtId="10" fontId="4" fillId="0" borderId="0" xfId="0" applyNumberFormat="1" applyFont="1" applyBorder="1">
      <alignment vertical="center"/>
    </xf>
    <xf numFmtId="3" fontId="23" fillId="37" borderId="1" xfId="6">
      <alignment vertical="center"/>
    </xf>
    <xf numFmtId="3" fontId="0" fillId="0" borderId="11" xfId="0">
      <alignment vertical="center"/>
    </xf>
    <xf numFmtId="3" fontId="22" fillId="36" borderId="1" xfId="5">
      <alignment vertical="center"/>
    </xf>
    <xf numFmtId="3" fontId="3" fillId="38" borderId="1" xfId="8" quotePrefix="1">
      <alignment vertical="center"/>
      <protection locked="0"/>
    </xf>
    <xf numFmtId="0" fontId="3" fillId="38" borderId="1" xfId="8" quotePrefix="1" applyNumberFormat="1">
      <alignment vertical="center"/>
      <protection locked="0"/>
    </xf>
    <xf numFmtId="3" fontId="3" fillId="38" borderId="1" xfId="8" applyAlignment="1">
      <alignment horizontal="right" vertical="center"/>
      <protection locked="0"/>
    </xf>
    <xf numFmtId="3" fontId="3" fillId="38" borderId="1" xfId="8" applyAlignment="1">
      <alignment horizontal="center" vertical="center"/>
      <protection locked="0"/>
    </xf>
    <xf numFmtId="0" fontId="3" fillId="38" borderId="1" xfId="8" applyNumberFormat="1" applyAlignment="1">
      <alignment horizontal="center" vertical="center"/>
      <protection locked="0"/>
    </xf>
    <xf numFmtId="3" fontId="22" fillId="36" borderId="1" xfId="5" applyAlignment="1">
      <alignment horizontal="right" vertical="center"/>
    </xf>
    <xf numFmtId="3" fontId="30" fillId="0" borderId="11" xfId="0" applyFont="1" applyAlignment="1">
      <alignment horizontal="centerContinuous" vertical="center"/>
    </xf>
    <xf numFmtId="168" fontId="3" fillId="38" borderId="1" xfId="8" applyNumberFormat="1" applyAlignment="1">
      <alignment horizontal="center" vertical="center"/>
      <protection locked="0"/>
    </xf>
    <xf numFmtId="14" fontId="31" fillId="39" borderId="1" xfId="7" applyNumberFormat="1" applyFont="1" applyAlignment="1">
      <alignment horizontal="center" vertical="center"/>
      <protection locked="0"/>
    </xf>
    <xf numFmtId="10" fontId="23" fillId="37" borderId="1" xfId="6" applyNumberFormat="1" applyAlignment="1">
      <alignment horizontal="center" vertical="center"/>
    </xf>
    <xf numFmtId="10" fontId="3" fillId="38" borderId="1" xfId="8" applyNumberFormat="1" applyAlignment="1">
      <alignment horizontal="center" vertical="center"/>
      <protection locked="0"/>
    </xf>
    <xf numFmtId="3" fontId="31" fillId="38" borderId="12" xfId="8" applyFont="1" applyBorder="1">
      <alignment vertical="center"/>
      <protection locked="0"/>
    </xf>
    <xf numFmtId="3" fontId="31" fillId="38" borderId="13" xfId="8" applyFont="1" applyBorder="1">
      <alignment vertical="center"/>
      <protection locked="0"/>
    </xf>
    <xf numFmtId="3" fontId="31" fillId="38" borderId="13" xfId="8" applyFont="1" applyBorder="1" applyAlignment="1">
      <alignment horizontal="center" vertical="center"/>
      <protection locked="0"/>
    </xf>
    <xf numFmtId="3" fontId="31" fillId="38" borderId="14" xfId="8" applyFont="1" applyBorder="1">
      <alignment vertical="center"/>
      <protection locked="0"/>
    </xf>
    <xf numFmtId="0" fontId="0" fillId="0" borderId="0" xfId="0" applyNumberFormat="1" applyBorder="1" applyAlignment="1">
      <alignment vertical="center" wrapText="1"/>
    </xf>
    <xf numFmtId="0" fontId="32" fillId="41" borderId="0" xfId="61">
      <alignment vertical="center"/>
    </xf>
    <xf numFmtId="4" fontId="4" fillId="0" borderId="1" xfId="4" applyFont="1">
      <alignment vertical="center"/>
      <protection hidden="1"/>
    </xf>
    <xf numFmtId="3" fontId="25" fillId="34" borderId="1" xfId="56">
      <alignment horizontal="center" vertical="center"/>
      <protection hidden="1"/>
    </xf>
    <xf numFmtId="0" fontId="24" fillId="35" borderId="1" xfId="2" applyAlignment="1">
      <alignment horizontal="left" vertical="center"/>
      <protection hidden="1"/>
    </xf>
    <xf numFmtId="0" fontId="3" fillId="0" borderId="1" xfId="4" applyNumberFormat="1">
      <alignment vertical="center"/>
      <protection hidden="1"/>
    </xf>
    <xf numFmtId="170" fontId="3" fillId="0" borderId="1" xfId="4" applyNumberFormat="1">
      <alignment vertical="center"/>
      <protection hidden="1"/>
    </xf>
    <xf numFmtId="0" fontId="0" fillId="0" borderId="0" xfId="0" applyNumberFormat="1" applyBorder="1" applyAlignment="1">
      <alignment horizontal="centerContinuous" vertical="center"/>
    </xf>
    <xf numFmtId="169" fontId="0" fillId="0" borderId="0" xfId="0" applyNumberFormat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25" fillId="34" borderId="1" xfId="56" applyNumberFormat="1">
      <alignment horizontal="center" vertical="center"/>
      <protection hidden="1"/>
    </xf>
    <xf numFmtId="0" fontId="24" fillId="35" borderId="1" xfId="2" applyAlignment="1">
      <alignment horizontal="left" vertical="center" wrapText="1"/>
      <protection hidden="1"/>
    </xf>
    <xf numFmtId="0" fontId="24" fillId="35" borderId="1" xfId="2" applyAlignment="1">
      <alignment horizontal="right" vertical="center" wrapText="1"/>
      <protection hidden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4" fillId="35" borderId="1" xfId="2" applyAlignment="1">
      <alignment horizontal="center" vertical="center" wrapText="1"/>
      <protection hidden="1"/>
    </xf>
    <xf numFmtId="0" fontId="32" fillId="41" borderId="0" xfId="61" applyAlignment="1">
      <alignment horizontal="center" vertical="center"/>
    </xf>
    <xf numFmtId="16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3" fontId="25" fillId="34" borderId="1" xfId="56" applyAlignment="1">
      <alignment horizontal="center" vertical="center"/>
      <protection hidden="1"/>
    </xf>
    <xf numFmtId="14" fontId="25" fillId="34" borderId="1" xfId="56" applyNumberFormat="1" applyAlignment="1">
      <alignment horizontal="center" vertical="center"/>
      <protection hidden="1"/>
    </xf>
    <xf numFmtId="0" fontId="0" fillId="0" borderId="0" xfId="0" applyNumberFormat="1" applyBorder="1" applyAlignment="1">
      <alignment horizontal="left" vertical="center" wrapText="1"/>
    </xf>
    <xf numFmtId="4" fontId="3" fillId="0" borderId="1" xfId="4">
      <alignment vertical="center"/>
      <protection hidden="1"/>
    </xf>
    <xf numFmtId="0" fontId="31" fillId="0" borderId="0" xfId="0" applyNumberFormat="1" applyFont="1" applyBorder="1" applyAlignment="1">
      <alignment horizontal="center" vertical="center"/>
    </xf>
    <xf numFmtId="0" fontId="25" fillId="34" borderId="1" xfId="56" applyNumberFormat="1">
      <alignment horizontal="center" vertical="center"/>
      <protection hidden="1"/>
    </xf>
    <xf numFmtId="14" fontId="0" fillId="0" borderId="0" xfId="0" applyNumberFormat="1" applyBorder="1">
      <alignment vertical="center"/>
    </xf>
    <xf numFmtId="0" fontId="0" fillId="0" borderId="1" xfId="4" applyNumberFormat="1" applyFont="1" applyAlignment="1">
      <alignment horizontal="center" vertical="center"/>
      <protection hidden="1"/>
    </xf>
    <xf numFmtId="0" fontId="3" fillId="0" borderId="1" xfId="4" applyNumberFormat="1" applyAlignment="1">
      <alignment horizontal="center" vertical="center"/>
      <protection hidden="1"/>
    </xf>
    <xf numFmtId="14" fontId="3" fillId="0" borderId="1" xfId="4" applyNumberFormat="1">
      <alignment vertical="center"/>
      <protection hidden="1"/>
    </xf>
    <xf numFmtId="0" fontId="24" fillId="35" borderId="1" xfId="2" applyAlignment="1">
      <alignment horizontal="center" vertical="center" textRotation="90" wrapText="1"/>
      <protection hidden="1"/>
    </xf>
    <xf numFmtId="4" fontId="3" fillId="0" borderId="1" xfId="4" applyAlignment="1" applyProtection="1">
      <alignment horizontal="center" vertical="center"/>
      <protection locked="0"/>
    </xf>
    <xf numFmtId="14" fontId="3" fillId="38" borderId="1" xfId="8" applyNumberFormat="1" applyProtection="1">
      <alignment vertical="center"/>
      <protection locked="0"/>
    </xf>
    <xf numFmtId="0" fontId="0" fillId="0" borderId="0" xfId="0" applyNumberForma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>
      <alignment vertical="center"/>
    </xf>
    <xf numFmtId="4" fontId="3" fillId="0" borderId="1" xfId="4" applyNumberFormat="1">
      <alignment vertical="center"/>
      <protection hidden="1"/>
    </xf>
    <xf numFmtId="3" fontId="0" fillId="38" borderId="1" xfId="8" applyFont="1" applyProtection="1">
      <alignment vertical="center"/>
      <protection locked="0"/>
    </xf>
    <xf numFmtId="3" fontId="0" fillId="38" borderId="1" xfId="8" applyFont="1" applyAlignment="1" applyProtection="1">
      <alignment horizontal="center" vertical="center"/>
      <protection locked="0"/>
    </xf>
    <xf numFmtId="3" fontId="3" fillId="38" borderId="1" xfId="8" applyProtection="1">
      <alignment vertical="center"/>
      <protection locked="0"/>
    </xf>
    <xf numFmtId="4" fontId="3" fillId="0" borderId="1" xfId="4" applyProtection="1">
      <alignment vertical="center"/>
      <protection locked="0" hidden="1"/>
    </xf>
    <xf numFmtId="9" fontId="3" fillId="38" borderId="1" xfId="8" applyNumberFormat="1" applyAlignment="1" applyProtection="1">
      <alignment horizontal="center" vertical="center"/>
      <protection locked="0"/>
    </xf>
    <xf numFmtId="4" fontId="3" fillId="38" borderId="1" xfId="8" applyNumberFormat="1" applyProtection="1">
      <alignment vertical="center"/>
      <protection locked="0"/>
    </xf>
    <xf numFmtId="3" fontId="3" fillId="38" borderId="1" xfId="8" applyAlignment="1" applyProtection="1">
      <alignment horizontal="center" vertical="center"/>
      <protection locked="0"/>
    </xf>
    <xf numFmtId="4" fontId="3" fillId="0" borderId="1" xfId="4">
      <alignment vertical="center"/>
      <protection hidden="1"/>
    </xf>
    <xf numFmtId="0" fontId="24" fillId="35" borderId="1" xfId="2" applyFont="1" applyAlignment="1">
      <alignment horizontal="left" vertical="center"/>
      <protection hidden="1"/>
    </xf>
    <xf numFmtId="3" fontId="25" fillId="34" borderId="1" xfId="56" applyFont="1">
      <alignment horizontal="center" vertical="center"/>
      <protection hidden="1"/>
    </xf>
    <xf numFmtId="4" fontId="3" fillId="0" borderId="1" xfId="4" applyFont="1">
      <alignment vertical="center"/>
      <protection hidden="1"/>
    </xf>
    <xf numFmtId="3" fontId="3" fillId="0" borderId="1" xfId="4" applyNumberFormat="1" applyFont="1" applyAlignment="1">
      <alignment horizontal="center" vertical="center"/>
      <protection hidden="1"/>
    </xf>
    <xf numFmtId="4" fontId="3" fillId="39" borderId="1" xfId="7">
      <alignment vertical="center"/>
      <protection locked="0"/>
    </xf>
    <xf numFmtId="3" fontId="25" fillId="34" borderId="15" xfId="56" applyBorder="1" applyAlignment="1">
      <alignment horizontal="center" vertical="center"/>
      <protection hidden="1"/>
    </xf>
    <xf numFmtId="3" fontId="22" fillId="36" borderId="1" xfId="1" applyNumberFormat="1" applyAlignment="1">
      <alignment horizontal="center" vertical="center"/>
    </xf>
    <xf numFmtId="4" fontId="0" fillId="38" borderId="1" xfId="8" applyNumberFormat="1" applyFont="1" applyProtection="1">
      <alignment vertical="center"/>
      <protection locked="0"/>
    </xf>
    <xf numFmtId="14" fontId="37" fillId="0" borderId="0" xfId="0" applyNumberFormat="1" applyFont="1" applyBorder="1" applyAlignment="1">
      <alignment horizontal="left" vertical="center"/>
    </xf>
    <xf numFmtId="3" fontId="25" fillId="34" borderId="15" xfId="56" applyBorder="1" applyAlignment="1">
      <alignment vertical="center"/>
      <protection hidden="1"/>
    </xf>
    <xf numFmtId="3" fontId="25" fillId="34" borderId="17" xfId="56" applyBorder="1" applyAlignment="1">
      <alignment vertical="center"/>
      <protection hidden="1"/>
    </xf>
    <xf numFmtId="0" fontId="24" fillId="35" borderId="18" xfId="2" applyBorder="1" applyAlignment="1">
      <alignment horizontal="center" vertical="center" wrapText="1"/>
      <protection hidden="1"/>
    </xf>
    <xf numFmtId="0" fontId="31" fillId="0" borderId="19" xfId="0" applyNumberFormat="1" applyFont="1" applyFill="1" applyBorder="1" applyAlignment="1">
      <alignment horizontal="center" vertical="center"/>
    </xf>
    <xf numFmtId="10" fontId="31" fillId="0" borderId="2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vertical="center" wrapText="1"/>
    </xf>
    <xf numFmtId="0" fontId="42" fillId="0" borderId="0" xfId="0" applyNumberFormat="1" applyFont="1" applyBorder="1">
      <alignment vertical="center"/>
    </xf>
    <xf numFmtId="0" fontId="0" fillId="0" borderId="1" xfId="4" applyNumberFormat="1" applyFont="1">
      <alignment vertical="center"/>
      <protection hidden="1"/>
    </xf>
    <xf numFmtId="3" fontId="25" fillId="34" borderId="16" xfId="56" applyBorder="1" applyAlignment="1">
      <alignment horizontal="center" vertical="center"/>
      <protection hidden="1"/>
    </xf>
    <xf numFmtId="4" fontId="3" fillId="0" borderId="1" xfId="4" applyProtection="1">
      <alignment vertical="center"/>
      <protection hidden="1"/>
    </xf>
    <xf numFmtId="4" fontId="22" fillId="36" borderId="1" xfId="1" applyAlignment="1">
      <alignment vertical="top"/>
    </xf>
    <xf numFmtId="3" fontId="3" fillId="33" borderId="1" xfId="3" applyAlignment="1" applyProtection="1">
      <alignment horizontal="center" vertical="center"/>
      <protection hidden="1"/>
    </xf>
    <xf numFmtId="14" fontId="3" fillId="0" borderId="1" xfId="4" applyNumberFormat="1" applyProtection="1">
      <alignment vertical="center"/>
      <protection hidden="1"/>
    </xf>
    <xf numFmtId="171" fontId="3" fillId="0" borderId="1" xfId="4" applyNumberFormat="1" applyFont="1" applyAlignment="1">
      <alignment horizontal="center" vertical="center"/>
      <protection hidden="1"/>
    </xf>
    <xf numFmtId="0" fontId="31" fillId="0" borderId="0" xfId="0" applyNumberFormat="1" applyFont="1" applyBorder="1" applyAlignment="1">
      <alignment horizontal="left" vertical="center"/>
    </xf>
    <xf numFmtId="14" fontId="34" fillId="0" borderId="1" xfId="59" applyFont="1" applyAlignment="1" applyProtection="1">
      <alignment horizontal="left" vertical="center"/>
      <protection hidden="1"/>
    </xf>
    <xf numFmtId="14" fontId="4" fillId="0" borderId="1" xfId="59" applyFont="1" applyAlignment="1" applyProtection="1">
      <alignment horizontal="left" vertical="center"/>
      <protection hidden="1"/>
    </xf>
    <xf numFmtId="0" fontId="0" fillId="0" borderId="0" xfId="0" applyNumberFormat="1" applyBorder="1" applyProtection="1">
      <alignment vertical="center"/>
      <protection hidden="1"/>
    </xf>
    <xf numFmtId="4" fontId="4" fillId="33" borderId="1" xfId="3" applyNumberFormat="1" applyFont="1" applyAlignment="1" applyProtection="1">
      <alignment horizontal="left" vertical="center"/>
      <protection hidden="1"/>
    </xf>
    <xf numFmtId="170" fontId="4" fillId="33" borderId="1" xfId="3" applyNumberFormat="1" applyFont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vertical="center" wrapText="1"/>
      <protection hidden="1"/>
    </xf>
    <xf numFmtId="0" fontId="43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 wrapText="1"/>
    </xf>
    <xf numFmtId="0" fontId="0" fillId="0" borderId="0" xfId="0" applyNumberFormat="1" applyBorder="1" applyProtection="1">
      <alignment vertical="center"/>
    </xf>
    <xf numFmtId="0" fontId="40" fillId="0" borderId="0" xfId="0" applyNumberFormat="1" applyFont="1" applyBorder="1" applyAlignment="1" applyProtection="1">
      <alignment horizontal="center" vertical="center" wrapText="1"/>
    </xf>
    <xf numFmtId="0" fontId="39" fillId="0" borderId="0" xfId="0" applyNumberFormat="1" applyFont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vertical="center" wrapText="1"/>
    </xf>
    <xf numFmtId="4" fontId="0" fillId="0" borderId="1" xfId="4" applyFont="1" applyProtection="1">
      <alignment vertical="center"/>
    </xf>
    <xf numFmtId="4" fontId="0" fillId="39" borderId="1" xfId="7" applyFont="1" applyProtection="1">
      <alignment vertical="center"/>
    </xf>
    <xf numFmtId="4" fontId="25" fillId="42" borderId="1" xfId="7" applyFont="1" applyFill="1" applyAlignment="1" applyProtection="1">
      <alignment vertical="center" wrapText="1"/>
    </xf>
    <xf numFmtId="4" fontId="31" fillId="43" borderId="1" xfId="7" applyFont="1" applyFill="1" applyAlignment="1" applyProtection="1">
      <alignment vertical="center" wrapText="1"/>
    </xf>
    <xf numFmtId="4" fontId="0" fillId="0" borderId="1" xfId="4" applyFont="1" applyAlignment="1" applyProtection="1">
      <alignment vertical="center" wrapText="1"/>
    </xf>
    <xf numFmtId="0" fontId="31" fillId="0" borderId="0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169" fontId="4" fillId="39" borderId="1" xfId="60" applyNumberFormat="1" applyFont="1" applyFill="1" applyAlignment="1">
      <alignment horizontal="left" vertical="center"/>
      <protection locked="0"/>
    </xf>
    <xf numFmtId="4" fontId="4" fillId="39" borderId="1" xfId="60" applyNumberFormat="1" applyFont="1" applyFill="1" applyAlignment="1">
      <alignment horizontal="left" vertical="center"/>
      <protection locked="0"/>
    </xf>
    <xf numFmtId="3" fontId="0" fillId="38" borderId="1" xfId="8" applyFont="1">
      <alignment vertical="center"/>
      <protection locked="0"/>
    </xf>
    <xf numFmtId="0" fontId="24" fillId="35" borderId="1" xfId="2" applyFont="1" applyAlignment="1">
      <alignment horizontal="center" vertical="center"/>
      <protection hidden="1"/>
    </xf>
    <xf numFmtId="3" fontId="25" fillId="34" borderId="1" xfId="56" applyFont="1" applyAlignment="1">
      <alignment horizontal="center" vertical="center"/>
      <protection hidden="1"/>
    </xf>
    <xf numFmtId="0" fontId="32" fillId="41" borderId="0" xfId="61" applyNumberFormat="1" applyAlignment="1">
      <alignment horizontal="center" vertical="center"/>
    </xf>
    <xf numFmtId="0" fontId="24" fillId="35" borderId="1" xfId="2" applyNumberFormat="1" applyFont="1" applyAlignment="1">
      <alignment horizontal="center" vertical="center"/>
      <protection hidden="1"/>
    </xf>
    <xf numFmtId="0" fontId="25" fillId="34" borderId="1" xfId="56" applyNumberFormat="1" applyFont="1" applyAlignment="1">
      <alignment horizontal="center" vertical="center"/>
      <protection hidden="1"/>
    </xf>
    <xf numFmtId="0" fontId="3" fillId="0" borderId="1" xfId="4" applyNumberFormat="1" applyFont="1" applyAlignment="1">
      <alignment horizontal="center" vertical="center"/>
      <protection hidden="1"/>
    </xf>
    <xf numFmtId="0" fontId="32" fillId="41" borderId="0" xfId="61" applyAlignment="1">
      <alignment horizontal="left" vertical="center"/>
    </xf>
    <xf numFmtId="3" fontId="25" fillId="34" borderId="1" xfId="56" applyFont="1" applyAlignment="1">
      <alignment horizontal="left" vertical="center"/>
      <protection hidden="1"/>
    </xf>
    <xf numFmtId="168" fontId="3" fillId="0" borderId="1" xfId="4" applyNumberFormat="1" applyFont="1" applyAlignment="1">
      <alignment horizontal="left" vertical="center"/>
      <protection hidden="1"/>
    </xf>
    <xf numFmtId="14" fontId="3" fillId="0" borderId="1" xfId="4" applyNumberFormat="1" applyFont="1" applyAlignment="1">
      <alignment horizontal="center" vertical="center"/>
      <protection hidden="1"/>
    </xf>
    <xf numFmtId="4" fontId="22" fillId="36" borderId="1" xfId="1" applyAlignment="1">
      <alignment vertical="top" wrapText="1"/>
    </xf>
    <xf numFmtId="0" fontId="3" fillId="38" borderId="1" xfId="8" applyNumberFormat="1" applyAlignment="1">
      <alignment horizontal="left" vertical="center"/>
      <protection locked="0"/>
    </xf>
    <xf numFmtId="14" fontId="51" fillId="0" borderId="0" xfId="0" applyNumberFormat="1" applyFont="1" applyBorder="1" applyAlignment="1">
      <alignment horizontal="left" vertical="center"/>
    </xf>
    <xf numFmtId="10" fontId="0" fillId="0" borderId="0" xfId="0" applyNumberFormat="1" applyBorder="1">
      <alignment vertical="center"/>
    </xf>
    <xf numFmtId="0" fontId="55" fillId="0" borderId="0" xfId="0" applyNumberFormat="1" applyFont="1" applyBorder="1">
      <alignment vertical="center"/>
    </xf>
    <xf numFmtId="0" fontId="31" fillId="0" borderId="0" xfId="0" applyNumberFormat="1" applyFont="1" applyBorder="1" applyProtection="1">
      <alignment vertical="center"/>
    </xf>
    <xf numFmtId="0" fontId="47" fillId="0" borderId="0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 applyProtection="1">
      <alignment horizontal="left" vertical="center" wrapText="1"/>
    </xf>
    <xf numFmtId="3" fontId="52" fillId="0" borderId="0" xfId="0" applyFont="1" applyBorder="1" applyAlignment="1">
      <alignment horizontal="left" vertical="top" wrapText="1"/>
    </xf>
    <xf numFmtId="4" fontId="45" fillId="0" borderId="15" xfId="4" applyFont="1" applyBorder="1" applyAlignment="1" applyProtection="1">
      <alignment horizontal="left" vertical="top" wrapText="1"/>
    </xf>
    <xf numFmtId="4" fontId="45" fillId="0" borderId="16" xfId="4" applyFont="1" applyBorder="1" applyAlignment="1" applyProtection="1">
      <alignment horizontal="left" vertical="top" wrapText="1"/>
    </xf>
    <xf numFmtId="4" fontId="45" fillId="0" borderId="17" xfId="4" applyFont="1" applyBorder="1" applyAlignment="1" applyProtection="1">
      <alignment horizontal="left" vertical="top" wrapText="1"/>
    </xf>
    <xf numFmtId="0" fontId="40" fillId="0" borderId="21" xfId="0" applyNumberFormat="1" applyFont="1" applyBorder="1" applyAlignment="1" applyProtection="1">
      <alignment horizontal="center" vertical="center" wrapText="1"/>
    </xf>
    <xf numFmtId="0" fontId="40" fillId="0" borderId="22" xfId="0" applyNumberFormat="1" applyFont="1" applyBorder="1" applyAlignment="1" applyProtection="1">
      <alignment horizontal="center" vertical="center" wrapText="1"/>
    </xf>
    <xf numFmtId="0" fontId="40" fillId="0" borderId="0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24" fillId="35" borderId="15" xfId="2" applyBorder="1" applyAlignment="1">
      <alignment horizontal="center" vertical="center" wrapText="1"/>
      <protection hidden="1"/>
    </xf>
    <xf numFmtId="0" fontId="24" fillId="35" borderId="16" xfId="2" applyBorder="1" applyAlignment="1">
      <alignment horizontal="center" vertical="center" wrapText="1"/>
      <protection hidden="1"/>
    </xf>
    <xf numFmtId="0" fontId="24" fillId="35" borderId="17" xfId="2" applyBorder="1" applyAlignment="1">
      <alignment horizontal="center" vertical="center" wrapText="1"/>
      <protection hidden="1"/>
    </xf>
    <xf numFmtId="0" fontId="27" fillId="0" borderId="0" xfId="0" applyNumberFormat="1" applyFont="1" applyBorder="1" applyAlignment="1">
      <alignment horizontal="left" vertical="center" wrapText="1"/>
    </xf>
    <xf numFmtId="3" fontId="50" fillId="36" borderId="23" xfId="5" applyFont="1" applyBorder="1" applyAlignment="1">
      <alignment horizontal="center" vertical="center"/>
    </xf>
    <xf numFmtId="3" fontId="50" fillId="36" borderId="24" xfId="5" applyFont="1" applyBorder="1" applyAlignment="1">
      <alignment horizontal="center" vertical="center"/>
    </xf>
    <xf numFmtId="3" fontId="50" fillId="36" borderId="25" xfId="5" applyFont="1" applyBorder="1" applyAlignment="1">
      <alignment horizontal="center" vertical="center"/>
    </xf>
    <xf numFmtId="3" fontId="50" fillId="36" borderId="26" xfId="5" applyFont="1" applyBorder="1" applyAlignment="1">
      <alignment horizontal="center" vertical="center"/>
    </xf>
    <xf numFmtId="3" fontId="50" fillId="36" borderId="27" xfId="5" applyFont="1" applyBorder="1" applyAlignment="1">
      <alignment horizontal="center" vertical="center"/>
    </xf>
    <xf numFmtId="3" fontId="50" fillId="36" borderId="28" xfId="5" applyFont="1" applyBorder="1" applyAlignment="1">
      <alignment horizontal="center" vertical="center"/>
    </xf>
  </cellXfs>
  <cellStyles count="62">
    <cellStyle name="20 % - Akzent1" xfId="26" builtinId="30" hidden="1"/>
    <cellStyle name="20 % - Akzent2" xfId="27" builtinId="34" hidden="1"/>
    <cellStyle name="20 % - Akzent3" xfId="40" builtinId="38" hidden="1"/>
    <cellStyle name="20 % - Akzent4" xfId="44" builtinId="42" hidden="1"/>
    <cellStyle name="20 % - Akzent5" xfId="48" builtinId="46" hidden="1"/>
    <cellStyle name="20 % - Akzent6" xfId="52" builtinId="50" hidden="1"/>
    <cellStyle name="40 % - Akzent1" xfId="34" builtinId="31" hidden="1"/>
    <cellStyle name="40 % - Akzent2" xfId="37" builtinId="35" hidden="1"/>
    <cellStyle name="40 % - Akzent3" xfId="41" builtinId="39" hidden="1"/>
    <cellStyle name="40 % - Akzent4" xfId="45" builtinId="43" hidden="1"/>
    <cellStyle name="40 % - Akzent5" xfId="49" builtinId="47" hidden="1"/>
    <cellStyle name="40 % - Akzent6" xfId="53" builtinId="51" hidden="1"/>
    <cellStyle name="60 % - Akzent1" xfId="35" builtinId="32" hidden="1"/>
    <cellStyle name="60 % - Akzent2" xfId="38" builtinId="36" hidden="1"/>
    <cellStyle name="60 % - Akzent3" xfId="42" builtinId="40" hidden="1"/>
    <cellStyle name="60 % - Akzent4" xfId="46" builtinId="44" hidden="1"/>
    <cellStyle name="60 % - Akzent5" xfId="50" builtinId="48" hidden="1"/>
    <cellStyle name="60 % - Akzent6" xfId="54" builtinId="52" hidden="1"/>
    <cellStyle name="A Kt. ZH" xfId="61" xr:uid="{00000000-0005-0000-0000-000012000000}"/>
    <cellStyle name="Akzent1" xfId="33" builtinId="29" hidden="1"/>
    <cellStyle name="Akzent2" xfId="36" builtinId="33" hidden="1"/>
    <cellStyle name="Akzent3" xfId="39" builtinId="37" hidden="1"/>
    <cellStyle name="Akzent4" xfId="43" builtinId="41" hidden="1"/>
    <cellStyle name="Akzent5" xfId="47" builtinId="45" hidden="1"/>
    <cellStyle name="Akzent6" xfId="51" builtinId="49" hidden="1"/>
    <cellStyle name="Ausgabe" xfId="18" builtinId="21" hidden="1"/>
    <cellStyle name="Berechnung" xfId="19" builtinId="22" hidden="1"/>
    <cellStyle name="Dezimal [0]" xfId="29" builtinId="6" hidden="1"/>
    <cellStyle name="Eingabe" xfId="17" builtinId="20" hidden="1"/>
    <cellStyle name="Ergebnis" xfId="25" builtinId="25" hidden="1"/>
    <cellStyle name="Erklärender Text" xfId="24" builtinId="53" hidden="1"/>
    <cellStyle name="Gut" xfId="14" builtinId="26" hidden="1"/>
    <cellStyle name="Header2" xfId="2" xr:uid="{00000000-0005-0000-0000-000020000000}"/>
    <cellStyle name="Komma" xfId="28" builtinId="3" hidden="1"/>
    <cellStyle name="Komma" xfId="57" builtinId="3" hidden="1"/>
    <cellStyle name="Markierungen" xfId="56" xr:uid="{00000000-0005-0000-0000-000023000000}"/>
    <cellStyle name="Neutral" xfId="16" builtinId="28" hidden="1"/>
    <cellStyle name="Notiz" xfId="23" builtinId="10" hidden="1"/>
    <cellStyle name="Prozent" xfId="32" builtinId="5" hidden="1"/>
    <cellStyle name="Prozent" xfId="58" builtinId="5" hidden="1"/>
    <cellStyle name="Prozent 0.0%" xfId="55" xr:uid="{00000000-0005-0000-0000-000028000000}"/>
    <cellStyle name="Read 21.01.1970" xfId="59" xr:uid="{00000000-0005-0000-0000-000029000000}"/>
    <cellStyle name="Read0" xfId="3" xr:uid="{00000000-0005-0000-0000-00002A000000}"/>
    <cellStyle name="Read0.00" xfId="4" xr:uid="{00000000-0005-0000-0000-00002B000000}"/>
    <cellStyle name="Schlecht" xfId="15" builtinId="27" hidden="1"/>
    <cellStyle name="Standard" xfId="0" builtinId="0" customBuiltin="1"/>
    <cellStyle name="Sum0" xfId="5" xr:uid="{00000000-0005-0000-0000-00002E000000}"/>
    <cellStyle name="Sum0.00" xfId="1" xr:uid="{00000000-0005-0000-0000-00002F000000}"/>
    <cellStyle name="Sum0B" xfId="6" xr:uid="{00000000-0005-0000-0000-000030000000}"/>
    <cellStyle name="Überschrift" xfId="9" builtinId="15" hidden="1"/>
    <cellStyle name="Überschrift 1" xfId="10" builtinId="16" hidden="1"/>
    <cellStyle name="Überschrift 2" xfId="11" builtinId="17" hidden="1"/>
    <cellStyle name="Überschrift 3" xfId="12" builtinId="18" hidden="1"/>
    <cellStyle name="Überschrift 4" xfId="13" builtinId="19" hidden="1"/>
    <cellStyle name="Verknüpfte Zelle" xfId="20" builtinId="24" hidden="1"/>
    <cellStyle name="Währung" xfId="30" builtinId="4" hidden="1"/>
    <cellStyle name="Währung [0]" xfId="31" builtinId="7" hidden="1"/>
    <cellStyle name="Warnender Text" xfId="22" builtinId="11" hidden="1"/>
    <cellStyle name="Write0" xfId="8" xr:uid="{00000000-0005-0000-0000-00003A000000}"/>
    <cellStyle name="Write0.00" xfId="7" xr:uid="{00000000-0005-0000-0000-00003B000000}"/>
    <cellStyle name="Write0b" xfId="60" xr:uid="{00000000-0005-0000-0000-00003C000000}"/>
    <cellStyle name="Zelle überprüfen" xfId="21" builtinId="23" hidden="1"/>
  </cellStyles>
  <dxfs count="83"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 patternType="solid">
          <bgColor theme="0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FFE7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Tabellenformat 1" pivot="0" count="2" xr9:uid="{00000000-0011-0000-FFFF-FFFF00000000}">
      <tableStyleElement type="firstRowStripe" dxfId="82"/>
      <tableStyleElement type="secondRowStripe" dxfId="8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DC96"/>
      <rgbColor rgb="0032C864"/>
      <rgbColor rgb="00000082"/>
      <rgbColor rgb="0064FF96"/>
      <rgbColor rgb="00C8FFC8"/>
      <rgbColor rgb="0050960A"/>
      <rgbColor rgb="00DCDCFF"/>
      <rgbColor rgb="00AAAAFF"/>
      <rgbColor rgb="00787878"/>
      <rgbColor rgb="00BEBEFF"/>
      <rgbColor rgb="00FFFFFF"/>
      <rgbColor rgb="008C8CFF"/>
      <rgbColor rgb="00FFFFFF"/>
      <rgbColor rgb="00FFFFFF"/>
      <rgbColor rgb="00CCCCCC"/>
      <rgbColor rgb="00999999"/>
      <rgbColor rgb="00666666"/>
      <rgbColor rgb="00F3E5A8"/>
      <rgbColor rgb="00ECD46F"/>
      <rgbColor rgb="00FFCC00"/>
      <rgbColor rgb="00F1D0A3"/>
      <rgbColor rgb="00DB8C16"/>
      <rgbColor rgb="00EAAD98"/>
      <rgbColor rgb="00D96D4E"/>
      <rgbColor rgb="00C70C2B"/>
      <rgbColor rgb="00CBA3C6"/>
      <rgbColor rgb="00A968A3"/>
      <rgbColor rgb="0080007B"/>
      <rgbColor rgb="00A2B2D6"/>
      <rgbColor rgb="00235AA6"/>
      <rgbColor rgb="00FFFFFF"/>
      <rgbColor rgb="00FFFFFF"/>
      <rgbColor rgb="00FFC832"/>
      <rgbColor rgb="00FFE682"/>
      <rgbColor rgb="00FFFFFF"/>
      <rgbColor rgb="00FFFFD2"/>
      <rgbColor rgb="00FFFFFF"/>
      <rgbColor rgb="00FFFFAA"/>
      <rgbColor rgb="00B41428"/>
      <rgbColor rgb="00FF3C00"/>
      <rgbColor rgb="00FFA028"/>
      <rgbColor rgb="00A0FF96"/>
      <rgbColor rgb="00FFB464"/>
      <rgbColor rgb="00CDCDFF"/>
      <rgbColor rgb="00FFFFFF"/>
      <rgbColor rgb="00FFFFFF"/>
      <rgbColor rgb="008C8C8C"/>
      <rgbColor rgb="00FF783C"/>
      <rgbColor rgb="00A0A0A0"/>
      <rgbColor rgb="00C8C8C8"/>
      <rgbColor rgb="00D7D7D7"/>
      <rgbColor rgb="00FFFFFF"/>
      <rgbColor rgb="00282828"/>
      <rgbColor rgb="00FFFFFF"/>
    </indexedColors>
    <mruColors>
      <color rgb="FFFFFFE6"/>
      <color rgb="FFFF5B5B"/>
      <color rgb="FFFFFFE7"/>
      <color rgb="FFFFFFCC"/>
      <color rgb="FF0066CC"/>
      <color rgb="FF0FB432"/>
      <color rgb="FFBE8CB9"/>
      <color rgb="FF234B9B"/>
      <color rgb="FFFFFFF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zh.ch/kurzarbeit-corona-abrechnung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arbeit.swiss/secoalv/de/home/menue/unternehmen.html" TargetMode="External"/><Relationship Id="rId4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36</xdr:row>
      <xdr:rowOff>0</xdr:rowOff>
    </xdr:from>
    <xdr:to>
      <xdr:col>2</xdr:col>
      <xdr:colOff>409575</xdr:colOff>
      <xdr:row>36</xdr:row>
      <xdr:rowOff>371475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47925" y="10668000"/>
          <a:ext cx="3905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600">
              <a:solidFill>
                <a:schemeClr val="tx1"/>
              </a:solidFill>
              <a:latin typeface="Arial Black" panose="020B0A04020102020204" pitchFamily="34" charset="0"/>
            </a:rPr>
            <a:t>1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</xdr:col>
      <xdr:colOff>625599</xdr:colOff>
      <xdr:row>18</xdr:row>
      <xdr:rowOff>107586</xdr:rowOff>
    </xdr:from>
    <xdr:to>
      <xdr:col>1</xdr:col>
      <xdr:colOff>1844799</xdr:colOff>
      <xdr:row>23</xdr:row>
      <xdr:rowOff>180421</xdr:rowOff>
    </xdr:to>
    <xdr:sp macro="" textlink="">
      <xdr:nvSpPr>
        <xdr:cNvPr id="3" name="Pfeil nach unt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537205">
          <a:off x="787524" y="6584586"/>
          <a:ext cx="1219200" cy="165398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1748118</xdr:colOff>
      <xdr:row>30</xdr:row>
      <xdr:rowOff>95249</xdr:rowOff>
    </xdr:from>
    <xdr:to>
      <xdr:col>2</xdr:col>
      <xdr:colOff>4029076</xdr:colOff>
      <xdr:row>32</xdr:row>
      <xdr:rowOff>313764</xdr:rowOff>
    </xdr:to>
    <xdr:sp macro="[0]!Speichern_als_PDF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68589" y="10415867"/>
          <a:ext cx="2280958" cy="9805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>
              <a:latin typeface="Arial Black" panose="020B0A04020102020204" pitchFamily="34" charset="0"/>
            </a:rPr>
            <a:t>Grundlagen</a:t>
          </a:r>
          <a:r>
            <a:rPr lang="de-CH" sz="1100" baseline="0">
              <a:latin typeface="Arial Black" panose="020B0A04020102020204" pitchFamily="34" charset="0"/>
            </a:rPr>
            <a:t> Abrechnung KAE a</a:t>
          </a:r>
          <a:r>
            <a:rPr lang="de-CH" sz="1100">
              <a:latin typeface="Arial Black" panose="020B0A04020102020204" pitchFamily="34" charset="0"/>
            </a:rPr>
            <a:t>ls</a:t>
          </a:r>
          <a:r>
            <a:rPr lang="de-CH" sz="1100" baseline="0">
              <a:latin typeface="Arial Black" panose="020B0A04020102020204" pitchFamily="34" charset="0"/>
            </a:rPr>
            <a:t> PDF drucken:</a:t>
          </a:r>
          <a:br>
            <a:rPr lang="de-CH" sz="1100" baseline="0">
              <a:latin typeface="Arial Black" panose="020B0A04020102020204" pitchFamily="34" charset="0"/>
            </a:rPr>
          </a:br>
          <a:r>
            <a:rPr lang="de-CH" sz="1100" baseline="0">
              <a:latin typeface="Arial Black" panose="020B0A04020102020204" pitchFamily="34" charset="0"/>
            </a:rPr>
            <a:t> hier klicken</a:t>
          </a:r>
          <a:endParaRPr lang="de-CH" sz="11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2</xdr:col>
      <xdr:colOff>428625</xdr:colOff>
      <xdr:row>18</xdr:row>
      <xdr:rowOff>123825</xdr:rowOff>
    </xdr:from>
    <xdr:to>
      <xdr:col>3</xdr:col>
      <xdr:colOff>0</xdr:colOff>
      <xdr:row>23</xdr:row>
      <xdr:rowOff>523875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57500" y="6600825"/>
          <a:ext cx="3619500" cy="1981200"/>
        </a:xfrm>
        <a:prstGeom prst="rect">
          <a:avLst/>
        </a:prstGeom>
        <a:solidFill>
          <a:srgbClr val="FFC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>
              <a:solidFill>
                <a:schemeClr val="tx1"/>
              </a:solidFill>
              <a:latin typeface="Arial Black" panose="020B0A04020102020204" pitchFamily="34" charset="0"/>
            </a:rPr>
            <a:t>ACHTUNG!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  <a:p>
          <a:pPr algn="ctr"/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  <a:p>
          <a:pPr algn="ctr"/>
          <a:r>
            <a:rPr lang="de-CH" sz="1100">
              <a:solidFill>
                <a:schemeClr val="tx1"/>
              </a:solidFill>
              <a:latin typeface="Arial Black" panose="020B0A04020102020204" pitchFamily="34" charset="0"/>
            </a:rPr>
            <a:t>Die</a:t>
          </a:r>
          <a:r>
            <a:rPr lang="de-CH" sz="1100" baseline="0">
              <a:solidFill>
                <a:schemeClr val="tx1"/>
              </a:solidFill>
              <a:latin typeface="Arial Black" panose="020B0A04020102020204" pitchFamily="34" charset="0"/>
            </a:rPr>
            <a:t>ses Excel-Datei ist für </a:t>
          </a:r>
          <a:r>
            <a:rPr lang="de-CH" sz="1100" baseline="0">
              <a:solidFill>
                <a:srgbClr val="FF0000"/>
              </a:solidFill>
              <a:latin typeface="Arial Black" panose="020B0A04020102020204" pitchFamily="34" charset="0"/>
            </a:rPr>
            <a:t>Microsoft - Excel ab Office 2010 </a:t>
          </a:r>
          <a:r>
            <a:rPr lang="de-CH" sz="1100" baseline="0">
              <a:solidFill>
                <a:schemeClr val="tx1"/>
              </a:solidFill>
              <a:latin typeface="Arial Black" panose="020B0A04020102020204" pitchFamily="34" charset="0"/>
            </a:rPr>
            <a:t>erstellt. Für frühere Excel-Versionen sowie andere Tabellenkalkulationsprogramme (Mac / Openoffice / etc. ) wird die Funktionalität nicht garantiert!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11</xdr:col>
      <xdr:colOff>200018</xdr:colOff>
      <xdr:row>3</xdr:row>
      <xdr:rowOff>16098</xdr:rowOff>
    </xdr:from>
    <xdr:to>
      <xdr:col>15</xdr:col>
      <xdr:colOff>217715</xdr:colOff>
      <xdr:row>6</xdr:row>
      <xdr:rowOff>92298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6200000">
          <a:off x="10811553" y="-444508"/>
          <a:ext cx="1219200" cy="3664411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11</xdr:col>
      <xdr:colOff>231322</xdr:colOff>
      <xdr:row>5</xdr:row>
      <xdr:rowOff>299358</xdr:rowOff>
    </xdr:from>
    <xdr:to>
      <xdr:col>14</xdr:col>
      <xdr:colOff>367394</xdr:colOff>
      <xdr:row>9</xdr:row>
      <xdr:rowOff>171450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584872" y="1823358"/>
          <a:ext cx="2850697" cy="1396092"/>
        </a:xfrm>
        <a:prstGeom prst="rect">
          <a:avLst/>
        </a:prstGeom>
        <a:solidFill>
          <a:schemeClr val="accent1">
            <a:alpha val="5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beachten Sie, dass sie am Schluss des E-Formulars (nicht in diesem Excel) diese </a:t>
          </a:r>
          <a:r>
            <a:rPr lang="de-CH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Informationen rechts bestätigen müssen.</a:t>
          </a:r>
          <a:endParaRPr lang="de-CH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326571</xdr:colOff>
      <xdr:row>0</xdr:row>
      <xdr:rowOff>163286</xdr:rowOff>
    </xdr:from>
    <xdr:to>
      <xdr:col>28</xdr:col>
      <xdr:colOff>649469</xdr:colOff>
      <xdr:row>20</xdr:row>
      <xdr:rowOff>299357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2214" y="163286"/>
          <a:ext cx="12174719" cy="7375071"/>
        </a:xfrm>
        <a:prstGeom prst="rect">
          <a:avLst/>
        </a:prstGeom>
      </xdr:spPr>
    </xdr:pic>
    <xdr:clientData/>
  </xdr:twoCellAnchor>
  <xdr:twoCellAnchor>
    <xdr:from>
      <xdr:col>11</xdr:col>
      <xdr:colOff>244929</xdr:colOff>
      <xdr:row>9</xdr:row>
      <xdr:rowOff>276227</xdr:rowOff>
    </xdr:from>
    <xdr:to>
      <xdr:col>14</xdr:col>
      <xdr:colOff>378280</xdr:colOff>
      <xdr:row>12</xdr:row>
      <xdr:rowOff>259899</xdr:rowOff>
    </xdr:to>
    <xdr:sp macro="" textlink="">
      <xdr:nvSpPr>
        <xdr:cNvPr id="11" name="Rechtec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98479" y="3324227"/>
          <a:ext cx="2847976" cy="1126672"/>
        </a:xfrm>
        <a:prstGeom prst="rect">
          <a:avLst/>
        </a:prstGeom>
        <a:solidFill>
          <a:schemeClr val="accent1">
            <a:alpha val="5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Zum E-Formular gelangen Sie auf der Seite</a:t>
          </a:r>
          <a:r>
            <a:rPr lang="de-CH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600" b="1" u="sng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zh.ch/kurzarbeit-corona-abrechnung</a:t>
          </a:r>
          <a:r>
            <a:rPr lang="de-CH" sz="1600" b="1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bei Punkt 4 </a:t>
          </a:r>
          <a:endParaRPr lang="de-CH" sz="1600" b="1" u="sng" baseline="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CH" sz="2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400050</xdr:colOff>
      <xdr:row>14</xdr:row>
      <xdr:rowOff>104775</xdr:rowOff>
    </xdr:from>
    <xdr:to>
      <xdr:col>28</xdr:col>
      <xdr:colOff>544587</xdr:colOff>
      <xdr:row>15</xdr:row>
      <xdr:rowOff>114355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78000" y="5057775"/>
          <a:ext cx="11907912" cy="390580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409575</xdr:colOff>
      <xdr:row>15</xdr:row>
      <xdr:rowOff>66675</xdr:rowOff>
    </xdr:from>
    <xdr:to>
      <xdr:col>28</xdr:col>
      <xdr:colOff>554112</xdr:colOff>
      <xdr:row>16</xdr:row>
      <xdr:rowOff>76255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87525" y="5400675"/>
          <a:ext cx="11907912" cy="390580"/>
        </a:xfrm>
        <a:prstGeom prst="rect">
          <a:avLst/>
        </a:prstGeom>
      </xdr:spPr>
    </xdr:pic>
    <xdr:clientData/>
  </xdr:twoCellAnchor>
  <xdr:twoCellAnchor editAs="oneCell">
    <xdr:from>
      <xdr:col>15</xdr:col>
      <xdr:colOff>400050</xdr:colOff>
      <xdr:row>14</xdr:row>
      <xdr:rowOff>47625</xdr:rowOff>
    </xdr:from>
    <xdr:to>
      <xdr:col>23</xdr:col>
      <xdr:colOff>790575</xdr:colOff>
      <xdr:row>16</xdr:row>
      <xdr:rowOff>25130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478000" y="5000625"/>
          <a:ext cx="7629525" cy="739505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</xdr:row>
      <xdr:rowOff>295275</xdr:rowOff>
    </xdr:from>
    <xdr:to>
      <xdr:col>10</xdr:col>
      <xdr:colOff>838200</xdr:colOff>
      <xdr:row>7</xdr:row>
      <xdr:rowOff>76200</xdr:rowOff>
    </xdr:to>
    <xdr:sp macro="" textlink="">
      <xdr:nvSpPr>
        <xdr:cNvPr id="14" name="Textfeld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638925" y="1819275"/>
          <a:ext cx="375285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https://</a:t>
          </a:r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www.arbeit.swiss/secoalv/de/home/menue/unternehmen.html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2</xdr:row>
      <xdr:rowOff>104776</xdr:rowOff>
    </xdr:from>
    <xdr:to>
      <xdr:col>13</xdr:col>
      <xdr:colOff>485775</xdr:colOff>
      <xdr:row>11</xdr:row>
      <xdr:rowOff>9526</xdr:rowOff>
    </xdr:to>
    <xdr:sp macro="" textlink="">
      <xdr:nvSpPr>
        <xdr:cNvPr id="2" name="Rechteckige Legen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258175" y="676276"/>
          <a:ext cx="1685925" cy="1466850"/>
        </a:xfrm>
        <a:prstGeom prst="wedgeRectCallout">
          <a:avLst>
            <a:gd name="adj1" fmla="val 103788"/>
            <a:gd name="adj2" fmla="val 156805"/>
          </a:avLst>
        </a:prstGeom>
        <a:solidFill>
          <a:schemeClr val="accent1"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Diese Zahl ist im Feld </a:t>
          </a:r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"AHV-pflichtige Lohnsumme aller anspruchsberechtigten Arbeitnehmen" </a:t>
          </a:r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im </a:t>
          </a:r>
        </a:p>
        <a:p>
          <a:pPr eaLnBrk="1" fontAlgn="auto" latinLnBrk="0" hangingPunct="1"/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Abrechnungsformular </a:t>
          </a:r>
          <a:endParaRPr lang="de-CH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(E-Formular) </a:t>
          </a:r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einzutragen</a:t>
          </a:r>
        </a:p>
      </xdr:txBody>
    </xdr:sp>
    <xdr:clientData/>
  </xdr:twoCellAnchor>
  <xdr:twoCellAnchor>
    <xdr:from>
      <xdr:col>13</xdr:col>
      <xdr:colOff>523874</xdr:colOff>
      <xdr:row>2</xdr:row>
      <xdr:rowOff>104775</xdr:rowOff>
    </xdr:from>
    <xdr:to>
      <xdr:col>16</xdr:col>
      <xdr:colOff>333375</xdr:colOff>
      <xdr:row>11</xdr:row>
      <xdr:rowOff>28575</xdr:rowOff>
    </xdr:to>
    <xdr:sp macro="" textlink="">
      <xdr:nvSpPr>
        <xdr:cNvPr id="3" name="Rechteckige Legen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982199" y="676275"/>
          <a:ext cx="2809876" cy="1485900"/>
        </a:xfrm>
        <a:prstGeom prst="wedgeRectCallout">
          <a:avLst>
            <a:gd name="adj1" fmla="val 23766"/>
            <a:gd name="adj2" fmla="val 149550"/>
          </a:avLst>
        </a:prstGeom>
        <a:solidFill>
          <a:schemeClr val="accent1"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Diese Zahl ist im Feld </a:t>
          </a:r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"Summe Sollstunden aller anspruchsbe-rechtigten</a:t>
          </a:r>
          <a:r>
            <a:rPr lang="de-CH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Arbeit-nehmenden" </a:t>
          </a:r>
        </a:p>
        <a:p>
          <a:pPr eaLnBrk="1" fontAlgn="auto" latinLnBrk="0" hangingPunct="1"/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 </a:t>
          </a:r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Abrechnungsformular(E-Formu-</a:t>
          </a:r>
        </a:p>
        <a:p>
          <a:pPr eaLnBrk="1" fontAlgn="auto" latinLnBrk="0" hangingPunct="1"/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lar)</a:t>
          </a:r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einzutragen</a:t>
          </a:r>
        </a:p>
      </xdr:txBody>
    </xdr:sp>
    <xdr:clientData/>
  </xdr:twoCellAnchor>
  <xdr:twoCellAnchor>
    <xdr:from>
      <xdr:col>16</xdr:col>
      <xdr:colOff>428624</xdr:colOff>
      <xdr:row>2</xdr:row>
      <xdr:rowOff>133349</xdr:rowOff>
    </xdr:from>
    <xdr:to>
      <xdr:col>18</xdr:col>
      <xdr:colOff>9525</xdr:colOff>
      <xdr:row>11</xdr:row>
      <xdr:rowOff>28574</xdr:rowOff>
    </xdr:to>
    <xdr:sp macro="" textlink="">
      <xdr:nvSpPr>
        <xdr:cNvPr id="5" name="Rechteckige Legend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696699" y="704849"/>
          <a:ext cx="2133601" cy="1457325"/>
        </a:xfrm>
        <a:prstGeom prst="wedgeRectCallout">
          <a:avLst>
            <a:gd name="adj1" fmla="val 33963"/>
            <a:gd name="adj2" fmla="val 156320"/>
          </a:avLst>
        </a:prstGeom>
        <a:solidFill>
          <a:schemeClr val="accent1"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Diese Zahl ist im Feld </a:t>
          </a:r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"Summe wirtschaftlich bedingter Ausfallstunden aller von Kurzarbeit betroffenen Arbeitnehmenden" </a:t>
          </a:r>
        </a:p>
        <a:p>
          <a:pPr eaLnBrk="1" fontAlgn="auto" latinLnBrk="0" hangingPunct="1"/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im </a:t>
          </a:r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Abrechnungsformular </a:t>
          </a:r>
          <a:endParaRPr lang="de-CH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(E-Formular) </a:t>
          </a:r>
          <a:r>
            <a:rPr lang="de-CH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einzutragen</a:t>
          </a:r>
        </a:p>
      </xdr:txBody>
    </xdr:sp>
    <xdr:clientData/>
  </xdr:twoCellAnchor>
  <xdr:twoCellAnchor>
    <xdr:from>
      <xdr:col>3</xdr:col>
      <xdr:colOff>1157654</xdr:colOff>
      <xdr:row>2</xdr:row>
      <xdr:rowOff>101843</xdr:rowOff>
    </xdr:from>
    <xdr:to>
      <xdr:col>6</xdr:col>
      <xdr:colOff>504825</xdr:colOff>
      <xdr:row>11</xdr:row>
      <xdr:rowOff>16118</xdr:rowOff>
    </xdr:to>
    <xdr:sp macro="" textlink="">
      <xdr:nvSpPr>
        <xdr:cNvPr id="6" name="Rechteckige Legend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15079" y="673343"/>
          <a:ext cx="2328496" cy="1476375"/>
        </a:xfrm>
        <a:prstGeom prst="wedgeRectCallout">
          <a:avLst>
            <a:gd name="adj1" fmla="val 35031"/>
            <a:gd name="adj2" fmla="val 61247"/>
          </a:avLst>
        </a:prstGeom>
        <a:solidFill>
          <a:schemeClr val="accent1"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Diese Zahl ist im Feld</a:t>
          </a:r>
        </a:p>
        <a:p>
          <a:pPr algn="l"/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"Anzahl anspruchsberechtigte Arbeitnehmende"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Abrechnungsformular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(E-Formular) einzutragen</a:t>
          </a:r>
          <a:endParaRPr lang="de-CH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552450</xdr:colOff>
      <xdr:row>2</xdr:row>
      <xdr:rowOff>95249</xdr:rowOff>
    </xdr:from>
    <xdr:to>
      <xdr:col>10</xdr:col>
      <xdr:colOff>495300</xdr:colOff>
      <xdr:row>11</xdr:row>
      <xdr:rowOff>9524</xdr:rowOff>
    </xdr:to>
    <xdr:sp macro="" textlink="">
      <xdr:nvSpPr>
        <xdr:cNvPr id="7" name="Rechteckige Legend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791200" y="666749"/>
          <a:ext cx="2419350" cy="1476375"/>
        </a:xfrm>
        <a:prstGeom prst="wedgeRectCallout">
          <a:avLst>
            <a:gd name="adj1" fmla="val 13475"/>
            <a:gd name="adj2" fmla="val 63554"/>
          </a:avLst>
        </a:prstGeom>
        <a:solidFill>
          <a:schemeClr val="accent1"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Diese Zahl ist im Feld </a:t>
          </a:r>
        </a:p>
        <a:p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"Anzahl von Kurzarbeit betroffene Arbeitnehmende" </a:t>
          </a:r>
        </a:p>
        <a:p>
          <a:pPr eaLnBrk="1" fontAlgn="auto" latinLnBrk="0" hangingPunct="1"/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Abrechnungsformular </a:t>
          </a:r>
          <a:endParaRPr lang="de-CH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(E-Formular) </a:t>
          </a:r>
          <a:r>
            <a:rPr lang="de-CH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einzutragen</a:t>
          </a:r>
          <a:endParaRPr lang="de-CH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76200</xdr:colOff>
      <xdr:row>6</xdr:row>
      <xdr:rowOff>38100</xdr:rowOff>
    </xdr:from>
    <xdr:to>
      <xdr:col>6</xdr:col>
      <xdr:colOff>466725</xdr:colOff>
      <xdr:row>10</xdr:row>
      <xdr:rowOff>47625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14950" y="1752600"/>
          <a:ext cx="3905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600">
              <a:solidFill>
                <a:schemeClr val="tx1"/>
              </a:solidFill>
              <a:latin typeface="Arial Black" panose="020B0A04020102020204" pitchFamily="34" charset="0"/>
            </a:rPr>
            <a:t>1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10</xdr:col>
      <xdr:colOff>85725</xdr:colOff>
      <xdr:row>6</xdr:row>
      <xdr:rowOff>19050</xdr:rowOff>
    </xdr:from>
    <xdr:to>
      <xdr:col>10</xdr:col>
      <xdr:colOff>476250</xdr:colOff>
      <xdr:row>10</xdr:row>
      <xdr:rowOff>28575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800975" y="1733550"/>
          <a:ext cx="3905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600">
              <a:solidFill>
                <a:schemeClr val="tx1"/>
              </a:solidFill>
              <a:latin typeface="Arial Black" panose="020B0A04020102020204" pitchFamily="34" charset="0"/>
            </a:rPr>
            <a:t>2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17</xdr:col>
      <xdr:colOff>981075</xdr:colOff>
      <xdr:row>6</xdr:row>
      <xdr:rowOff>47625</xdr:rowOff>
    </xdr:from>
    <xdr:to>
      <xdr:col>18</xdr:col>
      <xdr:colOff>9525</xdr:colOff>
      <xdr:row>11</xdr:row>
      <xdr:rowOff>0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630400" y="1762125"/>
          <a:ext cx="3905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600">
              <a:solidFill>
                <a:schemeClr val="tx1"/>
              </a:solidFill>
              <a:latin typeface="Arial Black" panose="020B0A04020102020204" pitchFamily="34" charset="0"/>
            </a:rPr>
            <a:t>4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13</xdr:col>
      <xdr:colOff>57149</xdr:colOff>
      <xdr:row>6</xdr:row>
      <xdr:rowOff>38100</xdr:rowOff>
    </xdr:from>
    <xdr:to>
      <xdr:col>13</xdr:col>
      <xdr:colOff>447674</xdr:colOff>
      <xdr:row>10</xdr:row>
      <xdr:rowOff>47625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9515474" y="1752600"/>
          <a:ext cx="3905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600">
              <a:solidFill>
                <a:schemeClr val="tx1"/>
              </a:solidFill>
              <a:latin typeface="Arial Black" panose="020B0A04020102020204" pitchFamily="34" charset="0"/>
            </a:rPr>
            <a:t>5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1123949</xdr:colOff>
      <xdr:row>6</xdr:row>
      <xdr:rowOff>57150</xdr:rowOff>
    </xdr:from>
    <xdr:to>
      <xdr:col>16</xdr:col>
      <xdr:colOff>323849</xdr:colOff>
      <xdr:row>11</xdr:row>
      <xdr:rowOff>9525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201399" y="1771650"/>
          <a:ext cx="3905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600">
              <a:solidFill>
                <a:schemeClr val="tx1"/>
              </a:solidFill>
              <a:latin typeface="Arial Black" panose="020B0A04020102020204" pitchFamily="34" charset="0"/>
            </a:rPr>
            <a:t>3</a:t>
          </a:r>
          <a:endParaRPr lang="de-CH" sz="1100">
            <a:solidFill>
              <a:schemeClr val="tx1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F53"/>
  <sheetViews>
    <sheetView showGridLines="0" zoomScaleNormal="100" workbookViewId="0">
      <selection sqref="A1:XFD1048576"/>
    </sheetView>
  </sheetViews>
  <sheetFormatPr baseColWidth="10" defaultColWidth="10.83203125" defaultRowHeight="15" customHeight="1" x14ac:dyDescent="0.2"/>
  <cols>
    <col min="1" max="1" width="13.1640625" style="7" customWidth="1"/>
    <col min="2" max="2" width="43.83203125" style="7" customWidth="1"/>
    <col min="3" max="3" width="14.1640625" style="8" customWidth="1"/>
    <col min="4" max="4" width="2.1640625" style="8" customWidth="1"/>
    <col min="5" max="5" width="13.1640625" style="7" customWidth="1"/>
    <col min="6" max="6" width="15.5" style="7" customWidth="1"/>
    <col min="7" max="16384" width="10.83203125" style="2"/>
  </cols>
  <sheetData>
    <row r="1" spans="1:6" ht="24.95" customHeight="1" x14ac:dyDescent="0.2">
      <c r="A1" s="33"/>
      <c r="B1" s="33"/>
      <c r="C1" s="33"/>
      <c r="D1" s="33"/>
      <c r="E1" s="33"/>
      <c r="F1" s="33"/>
    </row>
    <row r="2" spans="1:6" s="3" customFormat="1" ht="15" customHeight="1" x14ac:dyDescent="0.2">
      <c r="A2" s="34"/>
      <c r="B2" s="7"/>
      <c r="C2" s="8"/>
      <c r="D2" s="8"/>
      <c r="E2" s="7"/>
      <c r="F2" s="7"/>
    </row>
    <row r="3" spans="1:6" s="3" customFormat="1" ht="15" customHeight="1" x14ac:dyDescent="0.2">
      <c r="A3" s="7"/>
      <c r="B3" s="7"/>
      <c r="C3" s="8"/>
      <c r="D3" s="8"/>
      <c r="E3" s="7"/>
      <c r="F3" s="7"/>
    </row>
    <row r="4" spans="1:6" s="3" customFormat="1" ht="15" customHeight="1" x14ac:dyDescent="0.2">
      <c r="A4" s="9"/>
      <c r="B4" s="7"/>
      <c r="C4" s="8"/>
      <c r="D4" s="8"/>
      <c r="E4" s="7"/>
      <c r="F4" s="7"/>
    </row>
    <row r="5" spans="1:6" s="3" customFormat="1" ht="15" customHeight="1" x14ac:dyDescent="0.2">
      <c r="A5" s="7"/>
      <c r="B5" s="7"/>
      <c r="C5" s="8"/>
      <c r="D5" s="8"/>
      <c r="E5" s="7"/>
      <c r="F5" s="7"/>
    </row>
    <row r="6" spans="1:6" s="3" customFormat="1" ht="15" customHeight="1" x14ac:dyDescent="0.2">
      <c r="A6" s="4"/>
      <c r="B6" s="35"/>
      <c r="C6" s="8"/>
      <c r="D6" s="8"/>
      <c r="E6" s="7"/>
      <c r="F6" s="7"/>
    </row>
    <row r="7" spans="1:6" s="3" customFormat="1" ht="15" customHeight="1" x14ac:dyDescent="0.2">
      <c r="A7" s="10"/>
      <c r="B7" s="7"/>
      <c r="C7" s="8"/>
      <c r="D7" s="8"/>
      <c r="E7" s="7"/>
      <c r="F7" s="7"/>
    </row>
    <row r="8" spans="1:6" s="3" customFormat="1" ht="15" customHeight="1" x14ac:dyDescent="0.2">
      <c r="A8" s="25"/>
      <c r="B8" s="25"/>
      <c r="C8" s="25"/>
      <c r="D8" s="25"/>
      <c r="E8" s="25"/>
      <c r="F8" s="25"/>
    </row>
    <row r="9" spans="1:6" s="3" customFormat="1" ht="15" customHeight="1" x14ac:dyDescent="0.2">
      <c r="A9" s="10"/>
      <c r="B9" s="10"/>
      <c r="C9" s="10"/>
      <c r="D9" s="10"/>
      <c r="E9" s="10"/>
      <c r="F9" s="10"/>
    </row>
    <row r="10" spans="1:6" s="3" customFormat="1" ht="15" customHeight="1" x14ac:dyDescent="0.2">
      <c r="A10" s="28"/>
      <c r="B10" s="4"/>
      <c r="C10" s="1"/>
      <c r="D10" s="1"/>
      <c r="E10" s="1"/>
      <c r="F10" s="1"/>
    </row>
    <row r="11" spans="1:6" s="3" customFormat="1" ht="15" customHeight="1" x14ac:dyDescent="0.2">
      <c r="A11" s="28"/>
      <c r="B11" s="4"/>
      <c r="C11" s="1"/>
      <c r="D11" s="1"/>
      <c r="E11" s="1"/>
      <c r="F11" s="1"/>
    </row>
    <row r="12" spans="1:6" s="3" customFormat="1" ht="15" customHeight="1" x14ac:dyDescent="0.2">
      <c r="A12" s="28"/>
      <c r="B12" s="4"/>
      <c r="C12" s="1"/>
      <c r="D12" s="1"/>
      <c r="E12" s="1"/>
      <c r="F12" s="1"/>
    </row>
    <row r="13" spans="1:6" s="3" customFormat="1" ht="15" customHeight="1" x14ac:dyDescent="0.2">
      <c r="A13" s="5"/>
      <c r="B13" s="4"/>
      <c r="C13" s="1"/>
      <c r="D13" s="1"/>
      <c r="E13" s="1"/>
      <c r="F13" s="1"/>
    </row>
    <row r="14" spans="1:6" s="3" customFormat="1" ht="15" customHeight="1" x14ac:dyDescent="0.2">
      <c r="A14" s="5"/>
      <c r="B14" s="4"/>
      <c r="C14" s="1"/>
      <c r="D14" s="1"/>
      <c r="E14" s="1"/>
      <c r="F14" s="1"/>
    </row>
    <row r="15" spans="1:6" s="3" customFormat="1" ht="15" customHeight="1" x14ac:dyDescent="0.2">
      <c r="A15" s="5"/>
      <c r="B15" s="4"/>
      <c r="C15" s="1"/>
      <c r="D15" s="1"/>
      <c r="E15" s="1"/>
      <c r="F15" s="1"/>
    </row>
    <row r="16" spans="1:6" s="3" customFormat="1" ht="15" customHeight="1" x14ac:dyDescent="0.2">
      <c r="A16" s="5"/>
      <c r="B16" s="4"/>
      <c r="C16" s="1"/>
      <c r="D16" s="1"/>
      <c r="E16" s="1"/>
      <c r="F16" s="1"/>
    </row>
    <row r="17" spans="1:6" s="3" customFormat="1" ht="15" customHeight="1" x14ac:dyDescent="0.2">
      <c r="A17" s="5"/>
      <c r="B17" s="4"/>
      <c r="C17" s="1"/>
      <c r="D17" s="1"/>
      <c r="E17" s="1"/>
      <c r="F17" s="1"/>
    </row>
    <row r="18" spans="1:6" s="3" customFormat="1" ht="15" customHeight="1" x14ac:dyDescent="0.2">
      <c r="A18" s="5"/>
      <c r="B18" s="4"/>
      <c r="C18" s="1"/>
      <c r="D18" s="1"/>
      <c r="E18" s="1"/>
      <c r="F18" s="1"/>
    </row>
    <row r="19" spans="1:6" s="3" customFormat="1" ht="15" customHeight="1" x14ac:dyDescent="0.2">
      <c r="A19" s="5"/>
      <c r="B19" s="4"/>
      <c r="C19" s="1"/>
      <c r="D19" s="1"/>
      <c r="E19" s="1"/>
      <c r="F19" s="1"/>
    </row>
    <row r="20" spans="1:6" s="3" customFormat="1" ht="15" customHeight="1" x14ac:dyDescent="0.2">
      <c r="A20" s="28"/>
      <c r="B20" s="4"/>
      <c r="C20" s="1"/>
      <c r="D20" s="1"/>
      <c r="E20" s="1"/>
      <c r="F20" s="1"/>
    </row>
    <row r="21" spans="1:6" s="3" customFormat="1" ht="15" customHeight="1" x14ac:dyDescent="0.2">
      <c r="A21" s="11"/>
      <c r="B21" s="11"/>
      <c r="C21" s="12"/>
      <c r="D21" s="12"/>
      <c r="E21" s="7"/>
      <c r="F21" s="6"/>
    </row>
    <row r="22" spans="1:6" s="3" customFormat="1" ht="15" customHeight="1" x14ac:dyDescent="0.2">
      <c r="A22" s="4"/>
      <c r="B22" s="4"/>
      <c r="C22" s="4"/>
      <c r="D22" s="4"/>
      <c r="E22" s="4"/>
      <c r="F22" s="4"/>
    </row>
    <row r="23" spans="1:6" s="3" customFormat="1" ht="15" customHeight="1" x14ac:dyDescent="0.2">
      <c r="A23" s="7"/>
      <c r="B23" s="7"/>
      <c r="C23" s="12"/>
      <c r="D23" s="12"/>
      <c r="E23" s="7"/>
      <c r="F23" s="6"/>
    </row>
    <row r="24" spans="1:6" s="3" customFormat="1" ht="15" customHeight="1" x14ac:dyDescent="0.2">
      <c r="A24" s="4"/>
      <c r="B24" s="4"/>
      <c r="C24" s="37"/>
      <c r="D24" s="4"/>
      <c r="E24" s="4"/>
      <c r="F24" s="4"/>
    </row>
    <row r="25" spans="1:6" s="3" customFormat="1" ht="15" customHeight="1" x14ac:dyDescent="0.2">
      <c r="A25" s="7"/>
      <c r="B25" s="7"/>
      <c r="C25" s="12"/>
      <c r="D25" s="12"/>
      <c r="E25" s="7"/>
      <c r="F25" s="6"/>
    </row>
    <row r="26" spans="1:6" s="3" customFormat="1" ht="15" customHeight="1" x14ac:dyDescent="0.2">
      <c r="A26" s="26"/>
      <c r="B26" s="26"/>
      <c r="C26" s="26"/>
      <c r="D26" s="26"/>
      <c r="E26" s="26"/>
      <c r="F26" s="26"/>
    </row>
    <row r="27" spans="1:6" s="3" customFormat="1" ht="15" customHeight="1" x14ac:dyDescent="0.2">
      <c r="A27" s="7"/>
      <c r="B27" s="7"/>
      <c r="C27" s="12"/>
      <c r="D27" s="12"/>
      <c r="E27" s="7"/>
      <c r="F27" s="6"/>
    </row>
    <row r="28" spans="1:6" s="3" customFormat="1" ht="15" customHeight="1" x14ac:dyDescent="0.2">
      <c r="A28" s="4"/>
      <c r="B28" s="4"/>
      <c r="C28" s="31"/>
      <c r="D28" s="4"/>
      <c r="E28" s="4"/>
      <c r="F28" s="4"/>
    </row>
    <row r="29" spans="1:6" s="3" customFormat="1" ht="15" customHeight="1" x14ac:dyDescent="0.2">
      <c r="A29" s="27"/>
      <c r="B29" s="4"/>
      <c r="C29" s="4"/>
      <c r="D29" s="4"/>
      <c r="E29" s="4"/>
      <c r="F29" s="4"/>
    </row>
    <row r="30" spans="1:6" s="3" customFormat="1" ht="15" customHeight="1" x14ac:dyDescent="0.2">
      <c r="A30" s="7"/>
      <c r="B30" s="7"/>
      <c r="C30" s="8"/>
      <c r="D30" s="8"/>
      <c r="E30" s="7"/>
      <c r="F30" s="14"/>
    </row>
    <row r="31" spans="1:6" s="3" customFormat="1" ht="15" customHeight="1" x14ac:dyDescent="0.2">
      <c r="A31" s="7"/>
      <c r="B31" s="7"/>
      <c r="C31" s="8"/>
      <c r="D31" s="8"/>
      <c r="E31" s="7"/>
      <c r="F31" s="29"/>
    </row>
    <row r="32" spans="1:6" s="3" customFormat="1" ht="15" customHeight="1" x14ac:dyDescent="0.2">
      <c r="A32" s="38"/>
      <c r="B32" s="39"/>
      <c r="C32" s="40"/>
      <c r="D32" s="40"/>
      <c r="E32" s="40"/>
      <c r="F32" s="41"/>
    </row>
    <row r="33" spans="1:6" s="3" customFormat="1" ht="15" customHeight="1" x14ac:dyDescent="0.2">
      <c r="A33" s="4"/>
      <c r="B33" s="4"/>
      <c r="C33" s="29"/>
      <c r="D33" s="4"/>
      <c r="E33" s="31"/>
      <c r="F33" s="4"/>
    </row>
    <row r="34" spans="1:6" s="3" customFormat="1" ht="15" customHeight="1" x14ac:dyDescent="0.2">
      <c r="A34" s="7"/>
      <c r="B34" s="26"/>
      <c r="C34" s="26"/>
      <c r="D34" s="26"/>
      <c r="E34" s="32"/>
      <c r="F34" s="26"/>
    </row>
    <row r="35" spans="1:6" s="3" customFormat="1" ht="15" customHeight="1" x14ac:dyDescent="0.2">
      <c r="A35" s="7"/>
      <c r="B35" s="7"/>
      <c r="C35" s="8"/>
      <c r="D35" s="8"/>
      <c r="E35" s="7"/>
      <c r="F35" s="7"/>
    </row>
    <row r="36" spans="1:6" s="3" customFormat="1" ht="15" customHeight="1" x14ac:dyDescent="0.2">
      <c r="A36" s="7"/>
      <c r="B36" s="7"/>
      <c r="C36" s="8"/>
      <c r="D36" s="8"/>
      <c r="E36" s="7"/>
      <c r="F36" s="7"/>
    </row>
    <row r="37" spans="1:6" s="3" customFormat="1" ht="15" customHeight="1" x14ac:dyDescent="0.2">
      <c r="A37" s="7"/>
      <c r="B37" s="4"/>
      <c r="C37" s="29"/>
      <c r="D37" s="4"/>
      <c r="E37" s="30"/>
      <c r="F37" s="4"/>
    </row>
    <row r="38" spans="1:6" s="3" customFormat="1" ht="15" customHeight="1" x14ac:dyDescent="0.2">
      <c r="A38" s="7"/>
      <c r="B38" s="4"/>
      <c r="C38" s="29"/>
      <c r="D38" s="4"/>
      <c r="E38" s="30"/>
      <c r="F38" s="4"/>
    </row>
    <row r="39" spans="1:6" s="3" customFormat="1" ht="15" customHeight="1" x14ac:dyDescent="0.2">
      <c r="A39" s="7"/>
      <c r="B39" s="4"/>
      <c r="C39" s="29"/>
      <c r="D39" s="4"/>
      <c r="E39" s="4"/>
      <c r="F39" s="4"/>
    </row>
    <row r="40" spans="1:6" s="3" customFormat="1" ht="15" customHeight="1" x14ac:dyDescent="0.2">
      <c r="A40" s="7"/>
      <c r="B40" s="7"/>
      <c r="C40" s="24"/>
      <c r="D40" s="24"/>
      <c r="E40" s="36"/>
      <c r="F40" s="24"/>
    </row>
    <row r="41" spans="1:6" s="3" customFormat="1" ht="15" customHeight="1" x14ac:dyDescent="0.2">
      <c r="A41" s="7"/>
      <c r="B41" s="17"/>
      <c r="C41" s="18"/>
      <c r="D41" s="17"/>
      <c r="E41" s="18"/>
      <c r="F41" s="19"/>
    </row>
    <row r="42" spans="1:6" s="3" customFormat="1" ht="15" customHeight="1" x14ac:dyDescent="0.2">
      <c r="A42" s="7"/>
      <c r="B42" s="18"/>
      <c r="C42" s="20"/>
      <c r="D42" s="18"/>
      <c r="E42" s="30"/>
      <c r="F42" s="29"/>
    </row>
    <row r="43" spans="1:6" s="3" customFormat="1" ht="15" customHeight="1" x14ac:dyDescent="0.2">
      <c r="A43" s="7"/>
      <c r="B43" s="7"/>
      <c r="C43" s="8"/>
      <c r="D43" s="8"/>
      <c r="E43" s="7"/>
      <c r="F43" s="7"/>
    </row>
    <row r="44" spans="1:6" s="3" customFormat="1" ht="15" customHeight="1" x14ac:dyDescent="0.2">
      <c r="A44" s="7"/>
      <c r="B44" s="7"/>
      <c r="C44" s="8"/>
      <c r="D44" s="8"/>
      <c r="E44" s="7"/>
      <c r="F44" s="7"/>
    </row>
    <row r="45" spans="1:6" s="3" customFormat="1" ht="15" customHeight="1" x14ac:dyDescent="0.2">
      <c r="A45" s="7"/>
      <c r="B45" s="7"/>
      <c r="C45" s="8"/>
      <c r="D45" s="8"/>
      <c r="E45" s="7"/>
      <c r="F45" s="7"/>
    </row>
    <row r="46" spans="1:6" s="3" customFormat="1" ht="15" customHeight="1" x14ac:dyDescent="0.2">
      <c r="A46" s="7"/>
      <c r="B46" s="21"/>
      <c r="C46" s="16"/>
      <c r="D46" s="21"/>
      <c r="E46" s="13"/>
      <c r="F46" s="13"/>
    </row>
    <row r="47" spans="1:6" ht="15" customHeight="1" x14ac:dyDescent="0.2">
      <c r="F47" s="15"/>
    </row>
    <row r="48" spans="1:6" ht="15" customHeight="1" x14ac:dyDescent="0.2">
      <c r="F48" s="15"/>
    </row>
    <row r="49" spans="5:6" ht="15" customHeight="1" x14ac:dyDescent="0.2">
      <c r="E49" s="13"/>
      <c r="F49" s="22"/>
    </row>
    <row r="50" spans="5:6" ht="15" customHeight="1" x14ac:dyDescent="0.2">
      <c r="E50" s="23"/>
      <c r="F50" s="15"/>
    </row>
    <row r="52" spans="5:6" ht="15" customHeight="1" x14ac:dyDescent="0.2">
      <c r="F52" s="15"/>
    </row>
    <row r="53" spans="5:6" ht="15" customHeight="1" x14ac:dyDescent="0.2">
      <c r="F53" s="15"/>
    </row>
  </sheetData>
  <conditionalFormatting sqref="F42">
    <cfRule type="cellIs" dxfId="80" priority="1" stopIfTrue="1" operator="equal">
      <formula>0</formula>
    </cfRule>
    <cfRule type="cellIs" dxfId="79" priority="2" stopIfTrue="1" operator="notEqual">
      <formula>0</formula>
    </cfRule>
  </conditionalFormatting>
  <pageMargins left="0.59055118110236227" right="0.59055118110236227" top="0.59055118110236227" bottom="0.86614173228346458" header="0.51181102362204722" footer="0.51181102362204722"/>
  <pageSetup paperSize="9" orientation="portrait" r:id="rId1"/>
  <headerFooter alignWithMargins="0">
    <oddFooter xml:space="preserve">&amp;L&amp;6&amp;D/&amp;T/C. Truog - Page &amp;P/&amp;N
&amp;Z&amp;F/&amp;F/&amp;A
&amp;R&amp;6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FF00"/>
    <pageSetUpPr fitToPage="1"/>
  </sheetPr>
  <dimension ref="A2:O43"/>
  <sheetViews>
    <sheetView showGridLines="0" tabSelected="1" zoomScaleNormal="100" workbookViewId="0">
      <selection activeCell="H20" sqref="H20"/>
    </sheetView>
  </sheetViews>
  <sheetFormatPr baseColWidth="10" defaultColWidth="15.83203125" defaultRowHeight="15" customHeight="1" outlineLevelRow="1" outlineLevelCol="1" x14ac:dyDescent="0.2"/>
  <cols>
    <col min="1" max="1" width="2.83203125" style="2" customWidth="1"/>
    <col min="2" max="2" width="39.6640625" style="42" bestFit="1" customWidth="1"/>
    <col min="3" max="3" width="70.83203125" style="42" customWidth="1"/>
    <col min="4" max="4" width="20.83203125" style="42" hidden="1" customWidth="1" outlineLevel="1"/>
    <col min="5" max="5" width="2.83203125" style="42" customWidth="1" collapsed="1"/>
    <col min="6" max="6" width="15.83203125" style="2"/>
    <col min="7" max="7" width="9.83203125" style="2" customWidth="1" outlineLevel="1"/>
    <col min="8" max="8" width="9.5" style="2" customWidth="1" outlineLevel="1"/>
    <col min="9" max="9" width="15.83203125" style="2"/>
    <col min="10" max="10" width="0" style="2" hidden="1" customWidth="1"/>
    <col min="11" max="16384" width="15.83203125" style="2"/>
  </cols>
  <sheetData>
    <row r="2" spans="1:14" ht="30" customHeight="1" x14ac:dyDescent="0.2">
      <c r="B2" s="43" t="s">
        <v>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5" customHeight="1" x14ac:dyDescent="0.2">
      <c r="F3" s="42"/>
      <c r="G3" s="42"/>
      <c r="H3" s="42"/>
      <c r="I3" s="42"/>
      <c r="J3" s="42"/>
      <c r="K3" s="42"/>
      <c r="L3" s="42"/>
      <c r="M3" s="42"/>
      <c r="N3" s="42"/>
    </row>
    <row r="4" spans="1:14" ht="30" customHeight="1" x14ac:dyDescent="0.2">
      <c r="B4" s="44" t="s">
        <v>27</v>
      </c>
      <c r="C4" s="143"/>
      <c r="D4" s="42" t="b">
        <f>C4=""</f>
        <v>1</v>
      </c>
      <c r="F4" s="42"/>
      <c r="G4" s="42"/>
      <c r="H4" s="42"/>
      <c r="I4" s="42"/>
      <c r="J4" s="42"/>
      <c r="K4" s="42"/>
    </row>
    <row r="5" spans="1:14" ht="30" customHeight="1" x14ac:dyDescent="0.2">
      <c r="B5" s="44" t="s">
        <v>1</v>
      </c>
      <c r="C5" s="131"/>
      <c r="D5" s="42" t="b">
        <f t="shared" ref="D5:D8" si="0">C5=""</f>
        <v>1</v>
      </c>
      <c r="F5" s="150" t="s">
        <v>97</v>
      </c>
      <c r="G5" s="150"/>
      <c r="H5" s="150"/>
      <c r="I5" s="150"/>
      <c r="J5" s="150"/>
      <c r="K5" s="150"/>
    </row>
    <row r="6" spans="1:14" ht="30" customHeight="1" x14ac:dyDescent="0.2">
      <c r="B6" s="44" t="s">
        <v>2</v>
      </c>
      <c r="C6" s="131"/>
      <c r="D6" s="42" t="b">
        <f t="shared" si="0"/>
        <v>1</v>
      </c>
      <c r="F6" s="150"/>
      <c r="G6" s="150"/>
      <c r="H6" s="150"/>
      <c r="I6" s="150"/>
      <c r="J6" s="150"/>
      <c r="K6" s="150"/>
    </row>
    <row r="7" spans="1:14" ht="30" customHeight="1" x14ac:dyDescent="0.2">
      <c r="B7" s="44" t="s">
        <v>3</v>
      </c>
      <c r="C7" s="143"/>
      <c r="D7" s="42" t="b">
        <f t="shared" si="0"/>
        <v>1</v>
      </c>
      <c r="F7" s="150"/>
      <c r="G7" s="150"/>
      <c r="H7" s="150"/>
      <c r="I7" s="150"/>
      <c r="J7" s="150"/>
      <c r="K7" s="150"/>
    </row>
    <row r="8" spans="1:14" ht="30" customHeight="1" x14ac:dyDescent="0.2">
      <c r="B8" s="44" t="s">
        <v>4</v>
      </c>
      <c r="C8" s="131"/>
      <c r="D8" s="42" t="b">
        <f t="shared" si="0"/>
        <v>1</v>
      </c>
      <c r="F8" s="150"/>
      <c r="G8" s="150"/>
      <c r="H8" s="150"/>
      <c r="I8" s="150"/>
      <c r="J8" s="150"/>
      <c r="K8" s="150"/>
    </row>
    <row r="9" spans="1:14" ht="30" customHeight="1" x14ac:dyDescent="0.2">
      <c r="A9" s="42"/>
      <c r="C9" s="115"/>
      <c r="F9" s="150"/>
      <c r="G9" s="150"/>
      <c r="H9" s="150"/>
      <c r="I9" s="150"/>
      <c r="J9" s="150"/>
      <c r="K9" s="150"/>
    </row>
    <row r="10" spans="1:14" ht="30" customHeight="1" x14ac:dyDescent="0.2">
      <c r="B10" s="44" t="s">
        <v>5</v>
      </c>
      <c r="C10" s="131"/>
      <c r="F10" s="150"/>
      <c r="G10" s="150"/>
      <c r="H10" s="150"/>
      <c r="I10" s="150"/>
      <c r="J10" s="150"/>
      <c r="K10" s="150"/>
    </row>
    <row r="11" spans="1:14" ht="30" customHeight="1" x14ac:dyDescent="0.2">
      <c r="B11" s="44" t="s">
        <v>28</v>
      </c>
      <c r="C11" s="129"/>
      <c r="D11" s="42" t="e">
        <f>#REF!=""</f>
        <v>#REF!</v>
      </c>
      <c r="F11" s="150"/>
      <c r="G11" s="150"/>
      <c r="H11" s="150"/>
      <c r="I11" s="150"/>
      <c r="J11" s="150"/>
      <c r="K11" s="150"/>
    </row>
    <row r="12" spans="1:14" ht="30" customHeight="1" x14ac:dyDescent="0.2">
      <c r="B12" s="44" t="s">
        <v>7</v>
      </c>
      <c r="C12" s="110" t="str">
        <f>IF(C11="","",EOMONTH(C11,3))</f>
        <v/>
      </c>
      <c r="D12" s="42" t="e">
        <f>#REF!=""</f>
        <v>#REF!</v>
      </c>
      <c r="F12" s="42"/>
      <c r="G12" s="42"/>
      <c r="H12" s="42"/>
      <c r="I12" s="42"/>
      <c r="J12" s="42"/>
      <c r="K12" s="42"/>
    </row>
    <row r="13" spans="1:14" ht="30" customHeight="1" x14ac:dyDescent="0.2">
      <c r="B13" s="44" t="s">
        <v>60</v>
      </c>
      <c r="C13" s="111" t="str">
        <f>IFERROR(EOMONTH(C14,-1)+1,"")</f>
        <v/>
      </c>
      <c r="D13" s="42" t="e">
        <f>#REF!=""</f>
        <v>#REF!</v>
      </c>
      <c r="F13" s="42"/>
      <c r="G13" s="42"/>
      <c r="H13" s="42"/>
      <c r="I13" s="42"/>
      <c r="J13" s="42"/>
      <c r="K13" s="42"/>
    </row>
    <row r="14" spans="1:14" ht="30" customHeight="1" x14ac:dyDescent="0.2">
      <c r="B14" s="44" t="s">
        <v>61</v>
      </c>
      <c r="C14" s="111" t="str">
        <f>IF(C11="","",EOMONTH(C11,0))</f>
        <v/>
      </c>
      <c r="D14" s="42" t="e">
        <f>#REF!=""</f>
        <v>#REF!</v>
      </c>
      <c r="F14" s="42"/>
      <c r="G14" s="42"/>
      <c r="H14" s="42"/>
      <c r="I14" s="42"/>
      <c r="J14" s="42"/>
      <c r="K14" s="42"/>
    </row>
    <row r="15" spans="1:14" ht="30" customHeight="1" x14ac:dyDescent="0.2">
      <c r="A15" s="42"/>
      <c r="B15" s="2"/>
      <c r="C15" s="112"/>
      <c r="D15" s="42" t="e">
        <f>#REF!=""</f>
        <v>#REF!</v>
      </c>
      <c r="F15" s="42"/>
      <c r="G15" s="42"/>
      <c r="H15" s="42"/>
      <c r="I15" s="42"/>
      <c r="J15" s="42"/>
      <c r="K15" s="42"/>
    </row>
    <row r="16" spans="1:14" ht="30" customHeight="1" x14ac:dyDescent="0.2">
      <c r="B16" s="44" t="s">
        <v>58</v>
      </c>
      <c r="C16" s="130"/>
      <c r="F16" s="42"/>
      <c r="G16" s="42"/>
      <c r="H16" s="42"/>
      <c r="I16" s="42"/>
      <c r="J16" s="42"/>
      <c r="K16" s="42"/>
    </row>
    <row r="17" spans="1:15" ht="30" customHeight="1" x14ac:dyDescent="0.2">
      <c r="B17" s="44" t="s">
        <v>8</v>
      </c>
      <c r="C17" s="113" t="str">
        <f ca="1">IFERROR(OFFSET(MD!$O$5,MATCH(YEAR('Stammdaten Betrieb '!$C$11),MD_JAHR,0),1),"")</f>
        <v/>
      </c>
      <c r="D17" s="42" t="b">
        <f>C10=""</f>
        <v>1</v>
      </c>
      <c r="F17" s="42"/>
      <c r="G17" s="42"/>
      <c r="H17" s="42"/>
      <c r="I17" s="42"/>
      <c r="J17" s="42"/>
      <c r="K17" s="42"/>
    </row>
    <row r="18" spans="1:15" ht="30" customHeight="1" x14ac:dyDescent="0.2">
      <c r="B18" s="44" t="s">
        <v>9</v>
      </c>
      <c r="C18" s="114" t="str">
        <f ca="1">IFERROR(OFFSET(MD!$O$5,MATCH(YEAR('Stammdaten Betrieb '!$C$11),MD_JAHR,0),3),"")</f>
        <v/>
      </c>
      <c r="D18" s="42" t="b">
        <f>C11=""</f>
        <v>1</v>
      </c>
      <c r="F18" s="42"/>
      <c r="G18" s="42"/>
      <c r="H18" s="42"/>
      <c r="I18" s="42"/>
      <c r="J18" s="42"/>
      <c r="K18" s="42"/>
      <c r="N18" s="148"/>
      <c r="O18" s="148"/>
    </row>
    <row r="19" spans="1:15" ht="30" customHeight="1" x14ac:dyDescent="0.2">
      <c r="F19" s="42"/>
      <c r="G19" s="42"/>
      <c r="H19" s="42"/>
      <c r="I19" s="42"/>
      <c r="J19" s="42"/>
      <c r="K19" s="42"/>
      <c r="N19" s="148"/>
      <c r="O19" s="148"/>
    </row>
    <row r="20" spans="1:15" ht="30" customHeight="1" x14ac:dyDescent="0.2">
      <c r="D20" s="42" t="b">
        <f>C13=""</f>
        <v>1</v>
      </c>
      <c r="F20" s="42"/>
      <c r="G20" s="42"/>
      <c r="H20" s="42"/>
      <c r="I20" s="42"/>
      <c r="J20" s="42"/>
      <c r="K20" s="42"/>
    </row>
    <row r="21" spans="1:15" ht="30" customHeight="1" x14ac:dyDescent="0.2">
      <c r="A21" s="42"/>
      <c r="D21" s="42" t="b">
        <f>C14=""</f>
        <v>1</v>
      </c>
      <c r="F21" s="42"/>
      <c r="G21" s="42"/>
      <c r="H21" s="42"/>
      <c r="I21" s="42"/>
      <c r="J21" s="42"/>
      <c r="K21" s="42"/>
    </row>
    <row r="22" spans="1:15" ht="30" customHeight="1" x14ac:dyDescent="0.2">
      <c r="F22" s="42"/>
      <c r="G22" s="42"/>
      <c r="H22" s="42"/>
      <c r="I22" s="42"/>
      <c r="J22" s="42"/>
      <c r="K22" s="42"/>
    </row>
    <row r="23" spans="1:15" ht="5.0999999999999996" customHeight="1" x14ac:dyDescent="0.2">
      <c r="F23" s="42"/>
      <c r="G23" s="42"/>
      <c r="H23" s="42"/>
      <c r="I23" s="42"/>
      <c r="J23" s="42"/>
      <c r="K23" s="42"/>
    </row>
    <row r="24" spans="1:15" ht="45" customHeight="1" x14ac:dyDescent="0.2">
      <c r="B24" s="116" t="s">
        <v>66</v>
      </c>
      <c r="C24" s="117"/>
      <c r="D24" s="117"/>
      <c r="E24" s="117"/>
      <c r="F24" s="42"/>
      <c r="G24" s="42"/>
      <c r="H24" s="42"/>
      <c r="I24" s="42"/>
      <c r="J24" s="42"/>
      <c r="K24" s="42"/>
      <c r="L24" s="118"/>
    </row>
    <row r="25" spans="1:15" ht="5.0999999999999996" customHeight="1" x14ac:dyDescent="0.2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1:15" ht="45" hidden="1" customHeight="1" outlineLevel="1" x14ac:dyDescent="0.2">
      <c r="B26" s="154" t="s">
        <v>78</v>
      </c>
      <c r="C26" s="155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1:15" ht="5.0999999999999996" customHeight="1" collapsed="1" x14ac:dyDescent="0.2">
      <c r="B27" s="119"/>
      <c r="C27" s="119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1:15" ht="45" customHeight="1" x14ac:dyDescent="0.2">
      <c r="B28" s="156"/>
      <c r="C28" s="156"/>
      <c r="D28" s="117" t="e">
        <f>#REF!=""</f>
        <v>#REF!</v>
      </c>
      <c r="E28" s="117"/>
      <c r="F28" s="149" t="s">
        <v>96</v>
      </c>
      <c r="G28" s="149"/>
      <c r="H28" s="149"/>
      <c r="I28" s="149"/>
      <c r="J28" s="149"/>
      <c r="K28" s="149"/>
      <c r="L28" s="149"/>
    </row>
    <row r="29" spans="1:15" ht="5.0999999999999996" customHeight="1" x14ac:dyDescent="0.2">
      <c r="B29" s="119"/>
      <c r="C29" s="119"/>
      <c r="D29" s="117" t="b">
        <f>C16=""</f>
        <v>1</v>
      </c>
      <c r="E29" s="117"/>
      <c r="F29" s="149"/>
      <c r="G29" s="149"/>
      <c r="H29" s="149"/>
      <c r="I29" s="149"/>
      <c r="J29" s="149"/>
      <c r="K29" s="149"/>
      <c r="L29" s="149"/>
    </row>
    <row r="30" spans="1:15" ht="75" customHeight="1" x14ac:dyDescent="0.2">
      <c r="B30" s="154" t="s">
        <v>82</v>
      </c>
      <c r="C30" s="155"/>
      <c r="D30" s="117" t="b">
        <f ca="1">C17=""</f>
        <v>1</v>
      </c>
      <c r="E30" s="117"/>
      <c r="F30" s="149"/>
      <c r="G30" s="149"/>
      <c r="H30" s="149"/>
      <c r="I30" s="149"/>
      <c r="J30" s="149"/>
      <c r="K30" s="149"/>
      <c r="L30" s="149"/>
    </row>
    <row r="31" spans="1:15" ht="30" customHeight="1" x14ac:dyDescent="0.2">
      <c r="B31" s="119"/>
      <c r="C31" s="119"/>
      <c r="D31" s="117" t="e">
        <f>#REF!=""</f>
        <v>#REF!</v>
      </c>
      <c r="E31" s="117"/>
      <c r="F31" s="151" t="str">
        <f>IF(L31&gt;0,"In der Abrechnung hat es Personen mit arbeitgeberähnlicher Stellung","In der Abrechnung hat es KEINE Personen mit arbeitgeberähnlicher Stellung")</f>
        <v>In der Abrechnung hat es KEINE Personen mit arbeitgeberähnlicher Stellung</v>
      </c>
      <c r="G31" s="152"/>
      <c r="H31" s="152"/>
      <c r="I31" s="152"/>
      <c r="J31" s="152"/>
      <c r="K31" s="153"/>
      <c r="L31" s="120">
        <f>COUNTIFS(Grundlagen_Abrechnung_KAE!$F$19:$F$2000,"Arbeitgeberähnliche Stellung")</f>
        <v>0</v>
      </c>
    </row>
    <row r="32" spans="1:15" ht="30" customHeight="1" x14ac:dyDescent="0.2">
      <c r="B32" s="121"/>
      <c r="C32" s="117"/>
      <c r="D32" s="117" t="e">
        <f>#REF!=""</f>
        <v>#REF!</v>
      </c>
      <c r="E32" s="117"/>
      <c r="F32" s="118"/>
      <c r="G32" s="118"/>
      <c r="H32" s="118"/>
      <c r="I32" s="118"/>
      <c r="J32" s="118"/>
      <c r="K32" s="118"/>
      <c r="L32" s="118"/>
    </row>
    <row r="33" spans="2:13" ht="30" customHeight="1" x14ac:dyDescent="0.2">
      <c r="B33" s="122" t="s">
        <v>67</v>
      </c>
      <c r="C33" s="117"/>
      <c r="D33" s="117" t="b">
        <f ca="1">C18=""</f>
        <v>1</v>
      </c>
      <c r="E33" s="117"/>
      <c r="F33" s="118"/>
      <c r="G33" s="118"/>
      <c r="H33" s="118"/>
      <c r="I33" s="118"/>
      <c r="J33" s="118"/>
      <c r="K33" s="118"/>
      <c r="L33" s="118"/>
    </row>
    <row r="34" spans="2:13" ht="30" customHeight="1" x14ac:dyDescent="0.2">
      <c r="B34" s="123" t="s">
        <v>68</v>
      </c>
      <c r="C34" s="117"/>
      <c r="D34" s="117"/>
      <c r="E34" s="117"/>
      <c r="F34" s="118"/>
      <c r="G34" s="118"/>
      <c r="H34" s="118"/>
      <c r="I34" s="118"/>
      <c r="J34" s="118"/>
      <c r="K34" s="118"/>
      <c r="L34" s="118"/>
    </row>
    <row r="35" spans="2:13" ht="60" customHeight="1" x14ac:dyDescent="0.2">
      <c r="B35" s="124" t="s">
        <v>83</v>
      </c>
      <c r="C35" s="117"/>
      <c r="D35" s="117"/>
      <c r="E35" s="117"/>
      <c r="F35" s="118"/>
      <c r="G35" s="118"/>
      <c r="H35" s="118"/>
      <c r="I35" s="118"/>
      <c r="J35" s="118"/>
      <c r="K35" s="118"/>
      <c r="L35" s="118"/>
    </row>
    <row r="36" spans="2:13" ht="30" customHeight="1" x14ac:dyDescent="0.2">
      <c r="B36" s="125" t="s">
        <v>69</v>
      </c>
      <c r="C36" s="117"/>
      <c r="D36" s="117"/>
      <c r="E36" s="117"/>
      <c r="F36" s="118"/>
      <c r="G36" s="118"/>
      <c r="H36" s="118"/>
      <c r="I36" s="118"/>
      <c r="J36" s="118"/>
      <c r="K36" s="118"/>
      <c r="L36" s="118"/>
    </row>
    <row r="37" spans="2:13" ht="30" customHeight="1" x14ac:dyDescent="0.2">
      <c r="B37" s="126" t="s">
        <v>70</v>
      </c>
      <c r="C37" s="117"/>
      <c r="D37" s="117"/>
      <c r="E37" s="117"/>
      <c r="F37" s="118"/>
      <c r="G37" s="118"/>
      <c r="H37" s="118"/>
      <c r="I37" s="118"/>
      <c r="J37" s="118"/>
      <c r="K37" s="127" t="s">
        <v>98</v>
      </c>
      <c r="L37" s="118"/>
    </row>
    <row r="38" spans="2:13" ht="15" customHeight="1" x14ac:dyDescent="0.2">
      <c r="B38" s="117"/>
      <c r="C38" s="117"/>
      <c r="D38" s="117"/>
      <c r="E38" s="117"/>
      <c r="F38" s="118"/>
      <c r="G38" s="118"/>
      <c r="H38" s="118"/>
      <c r="I38" s="118"/>
      <c r="J38" s="118"/>
      <c r="K38" s="118"/>
      <c r="L38" s="118"/>
    </row>
    <row r="39" spans="2:13" ht="15" customHeight="1" x14ac:dyDescent="0.2">
      <c r="B39" s="117"/>
      <c r="C39" s="117"/>
      <c r="D39" s="117"/>
      <c r="E39" s="117"/>
      <c r="F39" s="118"/>
      <c r="G39" s="118"/>
      <c r="H39" s="118"/>
      <c r="I39" s="118"/>
      <c r="J39" s="118"/>
      <c r="K39" s="147" t="s">
        <v>102</v>
      </c>
      <c r="L39" s="118"/>
      <c r="M39" s="146" t="s">
        <v>101</v>
      </c>
    </row>
    <row r="40" spans="2:13" ht="15" customHeight="1" x14ac:dyDescent="0.2">
      <c r="B40" s="117"/>
      <c r="C40" s="117"/>
      <c r="D40" s="117"/>
      <c r="E40" s="117"/>
      <c r="F40" s="118"/>
      <c r="G40" s="118"/>
      <c r="H40" s="118"/>
      <c r="I40" s="118"/>
      <c r="J40" s="118"/>
      <c r="K40" s="118" t="s">
        <v>99</v>
      </c>
      <c r="L40" s="118"/>
      <c r="M40" s="2" t="s">
        <v>100</v>
      </c>
    </row>
    <row r="41" spans="2:13" ht="15" customHeight="1" x14ac:dyDescent="0.2">
      <c r="B41" s="117"/>
      <c r="C41" s="117"/>
      <c r="D41" s="117"/>
      <c r="E41" s="117"/>
      <c r="F41" s="118"/>
      <c r="G41" s="118"/>
      <c r="H41" s="118"/>
      <c r="I41" s="118"/>
      <c r="J41" s="118"/>
      <c r="K41" s="118"/>
      <c r="L41" s="118"/>
    </row>
    <row r="42" spans="2:13" ht="15" customHeight="1" x14ac:dyDescent="0.2">
      <c r="B42" s="117"/>
      <c r="C42" s="117"/>
      <c r="D42" s="117"/>
      <c r="E42" s="117"/>
      <c r="F42" s="118"/>
      <c r="G42" s="118"/>
      <c r="H42" s="118"/>
      <c r="I42" s="118"/>
      <c r="J42" s="118"/>
      <c r="K42" s="118"/>
      <c r="L42" s="118"/>
    </row>
    <row r="43" spans="2:13" ht="15" customHeight="1" x14ac:dyDescent="0.2">
      <c r="B43" s="117"/>
      <c r="C43" s="117"/>
      <c r="D43" s="117"/>
      <c r="E43" s="117"/>
      <c r="F43" s="118"/>
      <c r="G43" s="118"/>
      <c r="H43" s="118"/>
      <c r="I43" s="118"/>
      <c r="J43" s="118"/>
      <c r="K43" s="118"/>
      <c r="L43" s="118"/>
    </row>
  </sheetData>
  <sheetProtection autoFilter="0"/>
  <mergeCells count="7">
    <mergeCell ref="N18:O19"/>
    <mergeCell ref="F28:L30"/>
    <mergeCell ref="F5:K11"/>
    <mergeCell ref="F31:K31"/>
    <mergeCell ref="B26:C26"/>
    <mergeCell ref="B28:C28"/>
    <mergeCell ref="B30:C30"/>
  </mergeCells>
  <conditionalFormatting sqref="D4:D8">
    <cfRule type="expression" dxfId="78" priority="8">
      <formula>$D4=TRUE</formula>
    </cfRule>
  </conditionalFormatting>
  <conditionalFormatting sqref="D11:D15">
    <cfRule type="expression" dxfId="77" priority="7">
      <formula>$D11=TRUE</formula>
    </cfRule>
  </conditionalFormatting>
  <conditionalFormatting sqref="D17:D18">
    <cfRule type="expression" dxfId="76" priority="6">
      <formula>$D17=TRUE</formula>
    </cfRule>
  </conditionalFormatting>
  <conditionalFormatting sqref="D20:D21">
    <cfRule type="expression" dxfId="75" priority="5">
      <formula>$D20=TRUE</formula>
    </cfRule>
  </conditionalFormatting>
  <conditionalFormatting sqref="D28:D33">
    <cfRule type="expression" dxfId="74" priority="4">
      <formula>$D28=TRUE</formula>
    </cfRule>
  </conditionalFormatting>
  <conditionalFormatting sqref="C25">
    <cfRule type="expression" dxfId="73" priority="3">
      <formula>$C$25="unvollständig ausgefüllt"</formula>
    </cfRule>
  </conditionalFormatting>
  <conditionalFormatting sqref="F31 L31">
    <cfRule type="expression" dxfId="72" priority="1">
      <formula>$L$31&gt;0</formula>
    </cfRule>
    <cfRule type="expression" dxfId="71" priority="2">
      <formula>$L$31=0</formula>
    </cfRule>
  </conditionalFormatting>
  <dataValidations disablePrompts="1" count="5">
    <dataValidation type="date" operator="greaterThanOrEqual" allowBlank="1" showInputMessage="1" showErrorMessage="1" sqref="C11" xr:uid="{00000000-0002-0000-0100-000000000000}">
      <formula1>43831</formula1>
    </dataValidation>
    <dataValidation type="whole" allowBlank="1" showInputMessage="1" showErrorMessage="1" errorTitle="BUR-Nr. muss 8-stellig sein" error="BUR-Nr. muss 8-stellig sein" sqref="C4" xr:uid="{00000000-0002-0000-0100-000001000000}">
      <formula1>10000000</formula1>
      <formula2>99999999</formula2>
    </dataValidation>
    <dataValidation type="textLength" operator="equal" allowBlank="1" showInputMessage="1" showErrorMessage="1" errorTitle="Bitte korrekte PLZ eingeben" error="PLZ muss 4-stellig sein" sqref="C7" xr:uid="{00000000-0002-0000-0100-000002000000}">
      <formula1>4</formula1>
    </dataValidation>
    <dataValidation operator="greaterThan" allowBlank="1" showInputMessage="1" showErrorMessage="1" sqref="C13" xr:uid="{00000000-0002-0000-0100-000003000000}"/>
    <dataValidation type="decimal" allowBlank="1" showInputMessage="1" showErrorMessage="1" sqref="C16" xr:uid="{00000000-0002-0000-0100-000004000000}">
      <formula1>0</formula1>
      <formula2>20</formula2>
    </dataValidation>
  </dataValidations>
  <pageMargins left="0.19685039370078741" right="0.19685039370078741" top="0.19685039370078741" bottom="0.19685039370078741" header="0" footer="0"/>
  <pageSetup paperSize="9" scale="7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00B050"/>
  </sheetPr>
  <dimension ref="A1:AP2001"/>
  <sheetViews>
    <sheetView showGridLines="0" zoomScaleNormal="100" zoomScaleSheetLayoutView="130" workbookViewId="0">
      <pane ySplit="17" topLeftCell="A19" activePane="bottomLeft" state="frozen"/>
      <selection pane="bottomLeft" activeCell="B19" sqref="B19"/>
    </sheetView>
  </sheetViews>
  <sheetFormatPr baseColWidth="10" defaultColWidth="15.83203125" defaultRowHeight="15" customHeight="1" outlineLevelRow="1" outlineLevelCol="1" x14ac:dyDescent="0.2"/>
  <cols>
    <col min="1" max="1" width="2.83203125" style="2" customWidth="1"/>
    <col min="2" max="2" width="15.83203125" style="42" customWidth="1"/>
    <col min="3" max="4" width="20.83203125" style="42" customWidth="1"/>
    <col min="5" max="5" width="6.83203125" style="55" customWidth="1"/>
    <col min="6" max="6" width="24.5" style="74" customWidth="1"/>
    <col min="7" max="7" width="10.83203125" style="2" customWidth="1"/>
    <col min="8" max="8" width="10.83203125" style="56" customWidth="1"/>
    <col min="9" max="12" width="10.83203125" style="2" customWidth="1"/>
    <col min="13" max="13" width="8.83203125" style="2" customWidth="1"/>
    <col min="14" max="14" width="10.83203125" style="2" customWidth="1"/>
    <col min="15" max="17" width="20.83203125" style="2" customWidth="1"/>
    <col min="18" max="18" width="23.83203125" style="2" customWidth="1"/>
    <col min="19" max="19" width="2.83203125" style="2" customWidth="1"/>
    <col min="20" max="20" width="12" style="2" customWidth="1"/>
    <col min="21" max="23" width="15.83203125" style="2" customWidth="1"/>
    <col min="24" max="24" width="2.83203125" style="2" hidden="1" customWidth="1" outlineLevel="1"/>
    <col min="25" max="27" width="10.83203125" style="2" hidden="1" customWidth="1" outlineLevel="1"/>
    <col min="28" max="28" width="2.83203125" style="2" hidden="1" customWidth="1" outlineLevel="1"/>
    <col min="29" max="30" width="10.83203125" style="2" hidden="1" customWidth="1" outlineLevel="1"/>
    <col min="31" max="31" width="2.83203125" style="2" hidden="1" customWidth="1" outlineLevel="1"/>
    <col min="32" max="34" width="10.83203125" style="2" hidden="1" customWidth="1" outlineLevel="1"/>
    <col min="35" max="35" width="2.83203125" style="2" hidden="1" customWidth="1" outlineLevel="1"/>
    <col min="36" max="40" width="5.83203125" style="2" hidden="1" customWidth="1" outlineLevel="1"/>
    <col min="41" max="41" width="15.83203125" style="2" hidden="1" customWidth="1" outlineLevel="1"/>
    <col min="42" max="42" width="15.83203125" style="2" collapsed="1"/>
    <col min="43" max="16384" width="15.83203125" style="2"/>
  </cols>
  <sheetData>
    <row r="1" spans="1:40" ht="15" customHeight="1" x14ac:dyDescent="0.2">
      <c r="A1" s="101" t="str">
        <f>"Grundlagen_Abrechnung_KAE!"&amp;"$B$2:R"&amp;COUNTA(B:B)+9</f>
        <v>Grundlagen_Abrechnung_KAE!$B$2:R19</v>
      </c>
      <c r="E1" s="56"/>
    </row>
    <row r="2" spans="1:40" ht="30" customHeight="1" x14ac:dyDescent="0.2">
      <c r="B2" s="43" t="s">
        <v>88</v>
      </c>
      <c r="C2" s="43"/>
      <c r="D2" s="43"/>
      <c r="E2" s="58"/>
      <c r="F2" s="58"/>
      <c r="G2" s="43"/>
      <c r="H2" s="5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Y2" s="43"/>
      <c r="Z2" s="43"/>
      <c r="AA2" s="43"/>
      <c r="AC2" s="43"/>
      <c r="AD2" s="43"/>
      <c r="AF2" s="43"/>
      <c r="AG2" s="43"/>
      <c r="AH2" s="43"/>
      <c r="AJ2" s="43"/>
      <c r="AK2" s="43"/>
      <c r="AL2" s="43"/>
      <c r="AM2" s="43"/>
      <c r="AN2" s="43"/>
    </row>
    <row r="3" spans="1:40" ht="15" customHeight="1" x14ac:dyDescent="0.2">
      <c r="G3" s="42"/>
      <c r="H3" s="55"/>
      <c r="I3" s="42"/>
      <c r="Y3" s="42"/>
      <c r="Z3" s="42"/>
      <c r="AA3" s="42"/>
      <c r="AJ3" s="42"/>
      <c r="AK3" s="42"/>
      <c r="AL3" s="42"/>
      <c r="AM3" s="42"/>
      <c r="AN3" s="42"/>
    </row>
    <row r="4" spans="1:40" ht="45" customHeight="1" x14ac:dyDescent="0.2">
      <c r="B4" s="161" t="str">
        <f>'Stammdaten Betrieb '!C5&amp;" - "&amp;'Stammdaten Betrieb '!C6&amp;" "&amp;'Stammdaten Betrieb '!C7&amp;" "&amp;'Stammdaten Betrieb '!C8&amp;" - "&amp;'Stammdaten Betrieb '!C10</f>
        <v xml:space="preserve"> -    - </v>
      </c>
      <c r="C4" s="161"/>
      <c r="D4" s="161"/>
      <c r="E4" s="100"/>
      <c r="F4" s="100"/>
      <c r="G4" s="100"/>
      <c r="H4" s="100"/>
      <c r="Y4" s="100"/>
      <c r="Z4" s="100"/>
      <c r="AA4" s="100"/>
      <c r="AJ4" s="100"/>
      <c r="AK4" s="100"/>
      <c r="AL4" s="49"/>
      <c r="AM4" s="49"/>
      <c r="AN4" s="49"/>
    </row>
    <row r="5" spans="1:40" ht="15" customHeight="1" x14ac:dyDescent="0.2">
      <c r="B5" s="157" t="s">
        <v>6</v>
      </c>
      <c r="C5" s="157"/>
      <c r="D5" s="50">
        <f>'Stammdaten Betrieb '!C11</f>
        <v>0</v>
      </c>
      <c r="E5" s="59"/>
      <c r="F5" s="59"/>
    </row>
    <row r="6" spans="1:40" ht="15" customHeight="1" x14ac:dyDescent="0.2">
      <c r="B6" s="157" t="s">
        <v>15</v>
      </c>
      <c r="C6" s="157"/>
      <c r="D6" s="51" t="str">
        <f>'Stammdaten Betrieb '!C13</f>
        <v/>
      </c>
      <c r="E6" s="60"/>
      <c r="F6" s="60"/>
    </row>
    <row r="7" spans="1:40" ht="15" customHeight="1" x14ac:dyDescent="0.2">
      <c r="B7" s="157" t="s">
        <v>16</v>
      </c>
      <c r="C7" s="157"/>
      <c r="D7" s="51" t="str">
        <f>'Stammdaten Betrieb '!C14</f>
        <v/>
      </c>
      <c r="E7" s="60"/>
      <c r="F7" s="60"/>
      <c r="AJ7" s="2" t="e">
        <f>MONTH(D7)</f>
        <v>#VALUE!</v>
      </c>
      <c r="AK7" s="2" t="e">
        <f>YEAR(D7)</f>
        <v>#VALUE!</v>
      </c>
    </row>
    <row r="8" spans="1:40" ht="5.0999999999999996" customHeight="1" x14ac:dyDescent="0.2">
      <c r="B8" s="63"/>
      <c r="C8" s="63"/>
      <c r="D8" s="51"/>
      <c r="E8" s="60"/>
      <c r="F8" s="60"/>
    </row>
    <row r="9" spans="1:40" ht="5.0999999999999996" customHeight="1" x14ac:dyDescent="0.2">
      <c r="B9" s="63"/>
      <c r="C9" s="63"/>
      <c r="D9" s="51"/>
      <c r="E9" s="60"/>
      <c r="F9" s="60"/>
    </row>
    <row r="10" spans="1:40" ht="5.0999999999999996" customHeight="1" x14ac:dyDescent="0.2">
      <c r="B10" s="63"/>
      <c r="C10" s="63"/>
      <c r="D10" s="51"/>
      <c r="E10" s="60"/>
      <c r="F10" s="60"/>
    </row>
    <row r="11" spans="1:40" ht="5.0999999999999996" customHeight="1" x14ac:dyDescent="0.2">
      <c r="B11" s="63"/>
      <c r="C11" s="63"/>
      <c r="D11" s="51"/>
      <c r="E11" s="60"/>
      <c r="F11" s="60"/>
    </row>
    <row r="12" spans="1:40" ht="15" customHeight="1" thickBot="1" x14ac:dyDescent="0.25">
      <c r="B12" s="109" t="str">
        <f>'Stammdaten Betrieb '!K37</f>
        <v>Version 10  - 290520 - 15:40</v>
      </c>
      <c r="C12" s="63"/>
      <c r="D12" s="51"/>
      <c r="E12" s="60"/>
      <c r="F12" s="60"/>
      <c r="T12" s="162" t="s">
        <v>90</v>
      </c>
      <c r="U12" s="163"/>
      <c r="V12" s="163"/>
      <c r="W12" s="164"/>
    </row>
    <row r="13" spans="1:40" ht="15" customHeight="1" x14ac:dyDescent="0.2">
      <c r="B13" s="2"/>
      <c r="C13" s="2"/>
      <c r="D13" s="2"/>
      <c r="E13" s="94"/>
      <c r="F13" s="60"/>
      <c r="G13" s="92">
        <f>COUNTIFS($H$19:$H$2000,"&gt;0")</f>
        <v>0</v>
      </c>
      <c r="J13" s="92">
        <f>COUNTIFS($R$19:$R$2000,"&gt;0")</f>
        <v>0</v>
      </c>
      <c r="Q13" s="98" t="str">
        <f>"%-Ausfall im "&amp;TEXT(D5,"MMM JJJJ")</f>
        <v>%-Ausfall im Jan 1900</v>
      </c>
      <c r="T13" s="165"/>
      <c r="U13" s="166"/>
      <c r="V13" s="166"/>
      <c r="W13" s="167"/>
      <c r="AA13" s="56"/>
    </row>
    <row r="14" spans="1:40" ht="15" customHeight="1" thickBot="1" x14ac:dyDescent="0.25">
      <c r="B14" s="144" t="s">
        <v>91</v>
      </c>
      <c r="E14" s="94"/>
      <c r="O14" s="65"/>
      <c r="Q14" s="99">
        <f>IFERROR(R17/P17,0)</f>
        <v>0</v>
      </c>
      <c r="Y14" s="65"/>
      <c r="Z14" s="65"/>
      <c r="AA14" s="65"/>
      <c r="AC14" s="65" t="s">
        <v>81</v>
      </c>
      <c r="AD14" s="65" t="s">
        <v>81</v>
      </c>
      <c r="AF14" s="65"/>
      <c r="AG14" s="65"/>
      <c r="AH14" s="75" t="s">
        <v>40</v>
      </c>
      <c r="AJ14" s="158"/>
      <c r="AK14" s="159"/>
      <c r="AL14" s="159"/>
      <c r="AM14" s="159"/>
      <c r="AN14" s="160"/>
    </row>
    <row r="15" spans="1:40" ht="80.099999999999994" customHeight="1" x14ac:dyDescent="0.2">
      <c r="B15" s="53" t="s">
        <v>84</v>
      </c>
      <c r="C15" s="53" t="s">
        <v>17</v>
      </c>
      <c r="D15" s="53" t="s">
        <v>18</v>
      </c>
      <c r="E15" s="57" t="s">
        <v>25</v>
      </c>
      <c r="F15" s="57" t="s">
        <v>42</v>
      </c>
      <c r="G15" s="54" t="s">
        <v>29</v>
      </c>
      <c r="H15" s="57" t="s">
        <v>20</v>
      </c>
      <c r="I15" s="57" t="s">
        <v>86</v>
      </c>
      <c r="J15" s="57" t="s">
        <v>87</v>
      </c>
      <c r="K15" s="57" t="s">
        <v>77</v>
      </c>
      <c r="L15" s="57" t="s">
        <v>80</v>
      </c>
      <c r="M15" s="57" t="s">
        <v>39</v>
      </c>
      <c r="N15" s="57" t="s">
        <v>62</v>
      </c>
      <c r="O15" s="57" t="s">
        <v>76</v>
      </c>
      <c r="P15" s="57" t="str">
        <f>"Summe Sollstunden aller anspruchsberechtigten Arbeitnehmenden "&amp;TEXT($D$5,"MMMM JJJJ")</f>
        <v>Summe Sollstunden aller anspruchsberechtigten Arbeitnehmenden Januar 1900</v>
      </c>
      <c r="Q15" s="97" t="str">
        <f>"Von den Sollstunden in Abzug zu bringende Stunden für den Monat "&amp;TEXT($D$5,"MMMM JJJJ")&amp;" gemäss Stundennachweisen"</f>
        <v>Von den Sollstunden in Abzug zu bringende Stunden für den Monat Januar 1900 gemäss Stundennachweisen</v>
      </c>
      <c r="R15" s="57" t="str">
        <f>"Summe wirtschaftlich bedingter Ausfallstunden aller von Kurzarbeit betroffenen Arbeitnehmenden Monat "&amp;TEXT($D$5,"MMMM JJJJ")&amp;" gemäss Stundennachweisen"</f>
        <v>Summe wirtschaftlich bedingter Ausfallstunden aller von Kurzarbeit betroffenen Arbeitnehmenden Monat Januar 1900 gemäss Stundennachweisen</v>
      </c>
      <c r="T15" s="57" t="s">
        <v>85</v>
      </c>
      <c r="U15" s="57" t="s">
        <v>93</v>
      </c>
      <c r="V15" s="57" t="s">
        <v>94</v>
      </c>
      <c r="W15" s="57" t="s">
        <v>95</v>
      </c>
      <c r="Y15" s="54" t="s">
        <v>41</v>
      </c>
      <c r="Z15" s="57" t="s">
        <v>37</v>
      </c>
      <c r="AA15" s="57" t="s">
        <v>30</v>
      </c>
      <c r="AC15" s="57"/>
      <c r="AD15" s="57" t="s">
        <v>65</v>
      </c>
      <c r="AF15" s="57" t="s">
        <v>63</v>
      </c>
      <c r="AG15" s="57" t="s">
        <v>64</v>
      </c>
      <c r="AH15" s="57" t="s">
        <v>19</v>
      </c>
      <c r="AJ15" s="71" t="s">
        <v>21</v>
      </c>
      <c r="AK15" s="71" t="s">
        <v>22</v>
      </c>
      <c r="AL15" s="71" t="s">
        <v>23</v>
      </c>
      <c r="AM15" s="71" t="s">
        <v>38</v>
      </c>
      <c r="AN15" s="71" t="s">
        <v>24</v>
      </c>
    </row>
    <row r="16" spans="1:40" ht="15" hidden="1" customHeight="1" outlineLevel="1" x14ac:dyDescent="0.2">
      <c r="B16" s="45">
        <v>16</v>
      </c>
      <c r="C16" s="45"/>
      <c r="D16" s="45"/>
      <c r="E16" s="61"/>
      <c r="F16" s="61"/>
      <c r="G16" s="52"/>
      <c r="H16" s="62"/>
      <c r="I16" s="45"/>
      <c r="J16" s="95"/>
      <c r="K16" s="91">
        <v>6</v>
      </c>
      <c r="L16" s="103">
        <v>12</v>
      </c>
      <c r="M16" s="45"/>
      <c r="N16" s="45"/>
      <c r="O16" s="45"/>
      <c r="P16" s="45"/>
      <c r="Q16" s="45"/>
      <c r="R16" s="45"/>
      <c r="Y16" s="66">
        <f>YEAR($D$5)-18</f>
        <v>1882</v>
      </c>
      <c r="Z16" s="66"/>
      <c r="AA16" s="66">
        <f>YEAR($D$5)-16</f>
        <v>1884</v>
      </c>
      <c r="AC16" s="103"/>
      <c r="AD16" s="96"/>
      <c r="AF16" s="45"/>
      <c r="AG16" s="45"/>
      <c r="AH16" s="45"/>
      <c r="AJ16" s="66">
        <v>1</v>
      </c>
      <c r="AK16" s="66">
        <v>2</v>
      </c>
      <c r="AL16" s="66">
        <v>3</v>
      </c>
      <c r="AM16" s="66">
        <v>4</v>
      </c>
      <c r="AN16" s="66">
        <v>5</v>
      </c>
    </row>
    <row r="17" spans="2:40" ht="30" customHeight="1" collapsed="1" x14ac:dyDescent="0.2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>
        <f ca="1">SUM(O19:O2000)</f>
        <v>0</v>
      </c>
      <c r="P17" s="105">
        <f>SUM(P19:P2000)</f>
        <v>0</v>
      </c>
      <c r="Q17" s="105">
        <f>SUM(Q19:Q2000)</f>
        <v>0</v>
      </c>
      <c r="R17" s="105">
        <f t="shared" ref="R17" si="0">SUM(R19:R2000)</f>
        <v>0</v>
      </c>
      <c r="T17" s="105"/>
      <c r="U17" s="142">
        <f ca="1">SUM(U19:U2000)</f>
        <v>0</v>
      </c>
      <c r="V17" s="142"/>
      <c r="W17" s="142">
        <f ca="1">SUM(W19:W2000)</f>
        <v>0</v>
      </c>
      <c r="Y17" s="105"/>
      <c r="Z17" s="105"/>
      <c r="AA17" s="105"/>
      <c r="AC17" s="105"/>
      <c r="AD17" s="105"/>
      <c r="AF17" s="105"/>
      <c r="AG17" s="105"/>
      <c r="AH17" s="105">
        <f t="shared" ref="AH17" si="1">SUM(AH19:AH2000)</f>
        <v>0</v>
      </c>
      <c r="AJ17" s="105"/>
      <c r="AK17" s="105"/>
      <c r="AL17" s="105"/>
      <c r="AM17" s="105"/>
      <c r="AN17" s="105"/>
    </row>
    <row r="18" spans="2:40" ht="15" customHeight="1" x14ac:dyDescent="0.2">
      <c r="B18" s="2"/>
      <c r="C18" s="2"/>
      <c r="D18" s="2"/>
      <c r="E18" s="2"/>
      <c r="F18" s="2"/>
      <c r="H18" s="2"/>
      <c r="Y18" s="56"/>
      <c r="Z18" s="64"/>
      <c r="AA18" s="64"/>
    </row>
    <row r="19" spans="2:40" ht="15" customHeight="1" x14ac:dyDescent="0.2">
      <c r="B19" s="78"/>
      <c r="C19" s="78"/>
      <c r="D19" s="78"/>
      <c r="E19" s="79"/>
      <c r="F19" s="80"/>
      <c r="G19" s="73"/>
      <c r="H19" s="82"/>
      <c r="I19" s="93"/>
      <c r="J19" s="90"/>
      <c r="K19" s="83"/>
      <c r="L19" s="83"/>
      <c r="M19" s="84"/>
      <c r="N19" s="83"/>
      <c r="O19" s="104" t="str">
        <f ca="1">IF($B19="","",IF(F19="Arbeitgeberähnliche Stellung",OFFSET(MD!$Q$5,MATCH(Grundlagen_Abrechnung_KAE!$AK$7,MD_JAHR,0),0)*$H19,IF(((AD19/12*M19*12)+N19)&gt;AF19,AF19/12,((AD19/12*M19*12)+N19)/12)))</f>
        <v/>
      </c>
      <c r="P19" s="90"/>
      <c r="Q19" s="90"/>
      <c r="R19" s="104">
        <f t="shared" ref="R19:R82" si="2">ROUND(IF(Q19="",0,IF(P19=0,0,IF(Q19&gt;P19,0,P19-Q19))),2)</f>
        <v>0</v>
      </c>
      <c r="T19" s="145">
        <f t="shared" ref="T19:T82" si="3">IFERROR(R19/P19,0)</f>
        <v>0</v>
      </c>
      <c r="U19" s="76">
        <f t="shared" ref="U19:U82" ca="1" si="4">IFERROR(IF(O19-W19=0,O19,(O19)*(1-T19)),0)</f>
        <v>0</v>
      </c>
      <c r="V19" s="76">
        <f ca="1">IFERROR(O19*T19,0)</f>
        <v>0</v>
      </c>
      <c r="W19" s="76">
        <f t="shared" ref="W19:W82" ca="1" si="5">IFERROR(O19*T19,0)*0.8</f>
        <v>0</v>
      </c>
      <c r="Y19" s="106" t="str">
        <f t="shared" ref="Y19:Y82" si="6">IF(YEAR($G19)&gt;$Y$16,"prüfen","")</f>
        <v>prüfen</v>
      </c>
      <c r="Z19" s="107" t="str">
        <f ca="1">IFERROR(OFFSET(MD!$U$5,MATCH(Grundlagen_Abrechnung_KAE!$E19,MD_GENDER,0),0),"")</f>
        <v/>
      </c>
      <c r="AA19" s="104">
        <f t="shared" ref="AA19:AA82" si="7">IF(B19="",0,IF(YEAR(G19)&gt;$AA$16,0,1))</f>
        <v>0</v>
      </c>
      <c r="AC19" s="104">
        <f t="shared" ref="AC19:AC82" si="8">IF(J19*K19/6&gt;J19*L19/12,J19*K19/6,J19*L19/12)</f>
        <v>0</v>
      </c>
      <c r="AD19" s="104">
        <f ca="1">IF(F19="Arbeitgeberähnliche Stellung",OFFSET(MD!$Q$5,MATCH(Grundlagen_Abrechnung_KAE!$AK$7,MD_JAHR,0),0)*$H19,IF(J19&gt;0,AC19,I19))</f>
        <v>0</v>
      </c>
      <c r="AF19" s="85" t="e">
        <f ca="1">OFFSET(MD!$P$5,MATCH($AK$7,MD_JAHR,0),0)*12</f>
        <v>#VALUE!</v>
      </c>
      <c r="AG19" s="85">
        <f t="shared" ref="AG19:AG82" si="9">I19*M19+N19</f>
        <v>0</v>
      </c>
      <c r="AH19" s="81"/>
      <c r="AJ19" s="72"/>
      <c r="AK19" s="72"/>
      <c r="AL19" s="72"/>
      <c r="AM19" s="72"/>
      <c r="AN19" s="72"/>
    </row>
    <row r="20" spans="2:40" ht="15" customHeight="1" x14ac:dyDescent="0.2">
      <c r="B20" s="78"/>
      <c r="C20" s="78"/>
      <c r="D20" s="78"/>
      <c r="E20" s="79"/>
      <c r="F20" s="80"/>
      <c r="G20" s="73"/>
      <c r="H20" s="82"/>
      <c r="I20" s="93"/>
      <c r="J20" s="90"/>
      <c r="K20" s="83"/>
      <c r="L20" s="83"/>
      <c r="M20" s="84"/>
      <c r="N20" s="83"/>
      <c r="O20" s="104" t="str">
        <f ca="1">IF($B20="","",IF(F20="Arbeitgeberähnliche Stellung",OFFSET(MD!$Q$5,MATCH(Grundlagen_Abrechnung_KAE!$AK$7,MD_JAHR,0),0)*$H20,IF(((AD20/12*M20*12)+N20)&gt;AF20,AF20/12,((AD20/12*M20*12)+N20)/12)))</f>
        <v/>
      </c>
      <c r="P20" s="90"/>
      <c r="Q20" s="90"/>
      <c r="R20" s="104">
        <f t="shared" si="2"/>
        <v>0</v>
      </c>
      <c r="T20" s="145">
        <f t="shared" si="3"/>
        <v>0</v>
      </c>
      <c r="U20" s="76">
        <f t="shared" ca="1" si="4"/>
        <v>0</v>
      </c>
      <c r="V20" s="76">
        <f t="shared" ref="V20:V83" ca="1" si="10">IFERROR(O20*T20,0)</f>
        <v>0</v>
      </c>
      <c r="W20" s="76">
        <f t="shared" ca="1" si="5"/>
        <v>0</v>
      </c>
      <c r="Y20" s="106" t="str">
        <f t="shared" si="6"/>
        <v>prüfen</v>
      </c>
      <c r="Z20" s="107" t="str">
        <f ca="1">IFERROR(OFFSET(MD!$U$5,MATCH(Grundlagen_Abrechnung_KAE!$E20,MD_GENDER,0),0),"")</f>
        <v/>
      </c>
      <c r="AA20" s="104">
        <f t="shared" si="7"/>
        <v>0</v>
      </c>
      <c r="AC20" s="104">
        <f t="shared" si="8"/>
        <v>0</v>
      </c>
      <c r="AD20" s="104">
        <f ca="1">IF(F20="Arbeitgeberähnliche Stellung",OFFSET(MD!$Q$5,MATCH(Grundlagen_Abrechnung_KAE!$AK$7,MD_JAHR,0),0)*$H20,IF(J20&gt;0,AC20,I20))</f>
        <v>0</v>
      </c>
      <c r="AF20" s="85" t="e">
        <f ca="1">OFFSET(MD!$P$5,MATCH($AK$7,MD_JAHR,0),0)*12</f>
        <v>#VALUE!</v>
      </c>
      <c r="AG20" s="85">
        <f t="shared" si="9"/>
        <v>0</v>
      </c>
      <c r="AH20" s="81"/>
      <c r="AJ20" s="72"/>
      <c r="AK20" s="72"/>
      <c r="AL20" s="72"/>
      <c r="AM20" s="72"/>
      <c r="AN20" s="72"/>
    </row>
    <row r="21" spans="2:40" ht="15" customHeight="1" x14ac:dyDescent="0.2">
      <c r="B21" s="78"/>
      <c r="C21" s="78"/>
      <c r="D21" s="78"/>
      <c r="E21" s="79"/>
      <c r="F21" s="80"/>
      <c r="G21" s="73"/>
      <c r="H21" s="82"/>
      <c r="I21" s="93"/>
      <c r="J21" s="90"/>
      <c r="K21" s="83"/>
      <c r="L21" s="83"/>
      <c r="M21" s="84"/>
      <c r="N21" s="83"/>
      <c r="O21" s="104" t="str">
        <f ca="1">IF($B21="","",IF(F21="Arbeitgeberähnliche Stellung",OFFSET(MD!$Q$5,MATCH(Grundlagen_Abrechnung_KAE!$AK$7,MD_JAHR,0),0)*$H21,IF(((AD21/12*M21*12)+N21)&gt;AF21,AF21/12,((AD21/12*M21*12)+N21)/12)))</f>
        <v/>
      </c>
      <c r="P21" s="90"/>
      <c r="Q21" s="90"/>
      <c r="R21" s="104">
        <f t="shared" si="2"/>
        <v>0</v>
      </c>
      <c r="T21" s="145">
        <f t="shared" si="3"/>
        <v>0</v>
      </c>
      <c r="U21" s="76">
        <f t="shared" ca="1" si="4"/>
        <v>0</v>
      </c>
      <c r="V21" s="76">
        <f t="shared" ca="1" si="10"/>
        <v>0</v>
      </c>
      <c r="W21" s="76">
        <f t="shared" ca="1" si="5"/>
        <v>0</v>
      </c>
      <c r="Y21" s="106" t="str">
        <f t="shared" si="6"/>
        <v>prüfen</v>
      </c>
      <c r="Z21" s="107" t="str">
        <f ca="1">IFERROR(OFFSET(MD!$U$5,MATCH(Grundlagen_Abrechnung_KAE!$E21,MD_GENDER,0),0),"")</f>
        <v/>
      </c>
      <c r="AA21" s="104">
        <f t="shared" si="7"/>
        <v>0</v>
      </c>
      <c r="AC21" s="104">
        <f t="shared" si="8"/>
        <v>0</v>
      </c>
      <c r="AD21" s="104">
        <f ca="1">IF(F21="Arbeitgeberähnliche Stellung",OFFSET(MD!$Q$5,MATCH(Grundlagen_Abrechnung_KAE!$AK$7,MD_JAHR,0),0)*$H21,IF(J21&gt;0,AC21,I21))</f>
        <v>0</v>
      </c>
      <c r="AF21" s="85" t="e">
        <f ca="1">OFFSET(MD!$P$5,MATCH($AK$7,MD_JAHR,0),0)*12</f>
        <v>#VALUE!</v>
      </c>
      <c r="AG21" s="85">
        <f t="shared" si="9"/>
        <v>0</v>
      </c>
      <c r="AH21" s="81"/>
      <c r="AJ21" s="72"/>
      <c r="AK21" s="72"/>
      <c r="AL21" s="72"/>
      <c r="AM21" s="72"/>
      <c r="AN21" s="72"/>
    </row>
    <row r="22" spans="2:40" ht="15" customHeight="1" x14ac:dyDescent="0.2">
      <c r="B22" s="78"/>
      <c r="C22" s="78"/>
      <c r="D22" s="78"/>
      <c r="E22" s="79"/>
      <c r="F22" s="80"/>
      <c r="G22" s="73"/>
      <c r="H22" s="82"/>
      <c r="I22" s="93"/>
      <c r="J22" s="90"/>
      <c r="K22" s="83"/>
      <c r="L22" s="83"/>
      <c r="M22" s="84"/>
      <c r="N22" s="83"/>
      <c r="O22" s="104" t="str">
        <f ca="1">IF($B22="","",IF(F22="Arbeitgeberähnliche Stellung",OFFSET(MD!$Q$5,MATCH(Grundlagen_Abrechnung_KAE!$AK$7,MD_JAHR,0),0)*$H22,IF(((AD22/12*M22*12)+N22)&gt;AF22,AF22/12,((AD22/12*M22*12)+N22)/12)))</f>
        <v/>
      </c>
      <c r="P22" s="90"/>
      <c r="Q22" s="90"/>
      <c r="R22" s="104">
        <f t="shared" si="2"/>
        <v>0</v>
      </c>
      <c r="T22" s="145">
        <f t="shared" si="3"/>
        <v>0</v>
      </c>
      <c r="U22" s="76">
        <f t="shared" ca="1" si="4"/>
        <v>0</v>
      </c>
      <c r="V22" s="76">
        <f t="shared" ca="1" si="10"/>
        <v>0</v>
      </c>
      <c r="W22" s="76">
        <f t="shared" ca="1" si="5"/>
        <v>0</v>
      </c>
      <c r="Y22" s="106" t="str">
        <f t="shared" si="6"/>
        <v>prüfen</v>
      </c>
      <c r="Z22" s="107" t="str">
        <f ca="1">IFERROR(OFFSET(MD!$U$5,MATCH(Grundlagen_Abrechnung_KAE!$E22,MD_GENDER,0),0),"")</f>
        <v/>
      </c>
      <c r="AA22" s="104">
        <f t="shared" si="7"/>
        <v>0</v>
      </c>
      <c r="AC22" s="104">
        <f t="shared" si="8"/>
        <v>0</v>
      </c>
      <c r="AD22" s="104">
        <f ca="1">IF(F22="Arbeitgeberähnliche Stellung",OFFSET(MD!$Q$5,MATCH(Grundlagen_Abrechnung_KAE!$AK$7,MD_JAHR,0),0)*$H22,IF(J22&gt;0,AC22,I22))</f>
        <v>0</v>
      </c>
      <c r="AF22" s="85" t="e">
        <f ca="1">OFFSET(MD!$P$5,MATCH($AK$7,MD_JAHR,0),0)*12</f>
        <v>#VALUE!</v>
      </c>
      <c r="AG22" s="85">
        <f t="shared" si="9"/>
        <v>0</v>
      </c>
      <c r="AH22" s="81"/>
      <c r="AJ22" s="72"/>
      <c r="AK22" s="72"/>
      <c r="AL22" s="72"/>
      <c r="AM22" s="72"/>
      <c r="AN22" s="72"/>
    </row>
    <row r="23" spans="2:40" ht="15" customHeight="1" x14ac:dyDescent="0.2">
      <c r="B23" s="78"/>
      <c r="C23" s="78"/>
      <c r="D23" s="78"/>
      <c r="E23" s="79"/>
      <c r="F23" s="80"/>
      <c r="G23" s="73"/>
      <c r="H23" s="82"/>
      <c r="I23" s="93"/>
      <c r="J23" s="90"/>
      <c r="K23" s="83"/>
      <c r="L23" s="83"/>
      <c r="M23" s="84"/>
      <c r="N23" s="83"/>
      <c r="O23" s="104" t="str">
        <f ca="1">IF($B23="","",IF(F23="Arbeitgeberähnliche Stellung",OFFSET(MD!$Q$5,MATCH(Grundlagen_Abrechnung_KAE!$AK$7,MD_JAHR,0),0)*$H23,IF(((AD23/12*M23*12)+N23)&gt;AF23,AF23/12,((AD23/12*M23*12)+N23)/12)))</f>
        <v/>
      </c>
      <c r="P23" s="90"/>
      <c r="Q23" s="90"/>
      <c r="R23" s="104">
        <f t="shared" si="2"/>
        <v>0</v>
      </c>
      <c r="T23" s="145">
        <f t="shared" si="3"/>
        <v>0</v>
      </c>
      <c r="U23" s="76">
        <f t="shared" ca="1" si="4"/>
        <v>0</v>
      </c>
      <c r="V23" s="76">
        <f t="shared" ca="1" si="10"/>
        <v>0</v>
      </c>
      <c r="W23" s="76">
        <f t="shared" ca="1" si="5"/>
        <v>0</v>
      </c>
      <c r="Y23" s="106" t="str">
        <f t="shared" si="6"/>
        <v>prüfen</v>
      </c>
      <c r="Z23" s="107" t="str">
        <f ca="1">IFERROR(OFFSET(MD!$U$5,MATCH(Grundlagen_Abrechnung_KAE!$E23,MD_GENDER,0),0),"")</f>
        <v/>
      </c>
      <c r="AA23" s="104">
        <f t="shared" si="7"/>
        <v>0</v>
      </c>
      <c r="AC23" s="104">
        <f t="shared" si="8"/>
        <v>0</v>
      </c>
      <c r="AD23" s="104">
        <f ca="1">IF(F23="Arbeitgeberähnliche Stellung",OFFSET(MD!$Q$5,MATCH(Grundlagen_Abrechnung_KAE!$AK$7,MD_JAHR,0),0)*$H23,IF(J23&gt;0,AC23,I23))</f>
        <v>0</v>
      </c>
      <c r="AF23" s="85" t="e">
        <f ca="1">OFFSET(MD!$P$5,MATCH($AK$7,MD_JAHR,0),0)*12</f>
        <v>#VALUE!</v>
      </c>
      <c r="AG23" s="85">
        <f t="shared" si="9"/>
        <v>0</v>
      </c>
      <c r="AH23" s="81"/>
      <c r="AJ23" s="72"/>
      <c r="AK23" s="72"/>
      <c r="AL23" s="72"/>
      <c r="AM23" s="72"/>
      <c r="AN23" s="72"/>
    </row>
    <row r="24" spans="2:40" ht="15" customHeight="1" x14ac:dyDescent="0.2">
      <c r="B24" s="78"/>
      <c r="C24" s="78"/>
      <c r="D24" s="78"/>
      <c r="E24" s="79"/>
      <c r="F24" s="80"/>
      <c r="G24" s="73"/>
      <c r="H24" s="82"/>
      <c r="I24" s="93"/>
      <c r="J24" s="90"/>
      <c r="K24" s="83"/>
      <c r="L24" s="83"/>
      <c r="M24" s="84"/>
      <c r="N24" s="83"/>
      <c r="O24" s="104" t="str">
        <f ca="1">IF($B24="","",IF(F24="Arbeitgeberähnliche Stellung",OFFSET(MD!$Q$5,MATCH(Grundlagen_Abrechnung_KAE!$AK$7,MD_JAHR,0),0)*$H24,IF(((AD24/12*M24*12)+N24)&gt;AF24,AF24/12,((AD24/12*M24*12)+N24)/12)))</f>
        <v/>
      </c>
      <c r="P24" s="90"/>
      <c r="Q24" s="90"/>
      <c r="R24" s="104">
        <f t="shared" si="2"/>
        <v>0</v>
      </c>
      <c r="T24" s="145">
        <f t="shared" si="3"/>
        <v>0</v>
      </c>
      <c r="U24" s="76">
        <f t="shared" ca="1" si="4"/>
        <v>0</v>
      </c>
      <c r="V24" s="76">
        <f t="shared" ca="1" si="10"/>
        <v>0</v>
      </c>
      <c r="W24" s="76">
        <f t="shared" ca="1" si="5"/>
        <v>0</v>
      </c>
      <c r="Y24" s="106" t="str">
        <f t="shared" si="6"/>
        <v>prüfen</v>
      </c>
      <c r="Z24" s="107" t="str">
        <f ca="1">IFERROR(OFFSET(MD!$U$5,MATCH(Grundlagen_Abrechnung_KAE!$E24,MD_GENDER,0),0),"")</f>
        <v/>
      </c>
      <c r="AA24" s="104">
        <f t="shared" si="7"/>
        <v>0</v>
      </c>
      <c r="AC24" s="104">
        <f t="shared" si="8"/>
        <v>0</v>
      </c>
      <c r="AD24" s="104">
        <f ca="1">IF(F24="Arbeitgeberähnliche Stellung",OFFSET(MD!$Q$5,MATCH(Grundlagen_Abrechnung_KAE!$AK$7,MD_JAHR,0),0)*$H24,IF(J24&gt;0,AC24,I24))</f>
        <v>0</v>
      </c>
      <c r="AF24" s="85" t="e">
        <f ca="1">OFFSET(MD!$P$5,MATCH($AK$7,MD_JAHR,0),0)*12</f>
        <v>#VALUE!</v>
      </c>
      <c r="AG24" s="85">
        <f t="shared" si="9"/>
        <v>0</v>
      </c>
      <c r="AH24" s="81"/>
      <c r="AJ24" s="72"/>
      <c r="AK24" s="72"/>
      <c r="AL24" s="72"/>
      <c r="AM24" s="72"/>
      <c r="AN24" s="72"/>
    </row>
    <row r="25" spans="2:40" ht="15" customHeight="1" x14ac:dyDescent="0.2">
      <c r="B25" s="78"/>
      <c r="C25" s="78"/>
      <c r="D25" s="78"/>
      <c r="E25" s="79"/>
      <c r="F25" s="80"/>
      <c r="G25" s="73"/>
      <c r="H25" s="82"/>
      <c r="I25" s="93"/>
      <c r="J25" s="90"/>
      <c r="K25" s="83"/>
      <c r="L25" s="83"/>
      <c r="M25" s="84"/>
      <c r="N25" s="83"/>
      <c r="O25" s="104" t="str">
        <f ca="1">IF($B25="","",IF(F25="Arbeitgeberähnliche Stellung",OFFSET(MD!$Q$5,MATCH(Grundlagen_Abrechnung_KAE!$AK$7,MD_JAHR,0),0)*$H25,IF(((AD25/12*M25*12)+N25)&gt;AF25,AF25/12,((AD25/12*M25*12)+N25)/12)))</f>
        <v/>
      </c>
      <c r="P25" s="90"/>
      <c r="Q25" s="90"/>
      <c r="R25" s="104">
        <f t="shared" si="2"/>
        <v>0</v>
      </c>
      <c r="T25" s="145">
        <f t="shared" si="3"/>
        <v>0</v>
      </c>
      <c r="U25" s="76">
        <f t="shared" ca="1" si="4"/>
        <v>0</v>
      </c>
      <c r="V25" s="76">
        <f t="shared" ca="1" si="10"/>
        <v>0</v>
      </c>
      <c r="W25" s="76">
        <f t="shared" ca="1" si="5"/>
        <v>0</v>
      </c>
      <c r="Y25" s="106" t="str">
        <f t="shared" si="6"/>
        <v>prüfen</v>
      </c>
      <c r="Z25" s="107" t="str">
        <f ca="1">IFERROR(OFFSET(MD!$U$5,MATCH(Grundlagen_Abrechnung_KAE!$E25,MD_GENDER,0),0),"")</f>
        <v/>
      </c>
      <c r="AA25" s="104">
        <f t="shared" si="7"/>
        <v>0</v>
      </c>
      <c r="AC25" s="104">
        <f t="shared" si="8"/>
        <v>0</v>
      </c>
      <c r="AD25" s="104">
        <f ca="1">IF(F25="Arbeitgeberähnliche Stellung",OFFSET(MD!$Q$5,MATCH(Grundlagen_Abrechnung_KAE!$AK$7,MD_JAHR,0),0)*$H25,IF(J25&gt;0,AC25,I25))</f>
        <v>0</v>
      </c>
      <c r="AF25" s="85" t="e">
        <f ca="1">OFFSET(MD!$P$5,MATCH($AK$7,MD_JAHR,0),0)*12</f>
        <v>#VALUE!</v>
      </c>
      <c r="AG25" s="85">
        <f t="shared" si="9"/>
        <v>0</v>
      </c>
      <c r="AH25" s="81"/>
      <c r="AJ25" s="72"/>
      <c r="AK25" s="72"/>
      <c r="AL25" s="72"/>
      <c r="AM25" s="72"/>
      <c r="AN25" s="72"/>
    </row>
    <row r="26" spans="2:40" ht="15" customHeight="1" x14ac:dyDescent="0.2">
      <c r="B26" s="78"/>
      <c r="C26" s="78"/>
      <c r="D26" s="78"/>
      <c r="E26" s="79"/>
      <c r="F26" s="80"/>
      <c r="G26" s="73"/>
      <c r="H26" s="82"/>
      <c r="I26" s="93"/>
      <c r="J26" s="90"/>
      <c r="K26" s="83"/>
      <c r="L26" s="83"/>
      <c r="M26" s="84"/>
      <c r="N26" s="83"/>
      <c r="O26" s="104" t="str">
        <f ca="1">IF($B26="","",IF(F26="Arbeitgeberähnliche Stellung",OFFSET(MD!$Q$5,MATCH(Grundlagen_Abrechnung_KAE!$AK$7,MD_JAHR,0),0)*$H26,IF(((AD26/12*M26*12)+N26)&gt;AF26,AF26/12,((AD26/12*M26*12)+N26)/12)))</f>
        <v/>
      </c>
      <c r="P26" s="90"/>
      <c r="Q26" s="90"/>
      <c r="R26" s="104">
        <f t="shared" si="2"/>
        <v>0</v>
      </c>
      <c r="T26" s="145">
        <f t="shared" si="3"/>
        <v>0</v>
      </c>
      <c r="U26" s="76">
        <f t="shared" ca="1" si="4"/>
        <v>0</v>
      </c>
      <c r="V26" s="76">
        <f t="shared" ca="1" si="10"/>
        <v>0</v>
      </c>
      <c r="W26" s="76">
        <f t="shared" ca="1" si="5"/>
        <v>0</v>
      </c>
      <c r="Y26" s="106" t="str">
        <f t="shared" si="6"/>
        <v>prüfen</v>
      </c>
      <c r="Z26" s="107" t="str">
        <f ca="1">IFERROR(OFFSET(MD!$U$5,MATCH(Grundlagen_Abrechnung_KAE!$E26,MD_GENDER,0),0),"")</f>
        <v/>
      </c>
      <c r="AA26" s="104">
        <f t="shared" si="7"/>
        <v>0</v>
      </c>
      <c r="AC26" s="104">
        <f t="shared" si="8"/>
        <v>0</v>
      </c>
      <c r="AD26" s="104">
        <f ca="1">IF(F26="Arbeitgeberähnliche Stellung",OFFSET(MD!$Q$5,MATCH(Grundlagen_Abrechnung_KAE!$AK$7,MD_JAHR,0),0)*$H26,IF(J26&gt;0,AC26,I26))</f>
        <v>0</v>
      </c>
      <c r="AF26" s="85" t="e">
        <f ca="1">OFFSET(MD!$P$5,MATCH($AK$7,MD_JAHR,0),0)*12</f>
        <v>#VALUE!</v>
      </c>
      <c r="AG26" s="85">
        <f t="shared" si="9"/>
        <v>0</v>
      </c>
      <c r="AH26" s="81"/>
      <c r="AJ26" s="72"/>
      <c r="AK26" s="72"/>
      <c r="AL26" s="72"/>
      <c r="AM26" s="72"/>
      <c r="AN26" s="72"/>
    </row>
    <row r="27" spans="2:40" ht="15" customHeight="1" x14ac:dyDescent="0.2">
      <c r="B27" s="78"/>
      <c r="C27" s="78"/>
      <c r="D27" s="78"/>
      <c r="E27" s="79"/>
      <c r="F27" s="80"/>
      <c r="G27" s="73"/>
      <c r="H27" s="82"/>
      <c r="I27" s="93"/>
      <c r="J27" s="90"/>
      <c r="K27" s="83"/>
      <c r="L27" s="83"/>
      <c r="M27" s="84"/>
      <c r="N27" s="83"/>
      <c r="O27" s="104" t="str">
        <f ca="1">IF($B27="","",IF(F27="Arbeitgeberähnliche Stellung",OFFSET(MD!$Q$5,MATCH(Grundlagen_Abrechnung_KAE!$AK$7,MD_JAHR,0),0)*$H27,IF(((AD27/12*M27*12)+N27)&gt;AF27,AF27/12,((AD27/12*M27*12)+N27)/12)))</f>
        <v/>
      </c>
      <c r="P27" s="90"/>
      <c r="Q27" s="90"/>
      <c r="R27" s="104">
        <f t="shared" si="2"/>
        <v>0</v>
      </c>
      <c r="T27" s="145">
        <f t="shared" si="3"/>
        <v>0</v>
      </c>
      <c r="U27" s="76">
        <f t="shared" ca="1" si="4"/>
        <v>0</v>
      </c>
      <c r="V27" s="76">
        <f t="shared" ca="1" si="10"/>
        <v>0</v>
      </c>
      <c r="W27" s="76">
        <f t="shared" ca="1" si="5"/>
        <v>0</v>
      </c>
      <c r="Y27" s="106" t="str">
        <f t="shared" si="6"/>
        <v>prüfen</v>
      </c>
      <c r="Z27" s="107" t="str">
        <f ca="1">IFERROR(OFFSET(MD!$U$5,MATCH(Grundlagen_Abrechnung_KAE!$E27,MD_GENDER,0),0),"")</f>
        <v/>
      </c>
      <c r="AA27" s="104">
        <f t="shared" si="7"/>
        <v>0</v>
      </c>
      <c r="AC27" s="104">
        <f t="shared" si="8"/>
        <v>0</v>
      </c>
      <c r="AD27" s="104">
        <f ca="1">IF(F27="Arbeitgeberähnliche Stellung",OFFSET(MD!$Q$5,MATCH(Grundlagen_Abrechnung_KAE!$AK$7,MD_JAHR,0),0)*$H27,IF(J27&gt;0,AC27,I27))</f>
        <v>0</v>
      </c>
      <c r="AF27" s="85" t="e">
        <f ca="1">OFFSET(MD!$P$5,MATCH($AK$7,MD_JAHR,0),0)*12</f>
        <v>#VALUE!</v>
      </c>
      <c r="AG27" s="85">
        <f t="shared" si="9"/>
        <v>0</v>
      </c>
      <c r="AH27" s="81"/>
      <c r="AJ27" s="72"/>
      <c r="AK27" s="72"/>
      <c r="AL27" s="72"/>
      <c r="AM27" s="72"/>
      <c r="AN27" s="72"/>
    </row>
    <row r="28" spans="2:40" ht="15" customHeight="1" x14ac:dyDescent="0.2">
      <c r="B28" s="78"/>
      <c r="C28" s="78"/>
      <c r="D28" s="78"/>
      <c r="E28" s="79"/>
      <c r="F28" s="80"/>
      <c r="G28" s="73"/>
      <c r="H28" s="82"/>
      <c r="I28" s="93"/>
      <c r="J28" s="90"/>
      <c r="K28" s="83"/>
      <c r="L28" s="83"/>
      <c r="M28" s="84"/>
      <c r="N28" s="83"/>
      <c r="O28" s="104" t="str">
        <f ca="1">IF($B28="","",IF(F28="Arbeitgeberähnliche Stellung",OFFSET(MD!$Q$5,MATCH(Grundlagen_Abrechnung_KAE!$AK$7,MD_JAHR,0),0)*$H28,IF(((AD28/12*M28*12)+N28)&gt;AF28,AF28/12,((AD28/12*M28*12)+N28)/12)))</f>
        <v/>
      </c>
      <c r="P28" s="90"/>
      <c r="Q28" s="90"/>
      <c r="R28" s="104">
        <f t="shared" si="2"/>
        <v>0</v>
      </c>
      <c r="T28" s="145">
        <f t="shared" si="3"/>
        <v>0</v>
      </c>
      <c r="U28" s="76">
        <f t="shared" ca="1" si="4"/>
        <v>0</v>
      </c>
      <c r="V28" s="76">
        <f t="shared" ca="1" si="10"/>
        <v>0</v>
      </c>
      <c r="W28" s="76">
        <f t="shared" ca="1" si="5"/>
        <v>0</v>
      </c>
      <c r="Y28" s="106" t="str">
        <f t="shared" si="6"/>
        <v>prüfen</v>
      </c>
      <c r="Z28" s="107" t="str">
        <f ca="1">IFERROR(OFFSET(MD!$U$5,MATCH(Grundlagen_Abrechnung_KAE!$E28,MD_GENDER,0),0),"")</f>
        <v/>
      </c>
      <c r="AA28" s="104">
        <f t="shared" si="7"/>
        <v>0</v>
      </c>
      <c r="AC28" s="104">
        <f t="shared" si="8"/>
        <v>0</v>
      </c>
      <c r="AD28" s="104">
        <f ca="1">IF(F28="Arbeitgeberähnliche Stellung",OFFSET(MD!$Q$5,MATCH(Grundlagen_Abrechnung_KAE!$AK$7,MD_JAHR,0),0)*$H28,IF(J28&gt;0,AC28,I28))</f>
        <v>0</v>
      </c>
      <c r="AF28" s="85" t="e">
        <f ca="1">OFFSET(MD!$P$5,MATCH($AK$7,MD_JAHR,0),0)*12</f>
        <v>#VALUE!</v>
      </c>
      <c r="AG28" s="85">
        <f t="shared" si="9"/>
        <v>0</v>
      </c>
      <c r="AH28" s="81"/>
      <c r="AJ28" s="72"/>
      <c r="AK28" s="72"/>
      <c r="AL28" s="72"/>
      <c r="AM28" s="72"/>
      <c r="AN28" s="72"/>
    </row>
    <row r="29" spans="2:40" ht="15" customHeight="1" x14ac:dyDescent="0.2">
      <c r="B29" s="78"/>
      <c r="C29" s="78"/>
      <c r="D29" s="78"/>
      <c r="E29" s="79"/>
      <c r="F29" s="80"/>
      <c r="G29" s="73"/>
      <c r="H29" s="82"/>
      <c r="I29" s="93"/>
      <c r="J29" s="90"/>
      <c r="K29" s="83"/>
      <c r="L29" s="83"/>
      <c r="M29" s="84"/>
      <c r="N29" s="83"/>
      <c r="O29" s="104" t="str">
        <f ca="1">IF($B29="","",IF(F29="Arbeitgeberähnliche Stellung",OFFSET(MD!$Q$5,MATCH(Grundlagen_Abrechnung_KAE!$AK$7,MD_JAHR,0),0)*$H29,IF(((AD29/12*M29*12)+N29)&gt;AF29,AF29/12,((AD29/12*M29*12)+N29)/12)))</f>
        <v/>
      </c>
      <c r="P29" s="90"/>
      <c r="Q29" s="90"/>
      <c r="R29" s="104">
        <f t="shared" si="2"/>
        <v>0</v>
      </c>
      <c r="T29" s="145">
        <f t="shared" si="3"/>
        <v>0</v>
      </c>
      <c r="U29" s="76">
        <f t="shared" ca="1" si="4"/>
        <v>0</v>
      </c>
      <c r="V29" s="76">
        <f t="shared" ca="1" si="10"/>
        <v>0</v>
      </c>
      <c r="W29" s="76">
        <f t="shared" ca="1" si="5"/>
        <v>0</v>
      </c>
      <c r="Y29" s="106" t="str">
        <f t="shared" si="6"/>
        <v>prüfen</v>
      </c>
      <c r="Z29" s="107" t="str">
        <f ca="1">IFERROR(OFFSET(MD!$U$5,MATCH(Grundlagen_Abrechnung_KAE!$E29,MD_GENDER,0),0),"")</f>
        <v/>
      </c>
      <c r="AA29" s="104">
        <f t="shared" si="7"/>
        <v>0</v>
      </c>
      <c r="AC29" s="104">
        <f t="shared" si="8"/>
        <v>0</v>
      </c>
      <c r="AD29" s="104">
        <f ca="1">IF(F29="Arbeitgeberähnliche Stellung",OFFSET(MD!$Q$5,MATCH(Grundlagen_Abrechnung_KAE!$AK$7,MD_JAHR,0),0)*$H29,IF(J29&gt;0,AC29,I29))</f>
        <v>0</v>
      </c>
      <c r="AF29" s="85" t="e">
        <f ca="1">OFFSET(MD!$P$5,MATCH($AK$7,MD_JAHR,0),0)*12</f>
        <v>#VALUE!</v>
      </c>
      <c r="AG29" s="85">
        <f t="shared" si="9"/>
        <v>0</v>
      </c>
      <c r="AH29" s="81"/>
      <c r="AJ29" s="72"/>
      <c r="AK29" s="72"/>
      <c r="AL29" s="72"/>
      <c r="AM29" s="72"/>
      <c r="AN29" s="72"/>
    </row>
    <row r="30" spans="2:40" ht="15" customHeight="1" x14ac:dyDescent="0.2">
      <c r="B30" s="78"/>
      <c r="C30" s="78"/>
      <c r="D30" s="78"/>
      <c r="E30" s="79"/>
      <c r="F30" s="80"/>
      <c r="G30" s="73"/>
      <c r="H30" s="82"/>
      <c r="I30" s="93"/>
      <c r="J30" s="90"/>
      <c r="K30" s="83"/>
      <c r="L30" s="83"/>
      <c r="M30" s="84"/>
      <c r="N30" s="83"/>
      <c r="O30" s="104" t="str">
        <f ca="1">IF($B30="","",IF(F30="Arbeitgeberähnliche Stellung",OFFSET(MD!$Q$5,MATCH(Grundlagen_Abrechnung_KAE!$AK$7,MD_JAHR,0),0)*$H30,IF(((AD30/12*M30*12)+N30)&gt;AF30,AF30/12,((AD30/12*M30*12)+N30)/12)))</f>
        <v/>
      </c>
      <c r="P30" s="90"/>
      <c r="Q30" s="90"/>
      <c r="R30" s="104">
        <f t="shared" si="2"/>
        <v>0</v>
      </c>
      <c r="T30" s="145">
        <f t="shared" si="3"/>
        <v>0</v>
      </c>
      <c r="U30" s="76">
        <f t="shared" ca="1" si="4"/>
        <v>0</v>
      </c>
      <c r="V30" s="76">
        <f t="shared" ca="1" si="10"/>
        <v>0</v>
      </c>
      <c r="W30" s="76">
        <f t="shared" ca="1" si="5"/>
        <v>0</v>
      </c>
      <c r="Y30" s="106" t="str">
        <f t="shared" si="6"/>
        <v>prüfen</v>
      </c>
      <c r="Z30" s="107" t="str">
        <f ca="1">IFERROR(OFFSET(MD!$U$5,MATCH(Grundlagen_Abrechnung_KAE!$E30,MD_GENDER,0),0),"")</f>
        <v/>
      </c>
      <c r="AA30" s="104">
        <f t="shared" si="7"/>
        <v>0</v>
      </c>
      <c r="AC30" s="104">
        <f t="shared" si="8"/>
        <v>0</v>
      </c>
      <c r="AD30" s="104">
        <f ca="1">IF(F30="Arbeitgeberähnliche Stellung",OFFSET(MD!$Q$5,MATCH(Grundlagen_Abrechnung_KAE!$AK$7,MD_JAHR,0),0)*$H30,IF(J30&gt;0,AC30,I30))</f>
        <v>0</v>
      </c>
      <c r="AF30" s="85" t="e">
        <f ca="1">OFFSET(MD!$P$5,MATCH($AK$7,MD_JAHR,0),0)*12</f>
        <v>#VALUE!</v>
      </c>
      <c r="AG30" s="85">
        <f t="shared" si="9"/>
        <v>0</v>
      </c>
      <c r="AH30" s="81"/>
      <c r="AJ30" s="72"/>
      <c r="AK30" s="72"/>
      <c r="AL30" s="72"/>
      <c r="AM30" s="72"/>
      <c r="AN30" s="72"/>
    </row>
    <row r="31" spans="2:40" ht="15" customHeight="1" x14ac:dyDescent="0.2">
      <c r="B31" s="78"/>
      <c r="C31" s="78"/>
      <c r="D31" s="78"/>
      <c r="E31" s="79"/>
      <c r="F31" s="80"/>
      <c r="G31" s="73"/>
      <c r="H31" s="82"/>
      <c r="I31" s="93"/>
      <c r="J31" s="90"/>
      <c r="K31" s="83"/>
      <c r="L31" s="83"/>
      <c r="M31" s="84"/>
      <c r="N31" s="83"/>
      <c r="O31" s="104" t="str">
        <f ca="1">IF($B31="","",IF(F31="Arbeitgeberähnliche Stellung",OFFSET(MD!$Q$5,MATCH(Grundlagen_Abrechnung_KAE!$AK$7,MD_JAHR,0),0)*$H31,IF(((AD31/12*M31*12)+N31)&gt;AF31,AF31/12,((AD31/12*M31*12)+N31)/12)))</f>
        <v/>
      </c>
      <c r="P31" s="90"/>
      <c r="Q31" s="90"/>
      <c r="R31" s="104">
        <f t="shared" si="2"/>
        <v>0</v>
      </c>
      <c r="T31" s="145">
        <f t="shared" si="3"/>
        <v>0</v>
      </c>
      <c r="U31" s="76">
        <f t="shared" ca="1" si="4"/>
        <v>0</v>
      </c>
      <c r="V31" s="76">
        <f t="shared" ca="1" si="10"/>
        <v>0</v>
      </c>
      <c r="W31" s="76">
        <f t="shared" ca="1" si="5"/>
        <v>0</v>
      </c>
      <c r="Y31" s="106" t="str">
        <f t="shared" si="6"/>
        <v>prüfen</v>
      </c>
      <c r="Z31" s="107" t="str">
        <f ca="1">IFERROR(OFFSET(MD!$U$5,MATCH(Grundlagen_Abrechnung_KAE!$E31,MD_GENDER,0),0),"")</f>
        <v/>
      </c>
      <c r="AA31" s="104">
        <f t="shared" si="7"/>
        <v>0</v>
      </c>
      <c r="AC31" s="104">
        <f t="shared" si="8"/>
        <v>0</v>
      </c>
      <c r="AD31" s="104">
        <f ca="1">IF(F31="Arbeitgeberähnliche Stellung",OFFSET(MD!$Q$5,MATCH(Grundlagen_Abrechnung_KAE!$AK$7,MD_JAHR,0),0)*$H31,IF(J31&gt;0,AC31,I31))</f>
        <v>0</v>
      </c>
      <c r="AF31" s="85" t="e">
        <f ca="1">OFFSET(MD!$P$5,MATCH($AK$7,MD_JAHR,0),0)*12</f>
        <v>#VALUE!</v>
      </c>
      <c r="AG31" s="85">
        <f t="shared" si="9"/>
        <v>0</v>
      </c>
      <c r="AH31" s="81"/>
      <c r="AJ31" s="72"/>
      <c r="AK31" s="72"/>
      <c r="AL31" s="72"/>
      <c r="AM31" s="72"/>
      <c r="AN31" s="72"/>
    </row>
    <row r="32" spans="2:40" ht="15" customHeight="1" x14ac:dyDescent="0.2">
      <c r="B32" s="78"/>
      <c r="C32" s="78"/>
      <c r="D32" s="78"/>
      <c r="E32" s="79"/>
      <c r="F32" s="80"/>
      <c r="G32" s="73"/>
      <c r="H32" s="82"/>
      <c r="I32" s="93"/>
      <c r="J32" s="90"/>
      <c r="K32" s="83"/>
      <c r="L32" s="83"/>
      <c r="M32" s="84"/>
      <c r="N32" s="83"/>
      <c r="O32" s="104" t="str">
        <f ca="1">IF($B32="","",IF(F32="Arbeitgeberähnliche Stellung",OFFSET(MD!$Q$5,MATCH(Grundlagen_Abrechnung_KAE!$AK$7,MD_JAHR,0),0)*$H32,IF(((AD32/12*M32*12)+N32)&gt;AF32,AF32/12,((AD32/12*M32*12)+N32)/12)))</f>
        <v/>
      </c>
      <c r="P32" s="90"/>
      <c r="Q32" s="90"/>
      <c r="R32" s="104">
        <f t="shared" si="2"/>
        <v>0</v>
      </c>
      <c r="T32" s="145">
        <f t="shared" si="3"/>
        <v>0</v>
      </c>
      <c r="U32" s="76">
        <f t="shared" ca="1" si="4"/>
        <v>0</v>
      </c>
      <c r="V32" s="76">
        <f t="shared" ca="1" si="10"/>
        <v>0</v>
      </c>
      <c r="W32" s="76">
        <f t="shared" ca="1" si="5"/>
        <v>0</v>
      </c>
      <c r="Y32" s="106" t="str">
        <f t="shared" si="6"/>
        <v>prüfen</v>
      </c>
      <c r="Z32" s="107" t="str">
        <f ca="1">IFERROR(OFFSET(MD!$U$5,MATCH(Grundlagen_Abrechnung_KAE!$E32,MD_GENDER,0),0),"")</f>
        <v/>
      </c>
      <c r="AA32" s="104">
        <f t="shared" si="7"/>
        <v>0</v>
      </c>
      <c r="AC32" s="104">
        <f t="shared" si="8"/>
        <v>0</v>
      </c>
      <c r="AD32" s="104">
        <f ca="1">IF(F32="Arbeitgeberähnliche Stellung",OFFSET(MD!$Q$5,MATCH(Grundlagen_Abrechnung_KAE!$AK$7,MD_JAHR,0),0)*$H32,IF(J32&gt;0,AC32,I32))</f>
        <v>0</v>
      </c>
      <c r="AF32" s="85" t="e">
        <f ca="1">OFFSET(MD!$P$5,MATCH($AK$7,MD_JAHR,0),0)*12</f>
        <v>#VALUE!</v>
      </c>
      <c r="AG32" s="85">
        <f t="shared" si="9"/>
        <v>0</v>
      </c>
      <c r="AH32" s="81"/>
      <c r="AJ32" s="72"/>
      <c r="AK32" s="72"/>
      <c r="AL32" s="72"/>
      <c r="AM32" s="72"/>
      <c r="AN32" s="72"/>
    </row>
    <row r="33" spans="2:40" ht="15" customHeight="1" x14ac:dyDescent="0.2">
      <c r="B33" s="78"/>
      <c r="C33" s="78"/>
      <c r="D33" s="78"/>
      <c r="E33" s="79"/>
      <c r="F33" s="80"/>
      <c r="G33" s="73"/>
      <c r="H33" s="82"/>
      <c r="I33" s="93"/>
      <c r="J33" s="90"/>
      <c r="K33" s="83"/>
      <c r="L33" s="83"/>
      <c r="M33" s="84"/>
      <c r="N33" s="83"/>
      <c r="O33" s="104" t="str">
        <f ca="1">IF($B33="","",IF(F33="Arbeitgeberähnliche Stellung",OFFSET(MD!$Q$5,MATCH(Grundlagen_Abrechnung_KAE!$AK$7,MD_JAHR,0),0)*$H33,IF(((AD33/12*M33*12)+N33)&gt;AF33,AF33/12,((AD33/12*M33*12)+N33)/12)))</f>
        <v/>
      </c>
      <c r="P33" s="90"/>
      <c r="Q33" s="90"/>
      <c r="R33" s="104">
        <f t="shared" si="2"/>
        <v>0</v>
      </c>
      <c r="T33" s="145">
        <f t="shared" si="3"/>
        <v>0</v>
      </c>
      <c r="U33" s="76">
        <f t="shared" ca="1" si="4"/>
        <v>0</v>
      </c>
      <c r="V33" s="76">
        <f t="shared" ca="1" si="10"/>
        <v>0</v>
      </c>
      <c r="W33" s="76">
        <f t="shared" ca="1" si="5"/>
        <v>0</v>
      </c>
      <c r="Y33" s="106" t="str">
        <f t="shared" si="6"/>
        <v>prüfen</v>
      </c>
      <c r="Z33" s="107" t="str">
        <f ca="1">IFERROR(OFFSET(MD!$U$5,MATCH(Grundlagen_Abrechnung_KAE!$E33,MD_GENDER,0),0),"")</f>
        <v/>
      </c>
      <c r="AA33" s="104">
        <f t="shared" si="7"/>
        <v>0</v>
      </c>
      <c r="AC33" s="104">
        <f t="shared" si="8"/>
        <v>0</v>
      </c>
      <c r="AD33" s="104">
        <f ca="1">IF(F33="Arbeitgeberähnliche Stellung",OFFSET(MD!$Q$5,MATCH(Grundlagen_Abrechnung_KAE!$AK$7,MD_JAHR,0),0)*$H33,IF(J33&gt;0,AC33,I33))</f>
        <v>0</v>
      </c>
      <c r="AF33" s="85" t="e">
        <f ca="1">OFFSET(MD!$P$5,MATCH($AK$7,MD_JAHR,0),0)*12</f>
        <v>#VALUE!</v>
      </c>
      <c r="AG33" s="85">
        <f t="shared" si="9"/>
        <v>0</v>
      </c>
      <c r="AH33" s="81"/>
      <c r="AJ33" s="72"/>
      <c r="AK33" s="72"/>
      <c r="AL33" s="72"/>
      <c r="AM33" s="72"/>
      <c r="AN33" s="72"/>
    </row>
    <row r="34" spans="2:40" ht="15" customHeight="1" x14ac:dyDescent="0.2">
      <c r="B34" s="78"/>
      <c r="C34" s="78"/>
      <c r="D34" s="78"/>
      <c r="E34" s="79"/>
      <c r="F34" s="80"/>
      <c r="G34" s="73"/>
      <c r="H34" s="82"/>
      <c r="I34" s="93"/>
      <c r="J34" s="90"/>
      <c r="K34" s="83"/>
      <c r="L34" s="83"/>
      <c r="M34" s="84"/>
      <c r="N34" s="83"/>
      <c r="O34" s="104" t="str">
        <f ca="1">IF($B34="","",IF(F34="Arbeitgeberähnliche Stellung",OFFSET(MD!$Q$5,MATCH(Grundlagen_Abrechnung_KAE!$AK$7,MD_JAHR,0),0)*$H34,IF(((AD34/12*M34*12)+N34)&gt;AF34,AF34/12,((AD34/12*M34*12)+N34)/12)))</f>
        <v/>
      </c>
      <c r="P34" s="90"/>
      <c r="Q34" s="90"/>
      <c r="R34" s="104">
        <f t="shared" si="2"/>
        <v>0</v>
      </c>
      <c r="T34" s="145">
        <f t="shared" si="3"/>
        <v>0</v>
      </c>
      <c r="U34" s="76">
        <f t="shared" ca="1" si="4"/>
        <v>0</v>
      </c>
      <c r="V34" s="76">
        <f t="shared" ca="1" si="10"/>
        <v>0</v>
      </c>
      <c r="W34" s="76">
        <f t="shared" ca="1" si="5"/>
        <v>0</v>
      </c>
      <c r="Y34" s="106" t="str">
        <f t="shared" si="6"/>
        <v>prüfen</v>
      </c>
      <c r="Z34" s="107" t="str">
        <f ca="1">IFERROR(OFFSET(MD!$U$5,MATCH(Grundlagen_Abrechnung_KAE!$E34,MD_GENDER,0),0),"")</f>
        <v/>
      </c>
      <c r="AA34" s="104">
        <f t="shared" si="7"/>
        <v>0</v>
      </c>
      <c r="AC34" s="104">
        <f t="shared" si="8"/>
        <v>0</v>
      </c>
      <c r="AD34" s="104">
        <f ca="1">IF(F34="Arbeitgeberähnliche Stellung",OFFSET(MD!$Q$5,MATCH(Grundlagen_Abrechnung_KAE!$AK$7,MD_JAHR,0),0)*$H34,IF(J34&gt;0,AC34,I34))</f>
        <v>0</v>
      </c>
      <c r="AF34" s="85" t="e">
        <f ca="1">OFFSET(MD!$P$5,MATCH($AK$7,MD_JAHR,0),0)*12</f>
        <v>#VALUE!</v>
      </c>
      <c r="AG34" s="85">
        <f t="shared" si="9"/>
        <v>0</v>
      </c>
      <c r="AH34" s="81"/>
      <c r="AJ34" s="72"/>
      <c r="AK34" s="72"/>
      <c r="AL34" s="72"/>
      <c r="AM34" s="72"/>
      <c r="AN34" s="72"/>
    </row>
    <row r="35" spans="2:40" ht="15" customHeight="1" x14ac:dyDescent="0.2">
      <c r="B35" s="78"/>
      <c r="C35" s="78"/>
      <c r="D35" s="78"/>
      <c r="E35" s="79"/>
      <c r="F35" s="80"/>
      <c r="G35" s="73"/>
      <c r="H35" s="82"/>
      <c r="I35" s="93"/>
      <c r="J35" s="90"/>
      <c r="K35" s="83"/>
      <c r="L35" s="83"/>
      <c r="M35" s="84"/>
      <c r="N35" s="83"/>
      <c r="O35" s="104" t="str">
        <f ca="1">IF($B35="","",IF(F35="Arbeitgeberähnliche Stellung",OFFSET(MD!$Q$5,MATCH(Grundlagen_Abrechnung_KAE!$AK$7,MD_JAHR,0),0)*$H35,IF(((AD35/12*M35*12)+N35)&gt;AF35,AF35/12,((AD35/12*M35*12)+N35)/12)))</f>
        <v/>
      </c>
      <c r="P35" s="90"/>
      <c r="Q35" s="90"/>
      <c r="R35" s="104">
        <f t="shared" si="2"/>
        <v>0</v>
      </c>
      <c r="T35" s="145">
        <f t="shared" si="3"/>
        <v>0</v>
      </c>
      <c r="U35" s="76">
        <f t="shared" ca="1" si="4"/>
        <v>0</v>
      </c>
      <c r="V35" s="76">
        <f t="shared" ca="1" si="10"/>
        <v>0</v>
      </c>
      <c r="W35" s="76">
        <f t="shared" ca="1" si="5"/>
        <v>0</v>
      </c>
      <c r="Y35" s="106" t="str">
        <f t="shared" si="6"/>
        <v>prüfen</v>
      </c>
      <c r="Z35" s="107" t="str">
        <f ca="1">IFERROR(OFFSET(MD!$U$5,MATCH(Grundlagen_Abrechnung_KAE!$E35,MD_GENDER,0),0),"")</f>
        <v/>
      </c>
      <c r="AA35" s="104">
        <f t="shared" si="7"/>
        <v>0</v>
      </c>
      <c r="AC35" s="104">
        <f t="shared" si="8"/>
        <v>0</v>
      </c>
      <c r="AD35" s="104">
        <f ca="1">IF(F35="Arbeitgeberähnliche Stellung",OFFSET(MD!$Q$5,MATCH(Grundlagen_Abrechnung_KAE!$AK$7,MD_JAHR,0),0)*$H35,IF(J35&gt;0,AC35,I35))</f>
        <v>0</v>
      </c>
      <c r="AF35" s="85" t="e">
        <f ca="1">OFFSET(MD!$P$5,MATCH($AK$7,MD_JAHR,0),0)*12</f>
        <v>#VALUE!</v>
      </c>
      <c r="AG35" s="85">
        <f t="shared" si="9"/>
        <v>0</v>
      </c>
      <c r="AH35" s="81"/>
      <c r="AJ35" s="72"/>
      <c r="AK35" s="72"/>
      <c r="AL35" s="72"/>
      <c r="AM35" s="72"/>
      <c r="AN35" s="72"/>
    </row>
    <row r="36" spans="2:40" ht="15" customHeight="1" x14ac:dyDescent="0.2">
      <c r="B36" s="78"/>
      <c r="C36" s="78"/>
      <c r="D36" s="78"/>
      <c r="E36" s="79"/>
      <c r="F36" s="80"/>
      <c r="G36" s="73"/>
      <c r="H36" s="82"/>
      <c r="I36" s="93"/>
      <c r="J36" s="90"/>
      <c r="K36" s="83"/>
      <c r="L36" s="83"/>
      <c r="M36" s="84"/>
      <c r="N36" s="83"/>
      <c r="O36" s="104" t="str">
        <f ca="1">IF($B36="","",IF(F36="Arbeitgeberähnliche Stellung",OFFSET(MD!$Q$5,MATCH(Grundlagen_Abrechnung_KAE!$AK$7,MD_JAHR,0),0)*$H36,IF(((AD36/12*M36*12)+N36)&gt;AF36,AF36/12,((AD36/12*M36*12)+N36)/12)))</f>
        <v/>
      </c>
      <c r="P36" s="90"/>
      <c r="Q36" s="90"/>
      <c r="R36" s="104">
        <f t="shared" si="2"/>
        <v>0</v>
      </c>
      <c r="T36" s="145">
        <f t="shared" si="3"/>
        <v>0</v>
      </c>
      <c r="U36" s="76">
        <f t="shared" ca="1" si="4"/>
        <v>0</v>
      </c>
      <c r="V36" s="76">
        <f t="shared" ca="1" si="10"/>
        <v>0</v>
      </c>
      <c r="W36" s="76">
        <f t="shared" ca="1" si="5"/>
        <v>0</v>
      </c>
      <c r="Y36" s="106" t="str">
        <f t="shared" si="6"/>
        <v>prüfen</v>
      </c>
      <c r="Z36" s="107" t="str">
        <f ca="1">IFERROR(OFFSET(MD!$U$5,MATCH(Grundlagen_Abrechnung_KAE!$E36,MD_GENDER,0),0),"")</f>
        <v/>
      </c>
      <c r="AA36" s="104">
        <f t="shared" si="7"/>
        <v>0</v>
      </c>
      <c r="AC36" s="104">
        <f t="shared" si="8"/>
        <v>0</v>
      </c>
      <c r="AD36" s="104">
        <f ca="1">IF(F36="Arbeitgeberähnliche Stellung",OFFSET(MD!$Q$5,MATCH(Grundlagen_Abrechnung_KAE!$AK$7,MD_JAHR,0),0)*$H36,IF(J36&gt;0,AC36,I36))</f>
        <v>0</v>
      </c>
      <c r="AF36" s="85" t="e">
        <f ca="1">OFFSET(MD!$P$5,MATCH($AK$7,MD_JAHR,0),0)*12</f>
        <v>#VALUE!</v>
      </c>
      <c r="AG36" s="85">
        <f t="shared" si="9"/>
        <v>0</v>
      </c>
      <c r="AH36" s="81"/>
      <c r="AJ36" s="72"/>
      <c r="AK36" s="72"/>
      <c r="AL36" s="72"/>
      <c r="AM36" s="72"/>
      <c r="AN36" s="72"/>
    </row>
    <row r="37" spans="2:40" ht="15" customHeight="1" x14ac:dyDescent="0.2">
      <c r="B37" s="78"/>
      <c r="C37" s="78"/>
      <c r="D37" s="78"/>
      <c r="E37" s="79"/>
      <c r="F37" s="80"/>
      <c r="G37" s="73"/>
      <c r="H37" s="82"/>
      <c r="I37" s="93"/>
      <c r="J37" s="90"/>
      <c r="K37" s="83"/>
      <c r="L37" s="83"/>
      <c r="M37" s="84"/>
      <c r="N37" s="83"/>
      <c r="O37" s="104" t="str">
        <f ca="1">IF($B37="","",IF(F37="Arbeitgeberähnliche Stellung",OFFSET(MD!$Q$5,MATCH(Grundlagen_Abrechnung_KAE!$AK$7,MD_JAHR,0),0)*$H37,IF(((AD37/12*M37*12)+N37)&gt;AF37,AF37/12,((AD37/12*M37*12)+N37)/12)))</f>
        <v/>
      </c>
      <c r="P37" s="90"/>
      <c r="Q37" s="90"/>
      <c r="R37" s="104">
        <f t="shared" si="2"/>
        <v>0</v>
      </c>
      <c r="T37" s="145">
        <f t="shared" si="3"/>
        <v>0</v>
      </c>
      <c r="U37" s="76">
        <f t="shared" ca="1" si="4"/>
        <v>0</v>
      </c>
      <c r="V37" s="76">
        <f t="shared" ca="1" si="10"/>
        <v>0</v>
      </c>
      <c r="W37" s="76">
        <f t="shared" ca="1" si="5"/>
        <v>0</v>
      </c>
      <c r="Y37" s="106" t="str">
        <f t="shared" si="6"/>
        <v>prüfen</v>
      </c>
      <c r="Z37" s="107" t="str">
        <f ca="1">IFERROR(OFFSET(MD!$U$5,MATCH(Grundlagen_Abrechnung_KAE!$E37,MD_GENDER,0),0),"")</f>
        <v/>
      </c>
      <c r="AA37" s="104">
        <f t="shared" si="7"/>
        <v>0</v>
      </c>
      <c r="AC37" s="104">
        <f t="shared" si="8"/>
        <v>0</v>
      </c>
      <c r="AD37" s="104">
        <f ca="1">IF(F37="Arbeitgeberähnliche Stellung",OFFSET(MD!$Q$5,MATCH(Grundlagen_Abrechnung_KAE!$AK$7,MD_JAHR,0),0)*$H37,IF(J37&gt;0,AC37,I37))</f>
        <v>0</v>
      </c>
      <c r="AF37" s="85" t="e">
        <f ca="1">OFFSET(MD!$P$5,MATCH($AK$7,MD_JAHR,0),0)*12</f>
        <v>#VALUE!</v>
      </c>
      <c r="AG37" s="85">
        <f t="shared" si="9"/>
        <v>0</v>
      </c>
      <c r="AH37" s="81"/>
      <c r="AJ37" s="72"/>
      <c r="AK37" s="72"/>
      <c r="AL37" s="72"/>
      <c r="AM37" s="72"/>
      <c r="AN37" s="72"/>
    </row>
    <row r="38" spans="2:40" ht="15" customHeight="1" x14ac:dyDescent="0.2">
      <c r="B38" s="78"/>
      <c r="C38" s="78"/>
      <c r="D38" s="78"/>
      <c r="E38" s="79"/>
      <c r="F38" s="80"/>
      <c r="G38" s="73"/>
      <c r="H38" s="82"/>
      <c r="I38" s="93"/>
      <c r="J38" s="90"/>
      <c r="K38" s="83"/>
      <c r="L38" s="83"/>
      <c r="M38" s="84"/>
      <c r="N38" s="83"/>
      <c r="O38" s="104" t="str">
        <f ca="1">IF($B38="","",IF(F38="Arbeitgeberähnliche Stellung",OFFSET(MD!$Q$5,MATCH(Grundlagen_Abrechnung_KAE!$AK$7,MD_JAHR,0),0)*$H38,IF(((AD38/12*M38*12)+N38)&gt;AF38,AF38/12,((AD38/12*M38*12)+N38)/12)))</f>
        <v/>
      </c>
      <c r="P38" s="90"/>
      <c r="Q38" s="90"/>
      <c r="R38" s="104">
        <f t="shared" si="2"/>
        <v>0</v>
      </c>
      <c r="T38" s="145">
        <f t="shared" si="3"/>
        <v>0</v>
      </c>
      <c r="U38" s="76">
        <f t="shared" ca="1" si="4"/>
        <v>0</v>
      </c>
      <c r="V38" s="76">
        <f t="shared" ca="1" si="10"/>
        <v>0</v>
      </c>
      <c r="W38" s="76">
        <f t="shared" ca="1" si="5"/>
        <v>0</v>
      </c>
      <c r="Y38" s="106" t="str">
        <f t="shared" si="6"/>
        <v>prüfen</v>
      </c>
      <c r="Z38" s="107" t="str">
        <f ca="1">IFERROR(OFFSET(MD!$U$5,MATCH(Grundlagen_Abrechnung_KAE!$E38,MD_GENDER,0),0),"")</f>
        <v/>
      </c>
      <c r="AA38" s="104">
        <f t="shared" si="7"/>
        <v>0</v>
      </c>
      <c r="AC38" s="104">
        <f t="shared" si="8"/>
        <v>0</v>
      </c>
      <c r="AD38" s="104">
        <f ca="1">IF(F38="Arbeitgeberähnliche Stellung",OFFSET(MD!$Q$5,MATCH(Grundlagen_Abrechnung_KAE!$AK$7,MD_JAHR,0),0)*$H38,IF(J38&gt;0,AC38,I38))</f>
        <v>0</v>
      </c>
      <c r="AF38" s="85" t="e">
        <f ca="1">OFFSET(MD!$P$5,MATCH($AK$7,MD_JAHR,0),0)*12</f>
        <v>#VALUE!</v>
      </c>
      <c r="AG38" s="85">
        <f t="shared" si="9"/>
        <v>0</v>
      </c>
      <c r="AH38" s="81"/>
      <c r="AJ38" s="72"/>
      <c r="AK38" s="72"/>
      <c r="AL38" s="72"/>
      <c r="AM38" s="72"/>
      <c r="AN38" s="72"/>
    </row>
    <row r="39" spans="2:40" ht="15" customHeight="1" x14ac:dyDescent="0.2">
      <c r="B39" s="78"/>
      <c r="C39" s="78"/>
      <c r="D39" s="78"/>
      <c r="E39" s="79"/>
      <c r="F39" s="80"/>
      <c r="G39" s="73"/>
      <c r="H39" s="82"/>
      <c r="I39" s="93"/>
      <c r="J39" s="90"/>
      <c r="K39" s="83"/>
      <c r="L39" s="83"/>
      <c r="M39" s="84"/>
      <c r="N39" s="83"/>
      <c r="O39" s="104" t="str">
        <f ca="1">IF($B39="","",IF(F39="Arbeitgeberähnliche Stellung",OFFSET(MD!$Q$5,MATCH(Grundlagen_Abrechnung_KAE!$AK$7,MD_JAHR,0),0)*$H39,IF(((AD39/12*M39*12)+N39)&gt;AF39,AF39/12,((AD39/12*M39*12)+N39)/12)))</f>
        <v/>
      </c>
      <c r="P39" s="90"/>
      <c r="Q39" s="90"/>
      <c r="R39" s="104">
        <f t="shared" si="2"/>
        <v>0</v>
      </c>
      <c r="T39" s="145">
        <f t="shared" si="3"/>
        <v>0</v>
      </c>
      <c r="U39" s="76">
        <f t="shared" ca="1" si="4"/>
        <v>0</v>
      </c>
      <c r="V39" s="76">
        <f t="shared" ca="1" si="10"/>
        <v>0</v>
      </c>
      <c r="W39" s="76">
        <f t="shared" ca="1" si="5"/>
        <v>0</v>
      </c>
      <c r="Y39" s="106" t="str">
        <f t="shared" si="6"/>
        <v>prüfen</v>
      </c>
      <c r="Z39" s="107" t="str">
        <f ca="1">IFERROR(OFFSET(MD!$U$5,MATCH(Grundlagen_Abrechnung_KAE!$E39,MD_GENDER,0),0),"")</f>
        <v/>
      </c>
      <c r="AA39" s="104">
        <f t="shared" si="7"/>
        <v>0</v>
      </c>
      <c r="AC39" s="104">
        <f t="shared" si="8"/>
        <v>0</v>
      </c>
      <c r="AD39" s="104">
        <f ca="1">IF(F39="Arbeitgeberähnliche Stellung",OFFSET(MD!$Q$5,MATCH(Grundlagen_Abrechnung_KAE!$AK$7,MD_JAHR,0),0)*$H39,IF(J39&gt;0,AC39,I39))</f>
        <v>0</v>
      </c>
      <c r="AF39" s="85" t="e">
        <f ca="1">OFFSET(MD!$P$5,MATCH($AK$7,MD_JAHR,0),0)*12</f>
        <v>#VALUE!</v>
      </c>
      <c r="AG39" s="85">
        <f t="shared" si="9"/>
        <v>0</v>
      </c>
      <c r="AH39" s="81"/>
      <c r="AJ39" s="72"/>
      <c r="AK39" s="72"/>
      <c r="AL39" s="72"/>
      <c r="AM39" s="72"/>
      <c r="AN39" s="72"/>
    </row>
    <row r="40" spans="2:40" ht="15" customHeight="1" x14ac:dyDescent="0.2">
      <c r="B40" s="78"/>
      <c r="C40" s="78"/>
      <c r="D40" s="78"/>
      <c r="E40" s="79"/>
      <c r="F40" s="80"/>
      <c r="G40" s="73"/>
      <c r="H40" s="82"/>
      <c r="I40" s="93"/>
      <c r="J40" s="90"/>
      <c r="K40" s="83"/>
      <c r="L40" s="83"/>
      <c r="M40" s="84"/>
      <c r="N40" s="83"/>
      <c r="O40" s="104" t="str">
        <f ca="1">IF($B40="","",IF(F40="Arbeitgeberähnliche Stellung",OFFSET(MD!$Q$5,MATCH(Grundlagen_Abrechnung_KAE!$AK$7,MD_JAHR,0),0)*$H40,IF(((AD40/12*M40*12)+N40)&gt;AF40,AF40/12,((AD40/12*M40*12)+N40)/12)))</f>
        <v/>
      </c>
      <c r="P40" s="90"/>
      <c r="Q40" s="90"/>
      <c r="R40" s="104">
        <f t="shared" si="2"/>
        <v>0</v>
      </c>
      <c r="T40" s="145">
        <f t="shared" si="3"/>
        <v>0</v>
      </c>
      <c r="U40" s="76">
        <f t="shared" ca="1" si="4"/>
        <v>0</v>
      </c>
      <c r="V40" s="76">
        <f t="shared" ca="1" si="10"/>
        <v>0</v>
      </c>
      <c r="W40" s="76">
        <f t="shared" ca="1" si="5"/>
        <v>0</v>
      </c>
      <c r="Y40" s="106" t="str">
        <f t="shared" si="6"/>
        <v>prüfen</v>
      </c>
      <c r="Z40" s="107" t="str">
        <f ca="1">IFERROR(OFFSET(MD!$U$5,MATCH(Grundlagen_Abrechnung_KAE!$E40,MD_GENDER,0),0),"")</f>
        <v/>
      </c>
      <c r="AA40" s="104">
        <f t="shared" si="7"/>
        <v>0</v>
      </c>
      <c r="AC40" s="104">
        <f t="shared" si="8"/>
        <v>0</v>
      </c>
      <c r="AD40" s="104">
        <f ca="1">IF(F40="Arbeitgeberähnliche Stellung",OFFSET(MD!$Q$5,MATCH(Grundlagen_Abrechnung_KAE!$AK$7,MD_JAHR,0),0)*$H40,IF(J40&gt;0,AC40,I40))</f>
        <v>0</v>
      </c>
      <c r="AF40" s="85" t="e">
        <f ca="1">OFFSET(MD!$P$5,MATCH($AK$7,MD_JAHR,0),0)*12</f>
        <v>#VALUE!</v>
      </c>
      <c r="AG40" s="85">
        <f t="shared" si="9"/>
        <v>0</v>
      </c>
      <c r="AH40" s="81"/>
      <c r="AJ40" s="72"/>
      <c r="AK40" s="72"/>
      <c r="AL40" s="72"/>
      <c r="AM40" s="72"/>
      <c r="AN40" s="72"/>
    </row>
    <row r="41" spans="2:40" ht="15" customHeight="1" x14ac:dyDescent="0.2">
      <c r="B41" s="78"/>
      <c r="C41" s="78"/>
      <c r="D41" s="78"/>
      <c r="E41" s="79"/>
      <c r="F41" s="80"/>
      <c r="G41" s="73"/>
      <c r="H41" s="82"/>
      <c r="I41" s="93"/>
      <c r="J41" s="90"/>
      <c r="K41" s="83"/>
      <c r="L41" s="83"/>
      <c r="M41" s="84"/>
      <c r="N41" s="83"/>
      <c r="O41" s="104" t="str">
        <f ca="1">IF($B41="","",IF(F41="Arbeitgeberähnliche Stellung",OFFSET(MD!$Q$5,MATCH(Grundlagen_Abrechnung_KAE!$AK$7,MD_JAHR,0),0)*$H41,IF(((AD41/12*M41*12)+N41)&gt;AF41,AF41/12,((AD41/12*M41*12)+N41)/12)))</f>
        <v/>
      </c>
      <c r="P41" s="90"/>
      <c r="Q41" s="90"/>
      <c r="R41" s="104">
        <f t="shared" si="2"/>
        <v>0</v>
      </c>
      <c r="T41" s="145">
        <f t="shared" si="3"/>
        <v>0</v>
      </c>
      <c r="U41" s="76">
        <f t="shared" ca="1" si="4"/>
        <v>0</v>
      </c>
      <c r="V41" s="76">
        <f t="shared" ca="1" si="10"/>
        <v>0</v>
      </c>
      <c r="W41" s="76">
        <f t="shared" ca="1" si="5"/>
        <v>0</v>
      </c>
      <c r="Y41" s="106" t="str">
        <f t="shared" si="6"/>
        <v>prüfen</v>
      </c>
      <c r="Z41" s="107" t="str">
        <f ca="1">IFERROR(OFFSET(MD!$U$5,MATCH(Grundlagen_Abrechnung_KAE!$E41,MD_GENDER,0),0),"")</f>
        <v/>
      </c>
      <c r="AA41" s="104">
        <f t="shared" si="7"/>
        <v>0</v>
      </c>
      <c r="AC41" s="104">
        <f t="shared" si="8"/>
        <v>0</v>
      </c>
      <c r="AD41" s="104">
        <f ca="1">IF(F41="Arbeitgeberähnliche Stellung",OFFSET(MD!$Q$5,MATCH(Grundlagen_Abrechnung_KAE!$AK$7,MD_JAHR,0),0)*$H41,IF(J41&gt;0,AC41,I41))</f>
        <v>0</v>
      </c>
      <c r="AF41" s="85" t="e">
        <f ca="1">OFFSET(MD!$P$5,MATCH($AK$7,MD_JAHR,0),0)*12</f>
        <v>#VALUE!</v>
      </c>
      <c r="AG41" s="85">
        <f t="shared" si="9"/>
        <v>0</v>
      </c>
      <c r="AH41" s="81"/>
      <c r="AJ41" s="72"/>
      <c r="AK41" s="72"/>
      <c r="AL41" s="72"/>
      <c r="AM41" s="72"/>
      <c r="AN41" s="72"/>
    </row>
    <row r="42" spans="2:40" ht="15" customHeight="1" x14ac:dyDescent="0.2">
      <c r="B42" s="78"/>
      <c r="C42" s="78"/>
      <c r="D42" s="78"/>
      <c r="E42" s="79"/>
      <c r="F42" s="80"/>
      <c r="G42" s="73"/>
      <c r="H42" s="82"/>
      <c r="I42" s="93"/>
      <c r="J42" s="90"/>
      <c r="K42" s="83"/>
      <c r="L42" s="83"/>
      <c r="M42" s="84"/>
      <c r="N42" s="83"/>
      <c r="O42" s="104" t="str">
        <f ca="1">IF($B42="","",IF(F42="Arbeitgeberähnliche Stellung",OFFSET(MD!$Q$5,MATCH(Grundlagen_Abrechnung_KAE!$AK$7,MD_JAHR,0),0)*$H42,IF(((AD42/12*M42*12)+N42)&gt;AF42,AF42/12,((AD42/12*M42*12)+N42)/12)))</f>
        <v/>
      </c>
      <c r="P42" s="90"/>
      <c r="Q42" s="90"/>
      <c r="R42" s="104">
        <f t="shared" si="2"/>
        <v>0</v>
      </c>
      <c r="T42" s="145">
        <f t="shared" si="3"/>
        <v>0</v>
      </c>
      <c r="U42" s="76">
        <f t="shared" ca="1" si="4"/>
        <v>0</v>
      </c>
      <c r="V42" s="76">
        <f t="shared" ca="1" si="10"/>
        <v>0</v>
      </c>
      <c r="W42" s="76">
        <f t="shared" ca="1" si="5"/>
        <v>0</v>
      </c>
      <c r="Y42" s="106" t="str">
        <f t="shared" si="6"/>
        <v>prüfen</v>
      </c>
      <c r="Z42" s="107" t="str">
        <f ca="1">IFERROR(OFFSET(MD!$U$5,MATCH(Grundlagen_Abrechnung_KAE!$E42,MD_GENDER,0),0),"")</f>
        <v/>
      </c>
      <c r="AA42" s="104">
        <f t="shared" si="7"/>
        <v>0</v>
      </c>
      <c r="AC42" s="104">
        <f t="shared" si="8"/>
        <v>0</v>
      </c>
      <c r="AD42" s="104">
        <f ca="1">IF(F42="Arbeitgeberähnliche Stellung",OFFSET(MD!$Q$5,MATCH(Grundlagen_Abrechnung_KAE!$AK$7,MD_JAHR,0),0)*$H42,IF(J42&gt;0,AC42,I42))</f>
        <v>0</v>
      </c>
      <c r="AF42" s="85" t="e">
        <f ca="1">OFFSET(MD!$P$5,MATCH($AK$7,MD_JAHR,0),0)*12</f>
        <v>#VALUE!</v>
      </c>
      <c r="AG42" s="85">
        <f t="shared" si="9"/>
        <v>0</v>
      </c>
      <c r="AH42" s="81"/>
      <c r="AJ42" s="72"/>
      <c r="AK42" s="72"/>
      <c r="AL42" s="72"/>
      <c r="AM42" s="72"/>
      <c r="AN42" s="72"/>
    </row>
    <row r="43" spans="2:40" ht="15" customHeight="1" x14ac:dyDescent="0.2">
      <c r="B43" s="78"/>
      <c r="C43" s="78"/>
      <c r="D43" s="78"/>
      <c r="E43" s="79"/>
      <c r="F43" s="80"/>
      <c r="G43" s="73"/>
      <c r="H43" s="82"/>
      <c r="I43" s="93"/>
      <c r="J43" s="90"/>
      <c r="K43" s="83"/>
      <c r="L43" s="83"/>
      <c r="M43" s="84"/>
      <c r="N43" s="83"/>
      <c r="O43" s="104" t="str">
        <f ca="1">IF($B43="","",IF(F43="Arbeitgeberähnliche Stellung",OFFSET(MD!$Q$5,MATCH(Grundlagen_Abrechnung_KAE!$AK$7,MD_JAHR,0),0)*$H43,IF(((AD43/12*M43*12)+N43)&gt;AF43,AF43/12,((AD43/12*M43*12)+N43)/12)))</f>
        <v/>
      </c>
      <c r="P43" s="90"/>
      <c r="Q43" s="90"/>
      <c r="R43" s="104">
        <f t="shared" si="2"/>
        <v>0</v>
      </c>
      <c r="T43" s="145">
        <f t="shared" si="3"/>
        <v>0</v>
      </c>
      <c r="U43" s="76">
        <f t="shared" ca="1" si="4"/>
        <v>0</v>
      </c>
      <c r="V43" s="76">
        <f t="shared" ca="1" si="10"/>
        <v>0</v>
      </c>
      <c r="W43" s="76">
        <f t="shared" ca="1" si="5"/>
        <v>0</v>
      </c>
      <c r="Y43" s="106" t="str">
        <f t="shared" si="6"/>
        <v>prüfen</v>
      </c>
      <c r="Z43" s="107" t="str">
        <f ca="1">IFERROR(OFFSET(MD!$U$5,MATCH(Grundlagen_Abrechnung_KAE!$E43,MD_GENDER,0),0),"")</f>
        <v/>
      </c>
      <c r="AA43" s="104">
        <f t="shared" si="7"/>
        <v>0</v>
      </c>
      <c r="AC43" s="104">
        <f t="shared" si="8"/>
        <v>0</v>
      </c>
      <c r="AD43" s="104">
        <f ca="1">IF(F43="Arbeitgeberähnliche Stellung",OFFSET(MD!$Q$5,MATCH(Grundlagen_Abrechnung_KAE!$AK$7,MD_JAHR,0),0)*$H43,IF(J43&gt;0,AC43,I43))</f>
        <v>0</v>
      </c>
      <c r="AF43" s="85" t="e">
        <f ca="1">OFFSET(MD!$P$5,MATCH($AK$7,MD_JAHR,0),0)*12</f>
        <v>#VALUE!</v>
      </c>
      <c r="AG43" s="85">
        <f t="shared" si="9"/>
        <v>0</v>
      </c>
      <c r="AH43" s="81"/>
      <c r="AJ43" s="72"/>
      <c r="AK43" s="72"/>
      <c r="AL43" s="72"/>
      <c r="AM43" s="72"/>
      <c r="AN43" s="72"/>
    </row>
    <row r="44" spans="2:40" ht="15" customHeight="1" x14ac:dyDescent="0.2">
      <c r="B44" s="78"/>
      <c r="C44" s="78"/>
      <c r="D44" s="78"/>
      <c r="E44" s="79"/>
      <c r="F44" s="80"/>
      <c r="G44" s="73"/>
      <c r="H44" s="82"/>
      <c r="I44" s="93"/>
      <c r="J44" s="90"/>
      <c r="K44" s="83"/>
      <c r="L44" s="83"/>
      <c r="M44" s="84"/>
      <c r="N44" s="83"/>
      <c r="O44" s="104" t="str">
        <f ca="1">IF($B44="","",IF(F44="Arbeitgeberähnliche Stellung",OFFSET(MD!$Q$5,MATCH(Grundlagen_Abrechnung_KAE!$AK$7,MD_JAHR,0),0)*$H44,IF(((AD44/12*M44*12)+N44)&gt;AF44,AF44/12,((AD44/12*M44*12)+N44)/12)))</f>
        <v/>
      </c>
      <c r="P44" s="90"/>
      <c r="Q44" s="90"/>
      <c r="R44" s="104">
        <f t="shared" si="2"/>
        <v>0</v>
      </c>
      <c r="T44" s="145">
        <f t="shared" si="3"/>
        <v>0</v>
      </c>
      <c r="U44" s="76">
        <f t="shared" ca="1" si="4"/>
        <v>0</v>
      </c>
      <c r="V44" s="76">
        <f t="shared" ca="1" si="10"/>
        <v>0</v>
      </c>
      <c r="W44" s="76">
        <f t="shared" ca="1" si="5"/>
        <v>0</v>
      </c>
      <c r="Y44" s="106" t="str">
        <f t="shared" si="6"/>
        <v>prüfen</v>
      </c>
      <c r="Z44" s="107" t="str">
        <f ca="1">IFERROR(OFFSET(MD!$U$5,MATCH(Grundlagen_Abrechnung_KAE!$E44,MD_GENDER,0),0),"")</f>
        <v/>
      </c>
      <c r="AA44" s="104">
        <f t="shared" si="7"/>
        <v>0</v>
      </c>
      <c r="AC44" s="104">
        <f t="shared" si="8"/>
        <v>0</v>
      </c>
      <c r="AD44" s="104">
        <f ca="1">IF(F44="Arbeitgeberähnliche Stellung",OFFSET(MD!$Q$5,MATCH(Grundlagen_Abrechnung_KAE!$AK$7,MD_JAHR,0),0)*$H44,IF(J44&gt;0,AC44,I44))</f>
        <v>0</v>
      </c>
      <c r="AF44" s="85" t="e">
        <f ca="1">OFFSET(MD!$P$5,MATCH($AK$7,MD_JAHR,0),0)*12</f>
        <v>#VALUE!</v>
      </c>
      <c r="AG44" s="85">
        <f t="shared" si="9"/>
        <v>0</v>
      </c>
      <c r="AH44" s="81"/>
      <c r="AJ44" s="72"/>
      <c r="AK44" s="72"/>
      <c r="AL44" s="72"/>
      <c r="AM44" s="72"/>
      <c r="AN44" s="72"/>
    </row>
    <row r="45" spans="2:40" ht="15" customHeight="1" x14ac:dyDescent="0.2">
      <c r="B45" s="78"/>
      <c r="C45" s="78"/>
      <c r="D45" s="78"/>
      <c r="E45" s="79"/>
      <c r="F45" s="80"/>
      <c r="G45" s="73"/>
      <c r="H45" s="82"/>
      <c r="I45" s="93"/>
      <c r="J45" s="90"/>
      <c r="K45" s="83"/>
      <c r="L45" s="83"/>
      <c r="M45" s="84"/>
      <c r="N45" s="83"/>
      <c r="O45" s="104" t="str">
        <f ca="1">IF($B45="","",IF(F45="Arbeitgeberähnliche Stellung",OFFSET(MD!$Q$5,MATCH(Grundlagen_Abrechnung_KAE!$AK$7,MD_JAHR,0),0)*$H45,IF(((AD45/12*M45*12)+N45)&gt;AF45,AF45/12,((AD45/12*M45*12)+N45)/12)))</f>
        <v/>
      </c>
      <c r="P45" s="90"/>
      <c r="Q45" s="90"/>
      <c r="R45" s="104">
        <f t="shared" si="2"/>
        <v>0</v>
      </c>
      <c r="T45" s="145">
        <f t="shared" si="3"/>
        <v>0</v>
      </c>
      <c r="U45" s="76">
        <f t="shared" ca="1" si="4"/>
        <v>0</v>
      </c>
      <c r="V45" s="76">
        <f t="shared" ca="1" si="10"/>
        <v>0</v>
      </c>
      <c r="W45" s="76">
        <f t="shared" ca="1" si="5"/>
        <v>0</v>
      </c>
      <c r="Y45" s="106" t="str">
        <f t="shared" si="6"/>
        <v>prüfen</v>
      </c>
      <c r="Z45" s="107" t="str">
        <f ca="1">IFERROR(OFFSET(MD!$U$5,MATCH(Grundlagen_Abrechnung_KAE!$E45,MD_GENDER,0),0),"")</f>
        <v/>
      </c>
      <c r="AA45" s="104">
        <f t="shared" si="7"/>
        <v>0</v>
      </c>
      <c r="AC45" s="104">
        <f t="shared" si="8"/>
        <v>0</v>
      </c>
      <c r="AD45" s="104">
        <f ca="1">IF(F45="Arbeitgeberähnliche Stellung",OFFSET(MD!$Q$5,MATCH(Grundlagen_Abrechnung_KAE!$AK$7,MD_JAHR,0),0)*$H45,IF(J45&gt;0,AC45,I45))</f>
        <v>0</v>
      </c>
      <c r="AF45" s="85" t="e">
        <f ca="1">OFFSET(MD!$P$5,MATCH($AK$7,MD_JAHR,0),0)*12</f>
        <v>#VALUE!</v>
      </c>
      <c r="AG45" s="85">
        <f t="shared" si="9"/>
        <v>0</v>
      </c>
      <c r="AH45" s="81"/>
      <c r="AJ45" s="72"/>
      <c r="AK45" s="72"/>
      <c r="AL45" s="72"/>
      <c r="AM45" s="72"/>
      <c r="AN45" s="72"/>
    </row>
    <row r="46" spans="2:40" ht="15" customHeight="1" x14ac:dyDescent="0.2">
      <c r="B46" s="78"/>
      <c r="C46" s="78"/>
      <c r="D46" s="78"/>
      <c r="E46" s="79"/>
      <c r="F46" s="80"/>
      <c r="G46" s="73"/>
      <c r="H46" s="82"/>
      <c r="I46" s="93"/>
      <c r="J46" s="90"/>
      <c r="K46" s="83"/>
      <c r="L46" s="83"/>
      <c r="M46" s="84"/>
      <c r="N46" s="83"/>
      <c r="O46" s="104" t="str">
        <f ca="1">IF($B46="","",IF(F46="Arbeitgeberähnliche Stellung",OFFSET(MD!$Q$5,MATCH(Grundlagen_Abrechnung_KAE!$AK$7,MD_JAHR,0),0)*$H46,IF(((AD46/12*M46*12)+N46)&gt;AF46,AF46/12,((AD46/12*M46*12)+N46)/12)))</f>
        <v/>
      </c>
      <c r="P46" s="90"/>
      <c r="Q46" s="90"/>
      <c r="R46" s="104">
        <f t="shared" si="2"/>
        <v>0</v>
      </c>
      <c r="T46" s="145">
        <f t="shared" si="3"/>
        <v>0</v>
      </c>
      <c r="U46" s="76">
        <f t="shared" ca="1" si="4"/>
        <v>0</v>
      </c>
      <c r="V46" s="76">
        <f t="shared" ca="1" si="10"/>
        <v>0</v>
      </c>
      <c r="W46" s="76">
        <f t="shared" ca="1" si="5"/>
        <v>0</v>
      </c>
      <c r="Y46" s="106" t="str">
        <f t="shared" si="6"/>
        <v>prüfen</v>
      </c>
      <c r="Z46" s="107" t="str">
        <f ca="1">IFERROR(OFFSET(MD!$U$5,MATCH(Grundlagen_Abrechnung_KAE!$E46,MD_GENDER,0),0),"")</f>
        <v/>
      </c>
      <c r="AA46" s="104">
        <f t="shared" si="7"/>
        <v>0</v>
      </c>
      <c r="AC46" s="104">
        <f t="shared" si="8"/>
        <v>0</v>
      </c>
      <c r="AD46" s="104">
        <f ca="1">IF(F46="Arbeitgeberähnliche Stellung",OFFSET(MD!$Q$5,MATCH(Grundlagen_Abrechnung_KAE!$AK$7,MD_JAHR,0),0)*$H46,IF(J46&gt;0,AC46,I46))</f>
        <v>0</v>
      </c>
      <c r="AF46" s="85" t="e">
        <f ca="1">OFFSET(MD!$P$5,MATCH($AK$7,MD_JAHR,0),0)*12</f>
        <v>#VALUE!</v>
      </c>
      <c r="AG46" s="85">
        <f t="shared" si="9"/>
        <v>0</v>
      </c>
      <c r="AH46" s="81"/>
      <c r="AJ46" s="72"/>
      <c r="AK46" s="72"/>
      <c r="AL46" s="72"/>
      <c r="AM46" s="72"/>
      <c r="AN46" s="72"/>
    </row>
    <row r="47" spans="2:40" ht="15" customHeight="1" x14ac:dyDescent="0.2">
      <c r="B47" s="78"/>
      <c r="C47" s="78"/>
      <c r="D47" s="78"/>
      <c r="E47" s="79"/>
      <c r="F47" s="80"/>
      <c r="G47" s="73"/>
      <c r="H47" s="82"/>
      <c r="I47" s="93"/>
      <c r="J47" s="90"/>
      <c r="K47" s="83"/>
      <c r="L47" s="83"/>
      <c r="M47" s="84"/>
      <c r="N47" s="83"/>
      <c r="O47" s="104" t="str">
        <f ca="1">IF($B47="","",IF(F47="Arbeitgeberähnliche Stellung",OFFSET(MD!$Q$5,MATCH(Grundlagen_Abrechnung_KAE!$AK$7,MD_JAHR,0),0)*$H47,IF(((AD47/12*M47*12)+N47)&gt;AF47,AF47/12,((AD47/12*M47*12)+N47)/12)))</f>
        <v/>
      </c>
      <c r="P47" s="90"/>
      <c r="Q47" s="90"/>
      <c r="R47" s="104">
        <f t="shared" si="2"/>
        <v>0</v>
      </c>
      <c r="T47" s="145">
        <f t="shared" si="3"/>
        <v>0</v>
      </c>
      <c r="U47" s="76">
        <f t="shared" ca="1" si="4"/>
        <v>0</v>
      </c>
      <c r="V47" s="76">
        <f t="shared" ca="1" si="10"/>
        <v>0</v>
      </c>
      <c r="W47" s="76">
        <f t="shared" ca="1" si="5"/>
        <v>0</v>
      </c>
      <c r="Y47" s="106" t="str">
        <f t="shared" si="6"/>
        <v>prüfen</v>
      </c>
      <c r="Z47" s="107" t="str">
        <f ca="1">IFERROR(OFFSET(MD!$U$5,MATCH(Grundlagen_Abrechnung_KAE!$E47,MD_GENDER,0),0),"")</f>
        <v/>
      </c>
      <c r="AA47" s="104">
        <f t="shared" si="7"/>
        <v>0</v>
      </c>
      <c r="AC47" s="104">
        <f t="shared" si="8"/>
        <v>0</v>
      </c>
      <c r="AD47" s="104">
        <f ca="1">IF(F47="Arbeitgeberähnliche Stellung",OFFSET(MD!$Q$5,MATCH(Grundlagen_Abrechnung_KAE!$AK$7,MD_JAHR,0),0)*$H47,IF(J47&gt;0,AC47,I47))</f>
        <v>0</v>
      </c>
      <c r="AF47" s="85" t="e">
        <f ca="1">OFFSET(MD!$P$5,MATCH($AK$7,MD_JAHR,0),0)*12</f>
        <v>#VALUE!</v>
      </c>
      <c r="AG47" s="85">
        <f t="shared" si="9"/>
        <v>0</v>
      </c>
      <c r="AH47" s="81"/>
      <c r="AJ47" s="72"/>
      <c r="AK47" s="72"/>
      <c r="AL47" s="72"/>
      <c r="AM47" s="72"/>
      <c r="AN47" s="72"/>
    </row>
    <row r="48" spans="2:40" ht="15" customHeight="1" x14ac:dyDescent="0.2">
      <c r="B48" s="78"/>
      <c r="C48" s="78"/>
      <c r="D48" s="78"/>
      <c r="E48" s="79"/>
      <c r="F48" s="80"/>
      <c r="G48" s="73"/>
      <c r="H48" s="82"/>
      <c r="I48" s="93"/>
      <c r="J48" s="90"/>
      <c r="K48" s="83"/>
      <c r="L48" s="83"/>
      <c r="M48" s="84"/>
      <c r="N48" s="83"/>
      <c r="O48" s="104" t="str">
        <f ca="1">IF($B48="","",IF(F48="Arbeitgeberähnliche Stellung",OFFSET(MD!$Q$5,MATCH(Grundlagen_Abrechnung_KAE!$AK$7,MD_JAHR,0),0)*$H48,IF(((AD48/12*M48*12)+N48)&gt;AF48,AF48/12,((AD48/12*M48*12)+N48)/12)))</f>
        <v/>
      </c>
      <c r="P48" s="90"/>
      <c r="Q48" s="90"/>
      <c r="R48" s="104">
        <f t="shared" si="2"/>
        <v>0</v>
      </c>
      <c r="T48" s="145">
        <f t="shared" si="3"/>
        <v>0</v>
      </c>
      <c r="U48" s="76">
        <f t="shared" ca="1" si="4"/>
        <v>0</v>
      </c>
      <c r="V48" s="76">
        <f t="shared" ca="1" si="10"/>
        <v>0</v>
      </c>
      <c r="W48" s="76">
        <f t="shared" ca="1" si="5"/>
        <v>0</v>
      </c>
      <c r="Y48" s="106" t="str">
        <f t="shared" si="6"/>
        <v>prüfen</v>
      </c>
      <c r="Z48" s="107" t="str">
        <f ca="1">IFERROR(OFFSET(MD!$U$5,MATCH(Grundlagen_Abrechnung_KAE!$E48,MD_GENDER,0),0),"")</f>
        <v/>
      </c>
      <c r="AA48" s="104">
        <f t="shared" si="7"/>
        <v>0</v>
      </c>
      <c r="AC48" s="104">
        <f t="shared" si="8"/>
        <v>0</v>
      </c>
      <c r="AD48" s="104">
        <f ca="1">IF(F48="Arbeitgeberähnliche Stellung",OFFSET(MD!$Q$5,MATCH(Grundlagen_Abrechnung_KAE!$AK$7,MD_JAHR,0),0)*$H48,IF(J48&gt;0,AC48,I48))</f>
        <v>0</v>
      </c>
      <c r="AF48" s="85" t="e">
        <f ca="1">OFFSET(MD!$P$5,MATCH($AK$7,MD_JAHR,0),0)*12</f>
        <v>#VALUE!</v>
      </c>
      <c r="AG48" s="85">
        <f t="shared" si="9"/>
        <v>0</v>
      </c>
      <c r="AH48" s="81"/>
      <c r="AJ48" s="72"/>
      <c r="AK48" s="72"/>
      <c r="AL48" s="72"/>
      <c r="AM48" s="72"/>
      <c r="AN48" s="72"/>
    </row>
    <row r="49" spans="2:40" ht="15" customHeight="1" x14ac:dyDescent="0.2">
      <c r="B49" s="78"/>
      <c r="C49" s="78"/>
      <c r="D49" s="78"/>
      <c r="E49" s="79"/>
      <c r="F49" s="80"/>
      <c r="G49" s="73"/>
      <c r="H49" s="82"/>
      <c r="I49" s="93"/>
      <c r="J49" s="90"/>
      <c r="K49" s="83"/>
      <c r="L49" s="83"/>
      <c r="M49" s="84"/>
      <c r="N49" s="83"/>
      <c r="O49" s="104" t="str">
        <f ca="1">IF($B49="","",IF(F49="Arbeitgeberähnliche Stellung",OFFSET(MD!$Q$5,MATCH(Grundlagen_Abrechnung_KAE!$AK$7,MD_JAHR,0),0)*$H49,IF(((AD49/12*M49*12)+N49)&gt;AF49,AF49/12,((AD49/12*M49*12)+N49)/12)))</f>
        <v/>
      </c>
      <c r="P49" s="90"/>
      <c r="Q49" s="90"/>
      <c r="R49" s="104">
        <f t="shared" si="2"/>
        <v>0</v>
      </c>
      <c r="T49" s="145">
        <f t="shared" si="3"/>
        <v>0</v>
      </c>
      <c r="U49" s="76">
        <f t="shared" ca="1" si="4"/>
        <v>0</v>
      </c>
      <c r="V49" s="76">
        <f t="shared" ca="1" si="10"/>
        <v>0</v>
      </c>
      <c r="W49" s="76">
        <f t="shared" ca="1" si="5"/>
        <v>0</v>
      </c>
      <c r="Y49" s="106" t="str">
        <f t="shared" si="6"/>
        <v>prüfen</v>
      </c>
      <c r="Z49" s="107" t="str">
        <f ca="1">IFERROR(OFFSET(MD!$U$5,MATCH(Grundlagen_Abrechnung_KAE!$E49,MD_GENDER,0),0),"")</f>
        <v/>
      </c>
      <c r="AA49" s="104">
        <f t="shared" si="7"/>
        <v>0</v>
      </c>
      <c r="AC49" s="104">
        <f t="shared" si="8"/>
        <v>0</v>
      </c>
      <c r="AD49" s="104">
        <f ca="1">IF(F49="Arbeitgeberähnliche Stellung",OFFSET(MD!$Q$5,MATCH(Grundlagen_Abrechnung_KAE!$AK$7,MD_JAHR,0),0)*$H49,IF(J49&gt;0,AC49,I49))</f>
        <v>0</v>
      </c>
      <c r="AF49" s="85" t="e">
        <f ca="1">OFFSET(MD!$P$5,MATCH($AK$7,MD_JAHR,0),0)*12</f>
        <v>#VALUE!</v>
      </c>
      <c r="AG49" s="85">
        <f t="shared" si="9"/>
        <v>0</v>
      </c>
      <c r="AH49" s="81"/>
      <c r="AJ49" s="72"/>
      <c r="AK49" s="72"/>
      <c r="AL49" s="72"/>
      <c r="AM49" s="72"/>
      <c r="AN49" s="72"/>
    </row>
    <row r="50" spans="2:40" ht="15" customHeight="1" x14ac:dyDescent="0.2">
      <c r="B50" s="78"/>
      <c r="C50" s="78"/>
      <c r="D50" s="78"/>
      <c r="E50" s="79"/>
      <c r="F50" s="80"/>
      <c r="G50" s="73"/>
      <c r="H50" s="82"/>
      <c r="I50" s="93"/>
      <c r="J50" s="90"/>
      <c r="K50" s="83"/>
      <c r="L50" s="83"/>
      <c r="M50" s="84"/>
      <c r="N50" s="83"/>
      <c r="O50" s="104" t="str">
        <f ca="1">IF($B50="","",IF(F50="Arbeitgeberähnliche Stellung",OFFSET(MD!$Q$5,MATCH(Grundlagen_Abrechnung_KAE!$AK$7,MD_JAHR,0),0)*$H50,IF(((AD50/12*M50*12)+N50)&gt;AF50,AF50/12,((AD50/12*M50*12)+N50)/12)))</f>
        <v/>
      </c>
      <c r="P50" s="90"/>
      <c r="Q50" s="90"/>
      <c r="R50" s="104">
        <f t="shared" si="2"/>
        <v>0</v>
      </c>
      <c r="T50" s="145">
        <f t="shared" si="3"/>
        <v>0</v>
      </c>
      <c r="U50" s="76">
        <f t="shared" ca="1" si="4"/>
        <v>0</v>
      </c>
      <c r="V50" s="76">
        <f t="shared" ca="1" si="10"/>
        <v>0</v>
      </c>
      <c r="W50" s="76">
        <f t="shared" ca="1" si="5"/>
        <v>0</v>
      </c>
      <c r="Y50" s="106" t="str">
        <f t="shared" si="6"/>
        <v>prüfen</v>
      </c>
      <c r="Z50" s="107" t="str">
        <f ca="1">IFERROR(OFFSET(MD!$U$5,MATCH(Grundlagen_Abrechnung_KAE!$E50,MD_GENDER,0),0),"")</f>
        <v/>
      </c>
      <c r="AA50" s="104">
        <f t="shared" si="7"/>
        <v>0</v>
      </c>
      <c r="AC50" s="104">
        <f t="shared" si="8"/>
        <v>0</v>
      </c>
      <c r="AD50" s="104">
        <f ca="1">IF(F50="Arbeitgeberähnliche Stellung",OFFSET(MD!$Q$5,MATCH(Grundlagen_Abrechnung_KAE!$AK$7,MD_JAHR,0),0)*$H50,IF(J50&gt;0,AC50,I50))</f>
        <v>0</v>
      </c>
      <c r="AF50" s="85" t="e">
        <f ca="1">OFFSET(MD!$P$5,MATCH($AK$7,MD_JAHR,0),0)*12</f>
        <v>#VALUE!</v>
      </c>
      <c r="AG50" s="85">
        <f t="shared" si="9"/>
        <v>0</v>
      </c>
      <c r="AH50" s="81"/>
      <c r="AJ50" s="72"/>
      <c r="AK50" s="72"/>
      <c r="AL50" s="72"/>
      <c r="AM50" s="72"/>
      <c r="AN50" s="72"/>
    </row>
    <row r="51" spans="2:40" ht="15" customHeight="1" x14ac:dyDescent="0.2">
      <c r="B51" s="78"/>
      <c r="C51" s="78"/>
      <c r="D51" s="78"/>
      <c r="E51" s="79"/>
      <c r="F51" s="80"/>
      <c r="G51" s="73"/>
      <c r="H51" s="82"/>
      <c r="I51" s="93"/>
      <c r="J51" s="90"/>
      <c r="K51" s="83"/>
      <c r="L51" s="83"/>
      <c r="M51" s="84"/>
      <c r="N51" s="83"/>
      <c r="O51" s="104" t="str">
        <f ca="1">IF($B51="","",IF(F51="Arbeitgeberähnliche Stellung",OFFSET(MD!$Q$5,MATCH(Grundlagen_Abrechnung_KAE!$AK$7,MD_JAHR,0),0)*$H51,IF(((AD51/12*M51*12)+N51)&gt;AF51,AF51/12,((AD51/12*M51*12)+N51)/12)))</f>
        <v/>
      </c>
      <c r="P51" s="90"/>
      <c r="Q51" s="90"/>
      <c r="R51" s="104">
        <f t="shared" si="2"/>
        <v>0</v>
      </c>
      <c r="T51" s="145">
        <f t="shared" si="3"/>
        <v>0</v>
      </c>
      <c r="U51" s="76">
        <f t="shared" ca="1" si="4"/>
        <v>0</v>
      </c>
      <c r="V51" s="76">
        <f t="shared" ca="1" si="10"/>
        <v>0</v>
      </c>
      <c r="W51" s="76">
        <f t="shared" ca="1" si="5"/>
        <v>0</v>
      </c>
      <c r="Y51" s="106" t="str">
        <f t="shared" si="6"/>
        <v>prüfen</v>
      </c>
      <c r="Z51" s="107" t="str">
        <f ca="1">IFERROR(OFFSET(MD!$U$5,MATCH(Grundlagen_Abrechnung_KAE!$E51,MD_GENDER,0),0),"")</f>
        <v/>
      </c>
      <c r="AA51" s="104">
        <f t="shared" si="7"/>
        <v>0</v>
      </c>
      <c r="AC51" s="104">
        <f t="shared" si="8"/>
        <v>0</v>
      </c>
      <c r="AD51" s="104">
        <f ca="1">IF(F51="Arbeitgeberähnliche Stellung",OFFSET(MD!$Q$5,MATCH(Grundlagen_Abrechnung_KAE!$AK$7,MD_JAHR,0),0)*$H51,IF(J51&gt;0,AC51,I51))</f>
        <v>0</v>
      </c>
      <c r="AF51" s="85" t="e">
        <f ca="1">OFFSET(MD!$P$5,MATCH($AK$7,MD_JAHR,0),0)*12</f>
        <v>#VALUE!</v>
      </c>
      <c r="AG51" s="85">
        <f t="shared" si="9"/>
        <v>0</v>
      </c>
      <c r="AH51" s="81"/>
      <c r="AJ51" s="72"/>
      <c r="AK51" s="72"/>
      <c r="AL51" s="72"/>
      <c r="AM51" s="72"/>
      <c r="AN51" s="72"/>
    </row>
    <row r="52" spans="2:40" ht="15" customHeight="1" x14ac:dyDescent="0.2">
      <c r="B52" s="78"/>
      <c r="C52" s="78"/>
      <c r="D52" s="78"/>
      <c r="E52" s="79"/>
      <c r="F52" s="80"/>
      <c r="G52" s="73"/>
      <c r="H52" s="82"/>
      <c r="I52" s="93"/>
      <c r="J52" s="90"/>
      <c r="K52" s="83"/>
      <c r="L52" s="83"/>
      <c r="M52" s="84"/>
      <c r="N52" s="83"/>
      <c r="O52" s="104" t="str">
        <f ca="1">IF($B52="","",IF(F52="Arbeitgeberähnliche Stellung",OFFSET(MD!$Q$5,MATCH(Grundlagen_Abrechnung_KAE!$AK$7,MD_JAHR,0),0)*$H52,IF(((AD52/12*M52*12)+N52)&gt;AF52,AF52/12,((AD52/12*M52*12)+N52)/12)))</f>
        <v/>
      </c>
      <c r="P52" s="90"/>
      <c r="Q52" s="90"/>
      <c r="R52" s="104">
        <f t="shared" si="2"/>
        <v>0</v>
      </c>
      <c r="T52" s="145">
        <f t="shared" si="3"/>
        <v>0</v>
      </c>
      <c r="U52" s="76">
        <f t="shared" ca="1" si="4"/>
        <v>0</v>
      </c>
      <c r="V52" s="76">
        <f t="shared" ca="1" si="10"/>
        <v>0</v>
      </c>
      <c r="W52" s="76">
        <f t="shared" ca="1" si="5"/>
        <v>0</v>
      </c>
      <c r="Y52" s="106" t="str">
        <f t="shared" si="6"/>
        <v>prüfen</v>
      </c>
      <c r="Z52" s="107" t="str">
        <f ca="1">IFERROR(OFFSET(MD!$U$5,MATCH(Grundlagen_Abrechnung_KAE!$E52,MD_GENDER,0),0),"")</f>
        <v/>
      </c>
      <c r="AA52" s="104">
        <f t="shared" si="7"/>
        <v>0</v>
      </c>
      <c r="AC52" s="104">
        <f t="shared" si="8"/>
        <v>0</v>
      </c>
      <c r="AD52" s="104">
        <f ca="1">IF(F52="Arbeitgeberähnliche Stellung",OFFSET(MD!$Q$5,MATCH(Grundlagen_Abrechnung_KAE!$AK$7,MD_JAHR,0),0)*$H52,IF(J52&gt;0,AC52,I52))</f>
        <v>0</v>
      </c>
      <c r="AF52" s="85" t="e">
        <f ca="1">OFFSET(MD!$P$5,MATCH($AK$7,MD_JAHR,0),0)*12</f>
        <v>#VALUE!</v>
      </c>
      <c r="AG52" s="85">
        <f t="shared" si="9"/>
        <v>0</v>
      </c>
      <c r="AH52" s="81"/>
      <c r="AJ52" s="72"/>
      <c r="AK52" s="72"/>
      <c r="AL52" s="72"/>
      <c r="AM52" s="72"/>
      <c r="AN52" s="72"/>
    </row>
    <row r="53" spans="2:40" ht="15" customHeight="1" x14ac:dyDescent="0.2">
      <c r="B53" s="78"/>
      <c r="C53" s="78"/>
      <c r="D53" s="78"/>
      <c r="E53" s="79"/>
      <c r="F53" s="80"/>
      <c r="G53" s="73"/>
      <c r="H53" s="82"/>
      <c r="I53" s="93"/>
      <c r="J53" s="90"/>
      <c r="K53" s="83"/>
      <c r="L53" s="83"/>
      <c r="M53" s="84"/>
      <c r="N53" s="83"/>
      <c r="O53" s="104" t="str">
        <f ca="1">IF($B53="","",IF(F53="Arbeitgeberähnliche Stellung",OFFSET(MD!$Q$5,MATCH(Grundlagen_Abrechnung_KAE!$AK$7,MD_JAHR,0),0)*$H53,IF(((AD53/12*M53*12)+N53)&gt;AF53,AF53/12,((AD53/12*M53*12)+N53)/12)))</f>
        <v/>
      </c>
      <c r="P53" s="90"/>
      <c r="Q53" s="90"/>
      <c r="R53" s="104">
        <f t="shared" si="2"/>
        <v>0</v>
      </c>
      <c r="T53" s="145">
        <f t="shared" si="3"/>
        <v>0</v>
      </c>
      <c r="U53" s="76">
        <f t="shared" ca="1" si="4"/>
        <v>0</v>
      </c>
      <c r="V53" s="76">
        <f t="shared" ca="1" si="10"/>
        <v>0</v>
      </c>
      <c r="W53" s="76">
        <f t="shared" ca="1" si="5"/>
        <v>0</v>
      </c>
      <c r="Y53" s="106" t="str">
        <f t="shared" si="6"/>
        <v>prüfen</v>
      </c>
      <c r="Z53" s="107" t="str">
        <f ca="1">IFERROR(OFFSET(MD!$U$5,MATCH(Grundlagen_Abrechnung_KAE!$E53,MD_GENDER,0),0),"")</f>
        <v/>
      </c>
      <c r="AA53" s="104">
        <f t="shared" si="7"/>
        <v>0</v>
      </c>
      <c r="AC53" s="104">
        <f t="shared" si="8"/>
        <v>0</v>
      </c>
      <c r="AD53" s="104">
        <f ca="1">IF(F53="Arbeitgeberähnliche Stellung",OFFSET(MD!$Q$5,MATCH(Grundlagen_Abrechnung_KAE!$AK$7,MD_JAHR,0),0)*$H53,IF(J53&gt;0,AC53,I53))</f>
        <v>0</v>
      </c>
      <c r="AF53" s="85" t="e">
        <f ca="1">OFFSET(MD!$P$5,MATCH($AK$7,MD_JAHR,0),0)*12</f>
        <v>#VALUE!</v>
      </c>
      <c r="AG53" s="85">
        <f t="shared" si="9"/>
        <v>0</v>
      </c>
      <c r="AH53" s="81"/>
      <c r="AJ53" s="72"/>
      <c r="AK53" s="72"/>
      <c r="AL53" s="72"/>
      <c r="AM53" s="72"/>
      <c r="AN53" s="72"/>
    </row>
    <row r="54" spans="2:40" ht="15" customHeight="1" x14ac:dyDescent="0.2">
      <c r="B54" s="78"/>
      <c r="C54" s="78"/>
      <c r="D54" s="78"/>
      <c r="E54" s="79"/>
      <c r="F54" s="80"/>
      <c r="G54" s="73"/>
      <c r="H54" s="82"/>
      <c r="I54" s="93"/>
      <c r="J54" s="90"/>
      <c r="K54" s="83"/>
      <c r="L54" s="83"/>
      <c r="M54" s="84"/>
      <c r="N54" s="83"/>
      <c r="O54" s="104" t="str">
        <f ca="1">IF($B54="","",IF(F54="Arbeitgeberähnliche Stellung",OFFSET(MD!$Q$5,MATCH(Grundlagen_Abrechnung_KAE!$AK$7,MD_JAHR,0),0)*$H54,IF(((AD54/12*M54*12)+N54)&gt;AF54,AF54/12,((AD54/12*M54*12)+N54)/12)))</f>
        <v/>
      </c>
      <c r="P54" s="90"/>
      <c r="Q54" s="90"/>
      <c r="R54" s="104">
        <f t="shared" si="2"/>
        <v>0</v>
      </c>
      <c r="T54" s="145">
        <f t="shared" si="3"/>
        <v>0</v>
      </c>
      <c r="U54" s="76">
        <f t="shared" ca="1" si="4"/>
        <v>0</v>
      </c>
      <c r="V54" s="76">
        <f t="shared" ca="1" si="10"/>
        <v>0</v>
      </c>
      <c r="W54" s="76">
        <f t="shared" ca="1" si="5"/>
        <v>0</v>
      </c>
      <c r="Y54" s="106" t="str">
        <f t="shared" si="6"/>
        <v>prüfen</v>
      </c>
      <c r="Z54" s="107" t="str">
        <f ca="1">IFERROR(OFFSET(MD!$U$5,MATCH(Grundlagen_Abrechnung_KAE!$E54,MD_GENDER,0),0),"")</f>
        <v/>
      </c>
      <c r="AA54" s="104">
        <f t="shared" si="7"/>
        <v>0</v>
      </c>
      <c r="AC54" s="104">
        <f t="shared" si="8"/>
        <v>0</v>
      </c>
      <c r="AD54" s="104">
        <f ca="1">IF(F54="Arbeitgeberähnliche Stellung",OFFSET(MD!$Q$5,MATCH(Grundlagen_Abrechnung_KAE!$AK$7,MD_JAHR,0),0)*$H54,IF(J54&gt;0,AC54,I54))</f>
        <v>0</v>
      </c>
      <c r="AF54" s="85" t="e">
        <f ca="1">OFFSET(MD!$P$5,MATCH($AK$7,MD_JAHR,0),0)*12</f>
        <v>#VALUE!</v>
      </c>
      <c r="AG54" s="85">
        <f t="shared" si="9"/>
        <v>0</v>
      </c>
      <c r="AH54" s="81"/>
      <c r="AJ54" s="72"/>
      <c r="AK54" s="72"/>
      <c r="AL54" s="72"/>
      <c r="AM54" s="72"/>
      <c r="AN54" s="72"/>
    </row>
    <row r="55" spans="2:40" ht="15" customHeight="1" x14ac:dyDescent="0.2">
      <c r="B55" s="78"/>
      <c r="C55" s="78"/>
      <c r="D55" s="78"/>
      <c r="E55" s="79"/>
      <c r="F55" s="80"/>
      <c r="G55" s="73"/>
      <c r="H55" s="82"/>
      <c r="I55" s="93"/>
      <c r="J55" s="90"/>
      <c r="K55" s="83"/>
      <c r="L55" s="83"/>
      <c r="M55" s="84"/>
      <c r="N55" s="83"/>
      <c r="O55" s="104" t="str">
        <f ca="1">IF($B55="","",IF(F55="Arbeitgeberähnliche Stellung",OFFSET(MD!$Q$5,MATCH(Grundlagen_Abrechnung_KAE!$AK$7,MD_JAHR,0),0)*$H55,IF(((AD55/12*M55*12)+N55)&gt;AF55,AF55/12,((AD55/12*M55*12)+N55)/12)))</f>
        <v/>
      </c>
      <c r="P55" s="90"/>
      <c r="Q55" s="90"/>
      <c r="R55" s="104">
        <f t="shared" si="2"/>
        <v>0</v>
      </c>
      <c r="T55" s="145">
        <f t="shared" si="3"/>
        <v>0</v>
      </c>
      <c r="U55" s="76">
        <f t="shared" ca="1" si="4"/>
        <v>0</v>
      </c>
      <c r="V55" s="76">
        <f t="shared" ca="1" si="10"/>
        <v>0</v>
      </c>
      <c r="W55" s="76">
        <f t="shared" ca="1" si="5"/>
        <v>0</v>
      </c>
      <c r="Y55" s="106" t="str">
        <f t="shared" si="6"/>
        <v>prüfen</v>
      </c>
      <c r="Z55" s="107" t="str">
        <f ca="1">IFERROR(OFFSET(MD!$U$5,MATCH(Grundlagen_Abrechnung_KAE!$E55,MD_GENDER,0),0),"")</f>
        <v/>
      </c>
      <c r="AA55" s="104">
        <f t="shared" si="7"/>
        <v>0</v>
      </c>
      <c r="AC55" s="104">
        <f t="shared" si="8"/>
        <v>0</v>
      </c>
      <c r="AD55" s="104">
        <f ca="1">IF(F55="Arbeitgeberähnliche Stellung",OFFSET(MD!$Q$5,MATCH(Grundlagen_Abrechnung_KAE!$AK$7,MD_JAHR,0),0)*$H55,IF(J55&gt;0,AC55,I55))</f>
        <v>0</v>
      </c>
      <c r="AF55" s="85" t="e">
        <f ca="1">OFFSET(MD!$P$5,MATCH($AK$7,MD_JAHR,0),0)*12</f>
        <v>#VALUE!</v>
      </c>
      <c r="AG55" s="85">
        <f t="shared" si="9"/>
        <v>0</v>
      </c>
      <c r="AH55" s="81"/>
      <c r="AJ55" s="72"/>
      <c r="AK55" s="72"/>
      <c r="AL55" s="72"/>
      <c r="AM55" s="72"/>
      <c r="AN55" s="72"/>
    </row>
    <row r="56" spans="2:40" ht="15" customHeight="1" x14ac:dyDescent="0.2">
      <c r="B56" s="78"/>
      <c r="C56" s="78"/>
      <c r="D56" s="78"/>
      <c r="E56" s="79"/>
      <c r="F56" s="80"/>
      <c r="G56" s="73"/>
      <c r="H56" s="82"/>
      <c r="I56" s="93"/>
      <c r="J56" s="90"/>
      <c r="K56" s="83"/>
      <c r="L56" s="83"/>
      <c r="M56" s="84"/>
      <c r="N56" s="83"/>
      <c r="O56" s="104" t="str">
        <f ca="1">IF($B56="","",IF(F56="Arbeitgeberähnliche Stellung",OFFSET(MD!$Q$5,MATCH(Grundlagen_Abrechnung_KAE!$AK$7,MD_JAHR,0),0)*$H56,IF(((AD56/12*M56*12)+N56)&gt;AF56,AF56/12,((AD56/12*M56*12)+N56)/12)))</f>
        <v/>
      </c>
      <c r="P56" s="90"/>
      <c r="Q56" s="90"/>
      <c r="R56" s="104">
        <f t="shared" si="2"/>
        <v>0</v>
      </c>
      <c r="T56" s="145">
        <f t="shared" si="3"/>
        <v>0</v>
      </c>
      <c r="U56" s="76">
        <f t="shared" ca="1" si="4"/>
        <v>0</v>
      </c>
      <c r="V56" s="76">
        <f t="shared" ca="1" si="10"/>
        <v>0</v>
      </c>
      <c r="W56" s="76">
        <f t="shared" ca="1" si="5"/>
        <v>0</v>
      </c>
      <c r="Y56" s="106" t="str">
        <f t="shared" si="6"/>
        <v>prüfen</v>
      </c>
      <c r="Z56" s="107" t="str">
        <f ca="1">IFERROR(OFFSET(MD!$U$5,MATCH(Grundlagen_Abrechnung_KAE!$E56,MD_GENDER,0),0),"")</f>
        <v/>
      </c>
      <c r="AA56" s="104">
        <f t="shared" si="7"/>
        <v>0</v>
      </c>
      <c r="AC56" s="104">
        <f t="shared" si="8"/>
        <v>0</v>
      </c>
      <c r="AD56" s="104">
        <f ca="1">IF(F56="Arbeitgeberähnliche Stellung",OFFSET(MD!$Q$5,MATCH(Grundlagen_Abrechnung_KAE!$AK$7,MD_JAHR,0),0)*$H56,IF(J56&gt;0,AC56,I56))</f>
        <v>0</v>
      </c>
      <c r="AF56" s="85" t="e">
        <f ca="1">OFFSET(MD!$P$5,MATCH($AK$7,MD_JAHR,0),0)*12</f>
        <v>#VALUE!</v>
      </c>
      <c r="AG56" s="85">
        <f t="shared" si="9"/>
        <v>0</v>
      </c>
      <c r="AH56" s="81"/>
      <c r="AJ56" s="72"/>
      <c r="AK56" s="72"/>
      <c r="AL56" s="72"/>
      <c r="AM56" s="72"/>
      <c r="AN56" s="72"/>
    </row>
    <row r="57" spans="2:40" ht="15" customHeight="1" x14ac:dyDescent="0.2">
      <c r="B57" s="78"/>
      <c r="C57" s="78"/>
      <c r="D57" s="78"/>
      <c r="E57" s="79"/>
      <c r="F57" s="80"/>
      <c r="G57" s="73"/>
      <c r="H57" s="82"/>
      <c r="I57" s="93"/>
      <c r="J57" s="90"/>
      <c r="K57" s="83"/>
      <c r="L57" s="83"/>
      <c r="M57" s="84"/>
      <c r="N57" s="83"/>
      <c r="O57" s="104" t="str">
        <f ca="1">IF($B57="","",IF(F57="Arbeitgeberähnliche Stellung",OFFSET(MD!$Q$5,MATCH(Grundlagen_Abrechnung_KAE!$AK$7,MD_JAHR,0),0)*$H57,IF(((AD57/12*M57*12)+N57)&gt;AF57,AF57/12,((AD57/12*M57*12)+N57)/12)))</f>
        <v/>
      </c>
      <c r="P57" s="90"/>
      <c r="Q57" s="90"/>
      <c r="R57" s="104">
        <f t="shared" si="2"/>
        <v>0</v>
      </c>
      <c r="T57" s="145">
        <f t="shared" si="3"/>
        <v>0</v>
      </c>
      <c r="U57" s="76">
        <f t="shared" ca="1" si="4"/>
        <v>0</v>
      </c>
      <c r="V57" s="76">
        <f t="shared" ca="1" si="10"/>
        <v>0</v>
      </c>
      <c r="W57" s="76">
        <f t="shared" ca="1" si="5"/>
        <v>0</v>
      </c>
      <c r="Y57" s="106" t="str">
        <f t="shared" si="6"/>
        <v>prüfen</v>
      </c>
      <c r="Z57" s="107" t="str">
        <f ca="1">IFERROR(OFFSET(MD!$U$5,MATCH(Grundlagen_Abrechnung_KAE!$E57,MD_GENDER,0),0),"")</f>
        <v/>
      </c>
      <c r="AA57" s="104">
        <f t="shared" si="7"/>
        <v>0</v>
      </c>
      <c r="AC57" s="104">
        <f t="shared" si="8"/>
        <v>0</v>
      </c>
      <c r="AD57" s="104">
        <f ca="1">IF(F57="Arbeitgeberähnliche Stellung",OFFSET(MD!$Q$5,MATCH(Grundlagen_Abrechnung_KAE!$AK$7,MD_JAHR,0),0)*$H57,IF(J57&gt;0,AC57,I57))</f>
        <v>0</v>
      </c>
      <c r="AF57" s="85" t="e">
        <f ca="1">OFFSET(MD!$P$5,MATCH($AK$7,MD_JAHR,0),0)*12</f>
        <v>#VALUE!</v>
      </c>
      <c r="AG57" s="85">
        <f t="shared" si="9"/>
        <v>0</v>
      </c>
      <c r="AH57" s="81"/>
      <c r="AJ57" s="72"/>
      <c r="AK57" s="72"/>
      <c r="AL57" s="72"/>
      <c r="AM57" s="72"/>
      <c r="AN57" s="72"/>
    </row>
    <row r="58" spans="2:40" ht="15" customHeight="1" x14ac:dyDescent="0.2">
      <c r="B58" s="78"/>
      <c r="C58" s="78"/>
      <c r="D58" s="78"/>
      <c r="E58" s="79"/>
      <c r="F58" s="80"/>
      <c r="G58" s="73"/>
      <c r="H58" s="82"/>
      <c r="I58" s="93"/>
      <c r="J58" s="90"/>
      <c r="K58" s="83"/>
      <c r="L58" s="83"/>
      <c r="M58" s="84"/>
      <c r="N58" s="83"/>
      <c r="O58" s="104" t="str">
        <f ca="1">IF($B58="","",IF(F58="Arbeitgeberähnliche Stellung",OFFSET(MD!$Q$5,MATCH(Grundlagen_Abrechnung_KAE!$AK$7,MD_JAHR,0),0)*$H58,IF(((AD58/12*M58*12)+N58)&gt;AF58,AF58/12,((AD58/12*M58*12)+N58)/12)))</f>
        <v/>
      </c>
      <c r="P58" s="90"/>
      <c r="Q58" s="90"/>
      <c r="R58" s="104">
        <f t="shared" si="2"/>
        <v>0</v>
      </c>
      <c r="T58" s="145">
        <f t="shared" si="3"/>
        <v>0</v>
      </c>
      <c r="U58" s="76">
        <f t="shared" ca="1" si="4"/>
        <v>0</v>
      </c>
      <c r="V58" s="76">
        <f t="shared" ca="1" si="10"/>
        <v>0</v>
      </c>
      <c r="W58" s="76">
        <f t="shared" ca="1" si="5"/>
        <v>0</v>
      </c>
      <c r="Y58" s="106" t="str">
        <f t="shared" si="6"/>
        <v>prüfen</v>
      </c>
      <c r="Z58" s="107" t="str">
        <f ca="1">IFERROR(OFFSET(MD!$U$5,MATCH(Grundlagen_Abrechnung_KAE!$E58,MD_GENDER,0),0),"")</f>
        <v/>
      </c>
      <c r="AA58" s="104">
        <f t="shared" si="7"/>
        <v>0</v>
      </c>
      <c r="AC58" s="104">
        <f t="shared" si="8"/>
        <v>0</v>
      </c>
      <c r="AD58" s="104">
        <f ca="1">IF(F58="Arbeitgeberähnliche Stellung",OFFSET(MD!$Q$5,MATCH(Grundlagen_Abrechnung_KAE!$AK$7,MD_JAHR,0),0)*$H58,IF(J58&gt;0,AC58,I58))</f>
        <v>0</v>
      </c>
      <c r="AF58" s="85" t="e">
        <f ca="1">OFFSET(MD!$P$5,MATCH($AK$7,MD_JAHR,0),0)*12</f>
        <v>#VALUE!</v>
      </c>
      <c r="AG58" s="85">
        <f t="shared" si="9"/>
        <v>0</v>
      </c>
      <c r="AH58" s="81"/>
      <c r="AJ58" s="72"/>
      <c r="AK58" s="72"/>
      <c r="AL58" s="72"/>
      <c r="AM58" s="72"/>
      <c r="AN58" s="72"/>
    </row>
    <row r="59" spans="2:40" ht="15" customHeight="1" x14ac:dyDescent="0.2">
      <c r="B59" s="78"/>
      <c r="C59" s="78"/>
      <c r="D59" s="78"/>
      <c r="E59" s="79"/>
      <c r="F59" s="80"/>
      <c r="G59" s="73"/>
      <c r="H59" s="82"/>
      <c r="I59" s="93"/>
      <c r="J59" s="90"/>
      <c r="K59" s="83"/>
      <c r="L59" s="83"/>
      <c r="M59" s="84"/>
      <c r="N59" s="83"/>
      <c r="O59" s="104" t="str">
        <f ca="1">IF($B59="","",IF(F59="Arbeitgeberähnliche Stellung",OFFSET(MD!$Q$5,MATCH(Grundlagen_Abrechnung_KAE!$AK$7,MD_JAHR,0),0)*$H59,IF(((AD59/12*M59*12)+N59)&gt;AF59,AF59/12,((AD59/12*M59*12)+N59)/12)))</f>
        <v/>
      </c>
      <c r="P59" s="90"/>
      <c r="Q59" s="90"/>
      <c r="R59" s="104">
        <f t="shared" si="2"/>
        <v>0</v>
      </c>
      <c r="T59" s="145">
        <f t="shared" si="3"/>
        <v>0</v>
      </c>
      <c r="U59" s="76">
        <f t="shared" ca="1" si="4"/>
        <v>0</v>
      </c>
      <c r="V59" s="76">
        <f t="shared" ca="1" si="10"/>
        <v>0</v>
      </c>
      <c r="W59" s="76">
        <f t="shared" ca="1" si="5"/>
        <v>0</v>
      </c>
      <c r="Y59" s="106" t="str">
        <f t="shared" si="6"/>
        <v>prüfen</v>
      </c>
      <c r="Z59" s="107" t="str">
        <f ca="1">IFERROR(OFFSET(MD!$U$5,MATCH(Grundlagen_Abrechnung_KAE!$E59,MD_GENDER,0),0),"")</f>
        <v/>
      </c>
      <c r="AA59" s="104">
        <f t="shared" si="7"/>
        <v>0</v>
      </c>
      <c r="AC59" s="104">
        <f t="shared" si="8"/>
        <v>0</v>
      </c>
      <c r="AD59" s="104">
        <f ca="1">IF(F59="Arbeitgeberähnliche Stellung",OFFSET(MD!$Q$5,MATCH(Grundlagen_Abrechnung_KAE!$AK$7,MD_JAHR,0),0)*$H59,IF(J59&gt;0,AC59,I59))</f>
        <v>0</v>
      </c>
      <c r="AF59" s="85" t="e">
        <f ca="1">OFFSET(MD!$P$5,MATCH($AK$7,MD_JAHR,0),0)*12</f>
        <v>#VALUE!</v>
      </c>
      <c r="AG59" s="85">
        <f t="shared" si="9"/>
        <v>0</v>
      </c>
      <c r="AH59" s="81"/>
      <c r="AJ59" s="72"/>
      <c r="AK59" s="72"/>
      <c r="AL59" s="72"/>
      <c r="AM59" s="72"/>
      <c r="AN59" s="72"/>
    </row>
    <row r="60" spans="2:40" ht="15" customHeight="1" x14ac:dyDescent="0.2">
      <c r="B60" s="78"/>
      <c r="C60" s="78"/>
      <c r="D60" s="78"/>
      <c r="E60" s="79"/>
      <c r="F60" s="80"/>
      <c r="G60" s="73"/>
      <c r="H60" s="82"/>
      <c r="I60" s="93"/>
      <c r="J60" s="90"/>
      <c r="K60" s="83"/>
      <c r="L60" s="83"/>
      <c r="M60" s="84"/>
      <c r="N60" s="83"/>
      <c r="O60" s="104" t="str">
        <f ca="1">IF($B60="","",IF(F60="Arbeitgeberähnliche Stellung",OFFSET(MD!$Q$5,MATCH(Grundlagen_Abrechnung_KAE!$AK$7,MD_JAHR,0),0)*$H60,IF(((AD60/12*M60*12)+N60)&gt;AF60,AF60/12,((AD60/12*M60*12)+N60)/12)))</f>
        <v/>
      </c>
      <c r="P60" s="90"/>
      <c r="Q60" s="90"/>
      <c r="R60" s="104">
        <f t="shared" si="2"/>
        <v>0</v>
      </c>
      <c r="T60" s="145">
        <f t="shared" si="3"/>
        <v>0</v>
      </c>
      <c r="U60" s="76">
        <f t="shared" ca="1" si="4"/>
        <v>0</v>
      </c>
      <c r="V60" s="76">
        <f t="shared" ca="1" si="10"/>
        <v>0</v>
      </c>
      <c r="W60" s="76">
        <f t="shared" ca="1" si="5"/>
        <v>0</v>
      </c>
      <c r="Y60" s="106" t="str">
        <f t="shared" si="6"/>
        <v>prüfen</v>
      </c>
      <c r="Z60" s="107" t="str">
        <f ca="1">IFERROR(OFFSET(MD!$U$5,MATCH(Grundlagen_Abrechnung_KAE!$E60,MD_GENDER,0),0),"")</f>
        <v/>
      </c>
      <c r="AA60" s="104">
        <f t="shared" si="7"/>
        <v>0</v>
      </c>
      <c r="AC60" s="104">
        <f t="shared" si="8"/>
        <v>0</v>
      </c>
      <c r="AD60" s="104">
        <f ca="1">IF(F60="Arbeitgeberähnliche Stellung",OFFSET(MD!$Q$5,MATCH(Grundlagen_Abrechnung_KAE!$AK$7,MD_JAHR,0),0)*$H60,IF(J60&gt;0,AC60,I60))</f>
        <v>0</v>
      </c>
      <c r="AF60" s="85" t="e">
        <f ca="1">OFFSET(MD!$P$5,MATCH($AK$7,MD_JAHR,0),0)*12</f>
        <v>#VALUE!</v>
      </c>
      <c r="AG60" s="85">
        <f t="shared" si="9"/>
        <v>0</v>
      </c>
      <c r="AH60" s="81"/>
      <c r="AJ60" s="72"/>
      <c r="AK60" s="72"/>
      <c r="AL60" s="72"/>
      <c r="AM60" s="72"/>
      <c r="AN60" s="72"/>
    </row>
    <row r="61" spans="2:40" ht="15" customHeight="1" x14ac:dyDescent="0.2">
      <c r="B61" s="78"/>
      <c r="C61" s="78"/>
      <c r="D61" s="78"/>
      <c r="E61" s="79"/>
      <c r="F61" s="80"/>
      <c r="G61" s="73"/>
      <c r="H61" s="82"/>
      <c r="I61" s="93"/>
      <c r="J61" s="90"/>
      <c r="K61" s="83"/>
      <c r="L61" s="83"/>
      <c r="M61" s="84"/>
      <c r="N61" s="83"/>
      <c r="O61" s="104" t="str">
        <f ca="1">IF($B61="","",IF(F61="Arbeitgeberähnliche Stellung",OFFSET(MD!$Q$5,MATCH(Grundlagen_Abrechnung_KAE!$AK$7,MD_JAHR,0),0)*$H61,IF(((AD61/12*M61*12)+N61)&gt;AF61,AF61/12,((AD61/12*M61*12)+N61)/12)))</f>
        <v/>
      </c>
      <c r="P61" s="90"/>
      <c r="Q61" s="90"/>
      <c r="R61" s="104">
        <f t="shared" si="2"/>
        <v>0</v>
      </c>
      <c r="T61" s="145">
        <f t="shared" si="3"/>
        <v>0</v>
      </c>
      <c r="U61" s="76">
        <f t="shared" ca="1" si="4"/>
        <v>0</v>
      </c>
      <c r="V61" s="76">
        <f t="shared" ca="1" si="10"/>
        <v>0</v>
      </c>
      <c r="W61" s="76">
        <f t="shared" ca="1" si="5"/>
        <v>0</v>
      </c>
      <c r="Y61" s="106" t="str">
        <f t="shared" si="6"/>
        <v>prüfen</v>
      </c>
      <c r="Z61" s="107" t="str">
        <f ca="1">IFERROR(OFFSET(MD!$U$5,MATCH(Grundlagen_Abrechnung_KAE!$E61,MD_GENDER,0),0),"")</f>
        <v/>
      </c>
      <c r="AA61" s="104">
        <f t="shared" si="7"/>
        <v>0</v>
      </c>
      <c r="AC61" s="104">
        <f t="shared" si="8"/>
        <v>0</v>
      </c>
      <c r="AD61" s="104">
        <f ca="1">IF(F61="Arbeitgeberähnliche Stellung",OFFSET(MD!$Q$5,MATCH(Grundlagen_Abrechnung_KAE!$AK$7,MD_JAHR,0),0)*$H61,IF(J61&gt;0,AC61,I61))</f>
        <v>0</v>
      </c>
      <c r="AF61" s="85" t="e">
        <f ca="1">OFFSET(MD!$P$5,MATCH($AK$7,MD_JAHR,0),0)*12</f>
        <v>#VALUE!</v>
      </c>
      <c r="AG61" s="85">
        <f t="shared" si="9"/>
        <v>0</v>
      </c>
      <c r="AH61" s="81"/>
      <c r="AJ61" s="72"/>
      <c r="AK61" s="72"/>
      <c r="AL61" s="72"/>
      <c r="AM61" s="72"/>
      <c r="AN61" s="72"/>
    </row>
    <row r="62" spans="2:40" ht="15" customHeight="1" x14ac:dyDescent="0.2">
      <c r="B62" s="78"/>
      <c r="C62" s="78"/>
      <c r="D62" s="78"/>
      <c r="E62" s="79"/>
      <c r="F62" s="80"/>
      <c r="G62" s="73"/>
      <c r="H62" s="82"/>
      <c r="I62" s="93"/>
      <c r="J62" s="90"/>
      <c r="K62" s="83"/>
      <c r="L62" s="83"/>
      <c r="M62" s="84"/>
      <c r="N62" s="83"/>
      <c r="O62" s="104" t="str">
        <f ca="1">IF($B62="","",IF(F62="Arbeitgeberähnliche Stellung",OFFSET(MD!$Q$5,MATCH(Grundlagen_Abrechnung_KAE!$AK$7,MD_JAHR,0),0)*$H62,IF(((AD62/12*M62*12)+N62)&gt;AF62,AF62/12,((AD62/12*M62*12)+N62)/12)))</f>
        <v/>
      </c>
      <c r="P62" s="90"/>
      <c r="Q62" s="90"/>
      <c r="R62" s="104">
        <f t="shared" si="2"/>
        <v>0</v>
      </c>
      <c r="T62" s="145">
        <f t="shared" si="3"/>
        <v>0</v>
      </c>
      <c r="U62" s="76">
        <f t="shared" ca="1" si="4"/>
        <v>0</v>
      </c>
      <c r="V62" s="76">
        <f t="shared" ca="1" si="10"/>
        <v>0</v>
      </c>
      <c r="W62" s="76">
        <f t="shared" ca="1" si="5"/>
        <v>0</v>
      </c>
      <c r="Y62" s="106" t="str">
        <f t="shared" si="6"/>
        <v>prüfen</v>
      </c>
      <c r="Z62" s="107" t="str">
        <f ca="1">IFERROR(OFFSET(MD!$U$5,MATCH(Grundlagen_Abrechnung_KAE!$E62,MD_GENDER,0),0),"")</f>
        <v/>
      </c>
      <c r="AA62" s="104">
        <f t="shared" si="7"/>
        <v>0</v>
      </c>
      <c r="AC62" s="104">
        <f t="shared" si="8"/>
        <v>0</v>
      </c>
      <c r="AD62" s="104">
        <f ca="1">IF(F62="Arbeitgeberähnliche Stellung",OFFSET(MD!$Q$5,MATCH(Grundlagen_Abrechnung_KAE!$AK$7,MD_JAHR,0),0)*$H62,IF(J62&gt;0,AC62,I62))</f>
        <v>0</v>
      </c>
      <c r="AF62" s="85" t="e">
        <f ca="1">OFFSET(MD!$P$5,MATCH($AK$7,MD_JAHR,0),0)*12</f>
        <v>#VALUE!</v>
      </c>
      <c r="AG62" s="85">
        <f t="shared" si="9"/>
        <v>0</v>
      </c>
      <c r="AH62" s="81"/>
      <c r="AJ62" s="72"/>
      <c r="AK62" s="72"/>
      <c r="AL62" s="72"/>
      <c r="AM62" s="72"/>
      <c r="AN62" s="72"/>
    </row>
    <row r="63" spans="2:40" ht="15" customHeight="1" x14ac:dyDescent="0.2">
      <c r="B63" s="78"/>
      <c r="C63" s="78"/>
      <c r="D63" s="78"/>
      <c r="E63" s="79"/>
      <c r="F63" s="80"/>
      <c r="G63" s="73"/>
      <c r="H63" s="82"/>
      <c r="I63" s="93"/>
      <c r="J63" s="90"/>
      <c r="K63" s="83"/>
      <c r="L63" s="83"/>
      <c r="M63" s="84"/>
      <c r="N63" s="83"/>
      <c r="O63" s="104" t="str">
        <f ca="1">IF($B63="","",IF(F63="Arbeitgeberähnliche Stellung",OFFSET(MD!$Q$5,MATCH(Grundlagen_Abrechnung_KAE!$AK$7,MD_JAHR,0),0)*$H63,IF(((AD63/12*M63*12)+N63)&gt;AF63,AF63/12,((AD63/12*M63*12)+N63)/12)))</f>
        <v/>
      </c>
      <c r="P63" s="90"/>
      <c r="Q63" s="90"/>
      <c r="R63" s="104">
        <f t="shared" si="2"/>
        <v>0</v>
      </c>
      <c r="T63" s="145">
        <f t="shared" si="3"/>
        <v>0</v>
      </c>
      <c r="U63" s="76">
        <f t="shared" ca="1" si="4"/>
        <v>0</v>
      </c>
      <c r="V63" s="76">
        <f t="shared" ca="1" si="10"/>
        <v>0</v>
      </c>
      <c r="W63" s="76">
        <f t="shared" ca="1" si="5"/>
        <v>0</v>
      </c>
      <c r="Y63" s="106" t="str">
        <f t="shared" si="6"/>
        <v>prüfen</v>
      </c>
      <c r="Z63" s="107" t="str">
        <f ca="1">IFERROR(OFFSET(MD!$U$5,MATCH(Grundlagen_Abrechnung_KAE!$E63,MD_GENDER,0),0),"")</f>
        <v/>
      </c>
      <c r="AA63" s="104">
        <f t="shared" si="7"/>
        <v>0</v>
      </c>
      <c r="AC63" s="104">
        <f t="shared" si="8"/>
        <v>0</v>
      </c>
      <c r="AD63" s="104">
        <f ca="1">IF(F63="Arbeitgeberähnliche Stellung",OFFSET(MD!$Q$5,MATCH(Grundlagen_Abrechnung_KAE!$AK$7,MD_JAHR,0),0)*$H63,IF(J63&gt;0,AC63,I63))</f>
        <v>0</v>
      </c>
      <c r="AF63" s="85" t="e">
        <f ca="1">OFFSET(MD!$P$5,MATCH($AK$7,MD_JAHR,0),0)*12</f>
        <v>#VALUE!</v>
      </c>
      <c r="AG63" s="85">
        <f t="shared" si="9"/>
        <v>0</v>
      </c>
      <c r="AH63" s="81"/>
      <c r="AJ63" s="72"/>
      <c r="AK63" s="72"/>
      <c r="AL63" s="72"/>
      <c r="AM63" s="72"/>
      <c r="AN63" s="72"/>
    </row>
    <row r="64" spans="2:40" ht="15" customHeight="1" x14ac:dyDescent="0.2">
      <c r="B64" s="78"/>
      <c r="C64" s="78"/>
      <c r="D64" s="78"/>
      <c r="E64" s="79"/>
      <c r="F64" s="80"/>
      <c r="G64" s="73"/>
      <c r="H64" s="82"/>
      <c r="I64" s="93"/>
      <c r="J64" s="90"/>
      <c r="K64" s="83"/>
      <c r="L64" s="83"/>
      <c r="M64" s="84"/>
      <c r="N64" s="83"/>
      <c r="O64" s="104" t="str">
        <f ca="1">IF($B64="","",IF(F64="Arbeitgeberähnliche Stellung",OFFSET(MD!$Q$5,MATCH(Grundlagen_Abrechnung_KAE!$AK$7,MD_JAHR,0),0)*$H64,IF(((AD64/12*M64*12)+N64)&gt;AF64,AF64/12,((AD64/12*M64*12)+N64)/12)))</f>
        <v/>
      </c>
      <c r="P64" s="90"/>
      <c r="Q64" s="90"/>
      <c r="R64" s="104">
        <f t="shared" si="2"/>
        <v>0</v>
      </c>
      <c r="T64" s="145">
        <f t="shared" si="3"/>
        <v>0</v>
      </c>
      <c r="U64" s="76">
        <f t="shared" ca="1" si="4"/>
        <v>0</v>
      </c>
      <c r="V64" s="76">
        <f t="shared" ca="1" si="10"/>
        <v>0</v>
      </c>
      <c r="W64" s="76">
        <f t="shared" ca="1" si="5"/>
        <v>0</v>
      </c>
      <c r="Y64" s="106" t="str">
        <f t="shared" si="6"/>
        <v>prüfen</v>
      </c>
      <c r="Z64" s="107" t="str">
        <f ca="1">IFERROR(OFFSET(MD!$U$5,MATCH(Grundlagen_Abrechnung_KAE!$E64,MD_GENDER,0),0),"")</f>
        <v/>
      </c>
      <c r="AA64" s="104">
        <f t="shared" si="7"/>
        <v>0</v>
      </c>
      <c r="AC64" s="104">
        <f t="shared" si="8"/>
        <v>0</v>
      </c>
      <c r="AD64" s="104">
        <f ca="1">IF(F64="Arbeitgeberähnliche Stellung",OFFSET(MD!$Q$5,MATCH(Grundlagen_Abrechnung_KAE!$AK$7,MD_JAHR,0),0)*$H64,IF(J64&gt;0,AC64,I64))</f>
        <v>0</v>
      </c>
      <c r="AF64" s="85" t="e">
        <f ca="1">OFFSET(MD!$P$5,MATCH($AK$7,MD_JAHR,0),0)*12</f>
        <v>#VALUE!</v>
      </c>
      <c r="AG64" s="85">
        <f t="shared" si="9"/>
        <v>0</v>
      </c>
      <c r="AH64" s="81"/>
      <c r="AJ64" s="72"/>
      <c r="AK64" s="72"/>
      <c r="AL64" s="72"/>
      <c r="AM64" s="72"/>
      <c r="AN64" s="72"/>
    </row>
    <row r="65" spans="2:40" ht="15" customHeight="1" x14ac:dyDescent="0.2">
      <c r="B65" s="78"/>
      <c r="C65" s="78"/>
      <c r="D65" s="78"/>
      <c r="E65" s="79"/>
      <c r="F65" s="80"/>
      <c r="G65" s="73"/>
      <c r="H65" s="82"/>
      <c r="I65" s="93"/>
      <c r="J65" s="90"/>
      <c r="K65" s="83"/>
      <c r="L65" s="83"/>
      <c r="M65" s="84"/>
      <c r="N65" s="83"/>
      <c r="O65" s="104" t="str">
        <f ca="1">IF($B65="","",IF(F65="Arbeitgeberähnliche Stellung",OFFSET(MD!$Q$5,MATCH(Grundlagen_Abrechnung_KAE!$AK$7,MD_JAHR,0),0)*$H65,IF(((AD65/12*M65*12)+N65)&gt;AF65,AF65/12,((AD65/12*M65*12)+N65)/12)))</f>
        <v/>
      </c>
      <c r="P65" s="90"/>
      <c r="Q65" s="90"/>
      <c r="R65" s="104">
        <f t="shared" si="2"/>
        <v>0</v>
      </c>
      <c r="T65" s="145">
        <f t="shared" si="3"/>
        <v>0</v>
      </c>
      <c r="U65" s="76">
        <f t="shared" ca="1" si="4"/>
        <v>0</v>
      </c>
      <c r="V65" s="76">
        <f t="shared" ca="1" si="10"/>
        <v>0</v>
      </c>
      <c r="W65" s="76">
        <f t="shared" ca="1" si="5"/>
        <v>0</v>
      </c>
      <c r="Y65" s="106" t="str">
        <f t="shared" si="6"/>
        <v>prüfen</v>
      </c>
      <c r="Z65" s="107" t="str">
        <f ca="1">IFERROR(OFFSET(MD!$U$5,MATCH(Grundlagen_Abrechnung_KAE!$E65,MD_GENDER,0),0),"")</f>
        <v/>
      </c>
      <c r="AA65" s="104">
        <f t="shared" si="7"/>
        <v>0</v>
      </c>
      <c r="AC65" s="104">
        <f t="shared" si="8"/>
        <v>0</v>
      </c>
      <c r="AD65" s="104">
        <f ca="1">IF(F65="Arbeitgeberähnliche Stellung",OFFSET(MD!$Q$5,MATCH(Grundlagen_Abrechnung_KAE!$AK$7,MD_JAHR,0),0)*$H65,IF(J65&gt;0,AC65,I65))</f>
        <v>0</v>
      </c>
      <c r="AF65" s="85" t="e">
        <f ca="1">OFFSET(MD!$P$5,MATCH($AK$7,MD_JAHR,0),0)*12</f>
        <v>#VALUE!</v>
      </c>
      <c r="AG65" s="85">
        <f t="shared" si="9"/>
        <v>0</v>
      </c>
      <c r="AH65" s="81"/>
      <c r="AJ65" s="72"/>
      <c r="AK65" s="72"/>
      <c r="AL65" s="72"/>
      <c r="AM65" s="72"/>
      <c r="AN65" s="72"/>
    </row>
    <row r="66" spans="2:40" ht="15" customHeight="1" x14ac:dyDescent="0.2">
      <c r="B66" s="78"/>
      <c r="C66" s="78"/>
      <c r="D66" s="78"/>
      <c r="E66" s="79"/>
      <c r="F66" s="80"/>
      <c r="G66" s="73"/>
      <c r="H66" s="82"/>
      <c r="I66" s="93"/>
      <c r="J66" s="90"/>
      <c r="K66" s="83"/>
      <c r="L66" s="83"/>
      <c r="M66" s="84"/>
      <c r="N66" s="83"/>
      <c r="O66" s="104" t="str">
        <f ca="1">IF($B66="","",IF(F66="Arbeitgeberähnliche Stellung",OFFSET(MD!$Q$5,MATCH(Grundlagen_Abrechnung_KAE!$AK$7,MD_JAHR,0),0)*$H66,IF(((AD66/12*M66*12)+N66)&gt;AF66,AF66/12,((AD66/12*M66*12)+N66)/12)))</f>
        <v/>
      </c>
      <c r="P66" s="90"/>
      <c r="Q66" s="90"/>
      <c r="R66" s="104">
        <f t="shared" si="2"/>
        <v>0</v>
      </c>
      <c r="T66" s="145">
        <f t="shared" si="3"/>
        <v>0</v>
      </c>
      <c r="U66" s="76">
        <f t="shared" ca="1" si="4"/>
        <v>0</v>
      </c>
      <c r="V66" s="76">
        <f t="shared" ca="1" si="10"/>
        <v>0</v>
      </c>
      <c r="W66" s="76">
        <f t="shared" ca="1" si="5"/>
        <v>0</v>
      </c>
      <c r="Y66" s="106" t="str">
        <f t="shared" si="6"/>
        <v>prüfen</v>
      </c>
      <c r="Z66" s="107" t="str">
        <f ca="1">IFERROR(OFFSET(MD!$U$5,MATCH(Grundlagen_Abrechnung_KAE!$E66,MD_GENDER,0),0),"")</f>
        <v/>
      </c>
      <c r="AA66" s="104">
        <f t="shared" si="7"/>
        <v>0</v>
      </c>
      <c r="AC66" s="104">
        <f t="shared" si="8"/>
        <v>0</v>
      </c>
      <c r="AD66" s="104">
        <f ca="1">IF(F66="Arbeitgeberähnliche Stellung",OFFSET(MD!$Q$5,MATCH(Grundlagen_Abrechnung_KAE!$AK$7,MD_JAHR,0),0)*$H66,IF(J66&gt;0,AC66,I66))</f>
        <v>0</v>
      </c>
      <c r="AF66" s="85" t="e">
        <f ca="1">OFFSET(MD!$P$5,MATCH($AK$7,MD_JAHR,0),0)*12</f>
        <v>#VALUE!</v>
      </c>
      <c r="AG66" s="85">
        <f t="shared" si="9"/>
        <v>0</v>
      </c>
      <c r="AH66" s="81"/>
      <c r="AJ66" s="72"/>
      <c r="AK66" s="72"/>
      <c r="AL66" s="72"/>
      <c r="AM66" s="72"/>
      <c r="AN66" s="72"/>
    </row>
    <row r="67" spans="2:40" ht="15" customHeight="1" x14ac:dyDescent="0.2">
      <c r="B67" s="78"/>
      <c r="C67" s="78"/>
      <c r="D67" s="78"/>
      <c r="E67" s="79"/>
      <c r="F67" s="80"/>
      <c r="G67" s="73"/>
      <c r="H67" s="82"/>
      <c r="I67" s="93"/>
      <c r="J67" s="90"/>
      <c r="K67" s="83"/>
      <c r="L67" s="83"/>
      <c r="M67" s="84"/>
      <c r="N67" s="83"/>
      <c r="O67" s="104" t="str">
        <f ca="1">IF($B67="","",IF(F67="Arbeitgeberähnliche Stellung",OFFSET(MD!$Q$5,MATCH(Grundlagen_Abrechnung_KAE!$AK$7,MD_JAHR,0),0)*$H67,IF(((AD67/12*M67*12)+N67)&gt;AF67,AF67/12,((AD67/12*M67*12)+N67)/12)))</f>
        <v/>
      </c>
      <c r="P67" s="90"/>
      <c r="Q67" s="90"/>
      <c r="R67" s="104">
        <f t="shared" si="2"/>
        <v>0</v>
      </c>
      <c r="T67" s="145">
        <f t="shared" si="3"/>
        <v>0</v>
      </c>
      <c r="U67" s="76">
        <f t="shared" ca="1" si="4"/>
        <v>0</v>
      </c>
      <c r="V67" s="76">
        <f t="shared" ca="1" si="10"/>
        <v>0</v>
      </c>
      <c r="W67" s="76">
        <f t="shared" ca="1" si="5"/>
        <v>0</v>
      </c>
      <c r="Y67" s="106" t="str">
        <f t="shared" si="6"/>
        <v>prüfen</v>
      </c>
      <c r="Z67" s="107" t="str">
        <f ca="1">IFERROR(OFFSET(MD!$U$5,MATCH(Grundlagen_Abrechnung_KAE!$E67,MD_GENDER,0),0),"")</f>
        <v/>
      </c>
      <c r="AA67" s="104">
        <f t="shared" si="7"/>
        <v>0</v>
      </c>
      <c r="AC67" s="104">
        <f t="shared" si="8"/>
        <v>0</v>
      </c>
      <c r="AD67" s="104">
        <f ca="1">IF(F67="Arbeitgeberähnliche Stellung",OFFSET(MD!$Q$5,MATCH(Grundlagen_Abrechnung_KAE!$AK$7,MD_JAHR,0),0)*$H67,IF(J67&gt;0,AC67,I67))</f>
        <v>0</v>
      </c>
      <c r="AF67" s="85" t="e">
        <f ca="1">OFFSET(MD!$P$5,MATCH($AK$7,MD_JAHR,0),0)*12</f>
        <v>#VALUE!</v>
      </c>
      <c r="AG67" s="85">
        <f t="shared" si="9"/>
        <v>0</v>
      </c>
      <c r="AH67" s="81"/>
      <c r="AJ67" s="72"/>
      <c r="AK67" s="72"/>
      <c r="AL67" s="72"/>
      <c r="AM67" s="72"/>
      <c r="AN67" s="72"/>
    </row>
    <row r="68" spans="2:40" ht="15" customHeight="1" x14ac:dyDescent="0.2">
      <c r="B68" s="78"/>
      <c r="C68" s="78"/>
      <c r="D68" s="78"/>
      <c r="E68" s="79"/>
      <c r="F68" s="80"/>
      <c r="G68" s="73"/>
      <c r="H68" s="82"/>
      <c r="I68" s="93"/>
      <c r="J68" s="90"/>
      <c r="K68" s="83"/>
      <c r="L68" s="83"/>
      <c r="M68" s="84"/>
      <c r="N68" s="83"/>
      <c r="O68" s="104" t="str">
        <f ca="1">IF($B68="","",IF(F68="Arbeitgeberähnliche Stellung",OFFSET(MD!$Q$5,MATCH(Grundlagen_Abrechnung_KAE!$AK$7,MD_JAHR,0),0)*$H68,IF(((AD68/12*M68*12)+N68)&gt;AF68,AF68/12,((AD68/12*M68*12)+N68)/12)))</f>
        <v/>
      </c>
      <c r="P68" s="90"/>
      <c r="Q68" s="90"/>
      <c r="R68" s="104">
        <f t="shared" si="2"/>
        <v>0</v>
      </c>
      <c r="T68" s="145">
        <f t="shared" si="3"/>
        <v>0</v>
      </c>
      <c r="U68" s="76">
        <f t="shared" ca="1" si="4"/>
        <v>0</v>
      </c>
      <c r="V68" s="76">
        <f t="shared" ca="1" si="10"/>
        <v>0</v>
      </c>
      <c r="W68" s="76">
        <f t="shared" ca="1" si="5"/>
        <v>0</v>
      </c>
      <c r="Y68" s="106" t="str">
        <f t="shared" si="6"/>
        <v>prüfen</v>
      </c>
      <c r="Z68" s="107" t="str">
        <f ca="1">IFERROR(OFFSET(MD!$U$5,MATCH(Grundlagen_Abrechnung_KAE!$E68,MD_GENDER,0),0),"")</f>
        <v/>
      </c>
      <c r="AA68" s="104">
        <f t="shared" si="7"/>
        <v>0</v>
      </c>
      <c r="AC68" s="104">
        <f t="shared" si="8"/>
        <v>0</v>
      </c>
      <c r="AD68" s="104">
        <f ca="1">IF(F68="Arbeitgeberähnliche Stellung",OFFSET(MD!$Q$5,MATCH(Grundlagen_Abrechnung_KAE!$AK$7,MD_JAHR,0),0)*$H68,IF(J68&gt;0,AC68,I68))</f>
        <v>0</v>
      </c>
      <c r="AF68" s="85" t="e">
        <f ca="1">OFFSET(MD!$P$5,MATCH($AK$7,MD_JAHR,0),0)*12</f>
        <v>#VALUE!</v>
      </c>
      <c r="AG68" s="85">
        <f t="shared" si="9"/>
        <v>0</v>
      </c>
      <c r="AH68" s="81"/>
      <c r="AJ68" s="72"/>
      <c r="AK68" s="72"/>
      <c r="AL68" s="72"/>
      <c r="AM68" s="72"/>
      <c r="AN68" s="72"/>
    </row>
    <row r="69" spans="2:40" ht="15" customHeight="1" x14ac:dyDescent="0.2">
      <c r="B69" s="78"/>
      <c r="C69" s="78"/>
      <c r="D69" s="78"/>
      <c r="E69" s="79"/>
      <c r="F69" s="80"/>
      <c r="G69" s="73"/>
      <c r="H69" s="82"/>
      <c r="I69" s="93"/>
      <c r="J69" s="90"/>
      <c r="K69" s="83"/>
      <c r="L69" s="83"/>
      <c r="M69" s="84"/>
      <c r="N69" s="83"/>
      <c r="O69" s="104" t="str">
        <f ca="1">IF($B69="","",IF(F69="Arbeitgeberähnliche Stellung",OFFSET(MD!$Q$5,MATCH(Grundlagen_Abrechnung_KAE!$AK$7,MD_JAHR,0),0)*$H69,IF(((AD69/12*M69*12)+N69)&gt;AF69,AF69/12,((AD69/12*M69*12)+N69)/12)))</f>
        <v/>
      </c>
      <c r="P69" s="90"/>
      <c r="Q69" s="90"/>
      <c r="R69" s="104">
        <f t="shared" si="2"/>
        <v>0</v>
      </c>
      <c r="T69" s="145">
        <f t="shared" si="3"/>
        <v>0</v>
      </c>
      <c r="U69" s="76">
        <f t="shared" ca="1" si="4"/>
        <v>0</v>
      </c>
      <c r="V69" s="76">
        <f t="shared" ca="1" si="10"/>
        <v>0</v>
      </c>
      <c r="W69" s="76">
        <f t="shared" ca="1" si="5"/>
        <v>0</v>
      </c>
      <c r="Y69" s="106" t="str">
        <f t="shared" si="6"/>
        <v>prüfen</v>
      </c>
      <c r="Z69" s="107" t="str">
        <f ca="1">IFERROR(OFFSET(MD!$U$5,MATCH(Grundlagen_Abrechnung_KAE!$E69,MD_GENDER,0),0),"")</f>
        <v/>
      </c>
      <c r="AA69" s="104">
        <f t="shared" si="7"/>
        <v>0</v>
      </c>
      <c r="AC69" s="104">
        <f t="shared" si="8"/>
        <v>0</v>
      </c>
      <c r="AD69" s="104">
        <f ca="1">IF(F69="Arbeitgeberähnliche Stellung",OFFSET(MD!$Q$5,MATCH(Grundlagen_Abrechnung_KAE!$AK$7,MD_JAHR,0),0)*$H69,IF(J69&gt;0,AC69,I69))</f>
        <v>0</v>
      </c>
      <c r="AF69" s="85" t="e">
        <f ca="1">OFFSET(MD!$P$5,MATCH($AK$7,MD_JAHR,0),0)*12</f>
        <v>#VALUE!</v>
      </c>
      <c r="AG69" s="85">
        <f t="shared" si="9"/>
        <v>0</v>
      </c>
      <c r="AH69" s="81"/>
      <c r="AJ69" s="72"/>
      <c r="AK69" s="72"/>
      <c r="AL69" s="72"/>
      <c r="AM69" s="72"/>
      <c r="AN69" s="72"/>
    </row>
    <row r="70" spans="2:40" ht="15" customHeight="1" x14ac:dyDescent="0.2">
      <c r="B70" s="78"/>
      <c r="C70" s="78"/>
      <c r="D70" s="78"/>
      <c r="E70" s="79"/>
      <c r="F70" s="80"/>
      <c r="G70" s="73"/>
      <c r="H70" s="82"/>
      <c r="I70" s="93"/>
      <c r="J70" s="90"/>
      <c r="K70" s="83"/>
      <c r="L70" s="83"/>
      <c r="M70" s="84"/>
      <c r="N70" s="83"/>
      <c r="O70" s="104" t="str">
        <f ca="1">IF($B70="","",IF(F70="Arbeitgeberähnliche Stellung",OFFSET(MD!$Q$5,MATCH(Grundlagen_Abrechnung_KAE!$AK$7,MD_JAHR,0),0)*$H70,IF(((AD70/12*M70*12)+N70)&gt;AF70,AF70/12,((AD70/12*M70*12)+N70)/12)))</f>
        <v/>
      </c>
      <c r="P70" s="90"/>
      <c r="Q70" s="90"/>
      <c r="R70" s="104">
        <f t="shared" si="2"/>
        <v>0</v>
      </c>
      <c r="T70" s="145">
        <f t="shared" si="3"/>
        <v>0</v>
      </c>
      <c r="U70" s="76">
        <f t="shared" ca="1" si="4"/>
        <v>0</v>
      </c>
      <c r="V70" s="76">
        <f t="shared" ca="1" si="10"/>
        <v>0</v>
      </c>
      <c r="W70" s="76">
        <f t="shared" ca="1" si="5"/>
        <v>0</v>
      </c>
      <c r="Y70" s="106" t="str">
        <f t="shared" si="6"/>
        <v>prüfen</v>
      </c>
      <c r="Z70" s="107" t="str">
        <f ca="1">IFERROR(OFFSET(MD!$U$5,MATCH(Grundlagen_Abrechnung_KAE!$E70,MD_GENDER,0),0),"")</f>
        <v/>
      </c>
      <c r="AA70" s="104">
        <f t="shared" si="7"/>
        <v>0</v>
      </c>
      <c r="AC70" s="104">
        <f t="shared" si="8"/>
        <v>0</v>
      </c>
      <c r="AD70" s="104">
        <f ca="1">IF(F70="Arbeitgeberähnliche Stellung",OFFSET(MD!$Q$5,MATCH(Grundlagen_Abrechnung_KAE!$AK$7,MD_JAHR,0),0)*$H70,IF(J70&gt;0,AC70,I70))</f>
        <v>0</v>
      </c>
      <c r="AF70" s="85" t="e">
        <f ca="1">OFFSET(MD!$P$5,MATCH($AK$7,MD_JAHR,0),0)*12</f>
        <v>#VALUE!</v>
      </c>
      <c r="AG70" s="85">
        <f t="shared" si="9"/>
        <v>0</v>
      </c>
      <c r="AH70" s="81"/>
      <c r="AJ70" s="72"/>
      <c r="AK70" s="72"/>
      <c r="AL70" s="72"/>
      <c r="AM70" s="72"/>
      <c r="AN70" s="72"/>
    </row>
    <row r="71" spans="2:40" ht="15" customHeight="1" x14ac:dyDescent="0.2">
      <c r="B71" s="78"/>
      <c r="C71" s="78"/>
      <c r="D71" s="78"/>
      <c r="E71" s="79"/>
      <c r="F71" s="80"/>
      <c r="G71" s="73"/>
      <c r="H71" s="82"/>
      <c r="I71" s="93"/>
      <c r="J71" s="90"/>
      <c r="K71" s="83"/>
      <c r="L71" s="83"/>
      <c r="M71" s="84"/>
      <c r="N71" s="83"/>
      <c r="O71" s="104" t="str">
        <f ca="1">IF($B71="","",IF(F71="Arbeitgeberähnliche Stellung",OFFSET(MD!$Q$5,MATCH(Grundlagen_Abrechnung_KAE!$AK$7,MD_JAHR,0),0)*$H71,IF(((AD71/12*M71*12)+N71)&gt;AF71,AF71/12,((AD71/12*M71*12)+N71)/12)))</f>
        <v/>
      </c>
      <c r="P71" s="90"/>
      <c r="Q71" s="90"/>
      <c r="R71" s="104">
        <f t="shared" si="2"/>
        <v>0</v>
      </c>
      <c r="T71" s="145">
        <f t="shared" si="3"/>
        <v>0</v>
      </c>
      <c r="U71" s="76">
        <f t="shared" ca="1" si="4"/>
        <v>0</v>
      </c>
      <c r="V71" s="76">
        <f t="shared" ca="1" si="10"/>
        <v>0</v>
      </c>
      <c r="W71" s="76">
        <f t="shared" ca="1" si="5"/>
        <v>0</v>
      </c>
      <c r="Y71" s="106" t="str">
        <f t="shared" si="6"/>
        <v>prüfen</v>
      </c>
      <c r="Z71" s="107" t="str">
        <f ca="1">IFERROR(OFFSET(MD!$U$5,MATCH(Grundlagen_Abrechnung_KAE!$E71,MD_GENDER,0),0),"")</f>
        <v/>
      </c>
      <c r="AA71" s="104">
        <f t="shared" si="7"/>
        <v>0</v>
      </c>
      <c r="AC71" s="104">
        <f t="shared" si="8"/>
        <v>0</v>
      </c>
      <c r="AD71" s="104">
        <f ca="1">IF(F71="Arbeitgeberähnliche Stellung",OFFSET(MD!$Q$5,MATCH(Grundlagen_Abrechnung_KAE!$AK$7,MD_JAHR,0),0)*$H71,IF(J71&gt;0,AC71,I71))</f>
        <v>0</v>
      </c>
      <c r="AF71" s="85" t="e">
        <f ca="1">OFFSET(MD!$P$5,MATCH($AK$7,MD_JAHR,0),0)*12</f>
        <v>#VALUE!</v>
      </c>
      <c r="AG71" s="85">
        <f t="shared" si="9"/>
        <v>0</v>
      </c>
      <c r="AH71" s="81"/>
      <c r="AJ71" s="72"/>
      <c r="AK71" s="72"/>
      <c r="AL71" s="72"/>
      <c r="AM71" s="72"/>
      <c r="AN71" s="72"/>
    </row>
    <row r="72" spans="2:40" ht="15" customHeight="1" x14ac:dyDescent="0.2">
      <c r="B72" s="78"/>
      <c r="C72" s="78"/>
      <c r="D72" s="78"/>
      <c r="E72" s="79"/>
      <c r="F72" s="80"/>
      <c r="G72" s="73"/>
      <c r="H72" s="82"/>
      <c r="I72" s="93"/>
      <c r="J72" s="90"/>
      <c r="K72" s="83"/>
      <c r="L72" s="83"/>
      <c r="M72" s="84"/>
      <c r="N72" s="83"/>
      <c r="O72" s="104" t="str">
        <f ca="1">IF($B72="","",IF(F72="Arbeitgeberähnliche Stellung",OFFSET(MD!$Q$5,MATCH(Grundlagen_Abrechnung_KAE!$AK$7,MD_JAHR,0),0)*$H72,IF(((AD72/12*M72*12)+N72)&gt;AF72,AF72/12,((AD72/12*M72*12)+N72)/12)))</f>
        <v/>
      </c>
      <c r="P72" s="90"/>
      <c r="Q72" s="90"/>
      <c r="R72" s="104">
        <f t="shared" si="2"/>
        <v>0</v>
      </c>
      <c r="T72" s="145">
        <f t="shared" si="3"/>
        <v>0</v>
      </c>
      <c r="U72" s="76">
        <f t="shared" ca="1" si="4"/>
        <v>0</v>
      </c>
      <c r="V72" s="76">
        <f t="shared" ca="1" si="10"/>
        <v>0</v>
      </c>
      <c r="W72" s="76">
        <f t="shared" ca="1" si="5"/>
        <v>0</v>
      </c>
      <c r="Y72" s="106" t="str">
        <f t="shared" si="6"/>
        <v>prüfen</v>
      </c>
      <c r="Z72" s="107" t="str">
        <f ca="1">IFERROR(OFFSET(MD!$U$5,MATCH(Grundlagen_Abrechnung_KAE!$E72,MD_GENDER,0),0),"")</f>
        <v/>
      </c>
      <c r="AA72" s="104">
        <f t="shared" si="7"/>
        <v>0</v>
      </c>
      <c r="AC72" s="104">
        <f t="shared" si="8"/>
        <v>0</v>
      </c>
      <c r="AD72" s="104">
        <f ca="1">IF(F72="Arbeitgeberähnliche Stellung",OFFSET(MD!$Q$5,MATCH(Grundlagen_Abrechnung_KAE!$AK$7,MD_JAHR,0),0)*$H72,IF(J72&gt;0,AC72,I72))</f>
        <v>0</v>
      </c>
      <c r="AF72" s="85" t="e">
        <f ca="1">OFFSET(MD!$P$5,MATCH($AK$7,MD_JAHR,0),0)*12</f>
        <v>#VALUE!</v>
      </c>
      <c r="AG72" s="85">
        <f t="shared" si="9"/>
        <v>0</v>
      </c>
      <c r="AH72" s="81"/>
      <c r="AJ72" s="72"/>
      <c r="AK72" s="72"/>
      <c r="AL72" s="72"/>
      <c r="AM72" s="72"/>
      <c r="AN72" s="72"/>
    </row>
    <row r="73" spans="2:40" ht="15" customHeight="1" x14ac:dyDescent="0.2">
      <c r="B73" s="78"/>
      <c r="C73" s="78"/>
      <c r="D73" s="78"/>
      <c r="E73" s="79"/>
      <c r="F73" s="80"/>
      <c r="G73" s="73"/>
      <c r="H73" s="82"/>
      <c r="I73" s="93"/>
      <c r="J73" s="90"/>
      <c r="K73" s="83"/>
      <c r="L73" s="83"/>
      <c r="M73" s="84"/>
      <c r="N73" s="83"/>
      <c r="O73" s="104" t="str">
        <f ca="1">IF($B73="","",IF(F73="Arbeitgeberähnliche Stellung",OFFSET(MD!$Q$5,MATCH(Grundlagen_Abrechnung_KAE!$AK$7,MD_JAHR,0),0)*$H73,IF(((AD73/12*M73*12)+N73)&gt;AF73,AF73/12,((AD73/12*M73*12)+N73)/12)))</f>
        <v/>
      </c>
      <c r="P73" s="90"/>
      <c r="Q73" s="90"/>
      <c r="R73" s="104">
        <f t="shared" si="2"/>
        <v>0</v>
      </c>
      <c r="T73" s="145">
        <f t="shared" si="3"/>
        <v>0</v>
      </c>
      <c r="U73" s="76">
        <f t="shared" ca="1" si="4"/>
        <v>0</v>
      </c>
      <c r="V73" s="76">
        <f t="shared" ca="1" si="10"/>
        <v>0</v>
      </c>
      <c r="W73" s="76">
        <f t="shared" ca="1" si="5"/>
        <v>0</v>
      </c>
      <c r="Y73" s="106" t="str">
        <f t="shared" si="6"/>
        <v>prüfen</v>
      </c>
      <c r="Z73" s="107" t="str">
        <f ca="1">IFERROR(OFFSET(MD!$U$5,MATCH(Grundlagen_Abrechnung_KAE!$E73,MD_GENDER,0),0),"")</f>
        <v/>
      </c>
      <c r="AA73" s="104">
        <f t="shared" si="7"/>
        <v>0</v>
      </c>
      <c r="AC73" s="104">
        <f t="shared" si="8"/>
        <v>0</v>
      </c>
      <c r="AD73" s="104">
        <f ca="1">IF(F73="Arbeitgeberähnliche Stellung",OFFSET(MD!$Q$5,MATCH(Grundlagen_Abrechnung_KAE!$AK$7,MD_JAHR,0),0)*$H73,IF(J73&gt;0,AC73,I73))</f>
        <v>0</v>
      </c>
      <c r="AF73" s="85" t="e">
        <f ca="1">OFFSET(MD!$P$5,MATCH($AK$7,MD_JAHR,0),0)*12</f>
        <v>#VALUE!</v>
      </c>
      <c r="AG73" s="85">
        <f t="shared" si="9"/>
        <v>0</v>
      </c>
      <c r="AH73" s="81"/>
      <c r="AJ73" s="72"/>
      <c r="AK73" s="72"/>
      <c r="AL73" s="72"/>
      <c r="AM73" s="72"/>
      <c r="AN73" s="72"/>
    </row>
    <row r="74" spans="2:40" ht="15" customHeight="1" x14ac:dyDescent="0.2">
      <c r="B74" s="78"/>
      <c r="C74" s="78"/>
      <c r="D74" s="78"/>
      <c r="E74" s="79"/>
      <c r="F74" s="80"/>
      <c r="G74" s="73"/>
      <c r="H74" s="82"/>
      <c r="I74" s="93"/>
      <c r="J74" s="90"/>
      <c r="K74" s="83"/>
      <c r="L74" s="83"/>
      <c r="M74" s="84"/>
      <c r="N74" s="83"/>
      <c r="O74" s="104" t="str">
        <f ca="1">IF($B74="","",IF(F74="Arbeitgeberähnliche Stellung",OFFSET(MD!$Q$5,MATCH(Grundlagen_Abrechnung_KAE!$AK$7,MD_JAHR,0),0)*$H74,IF(((AD74/12*M74*12)+N74)&gt;AF74,AF74/12,((AD74/12*M74*12)+N74)/12)))</f>
        <v/>
      </c>
      <c r="P74" s="90"/>
      <c r="Q74" s="90"/>
      <c r="R74" s="104">
        <f t="shared" si="2"/>
        <v>0</v>
      </c>
      <c r="T74" s="145">
        <f t="shared" si="3"/>
        <v>0</v>
      </c>
      <c r="U74" s="76">
        <f t="shared" ca="1" si="4"/>
        <v>0</v>
      </c>
      <c r="V74" s="76">
        <f t="shared" ca="1" si="10"/>
        <v>0</v>
      </c>
      <c r="W74" s="76">
        <f t="shared" ca="1" si="5"/>
        <v>0</v>
      </c>
      <c r="Y74" s="106" t="str">
        <f t="shared" si="6"/>
        <v>prüfen</v>
      </c>
      <c r="Z74" s="107" t="str">
        <f ca="1">IFERROR(OFFSET(MD!$U$5,MATCH(Grundlagen_Abrechnung_KAE!$E74,MD_GENDER,0),0),"")</f>
        <v/>
      </c>
      <c r="AA74" s="104">
        <f t="shared" si="7"/>
        <v>0</v>
      </c>
      <c r="AC74" s="104">
        <f t="shared" si="8"/>
        <v>0</v>
      </c>
      <c r="AD74" s="104">
        <f ca="1">IF(F74="Arbeitgeberähnliche Stellung",OFFSET(MD!$Q$5,MATCH(Grundlagen_Abrechnung_KAE!$AK$7,MD_JAHR,0),0)*$H74,IF(J74&gt;0,AC74,I74))</f>
        <v>0</v>
      </c>
      <c r="AF74" s="85" t="e">
        <f ca="1">OFFSET(MD!$P$5,MATCH($AK$7,MD_JAHR,0),0)*12</f>
        <v>#VALUE!</v>
      </c>
      <c r="AG74" s="85">
        <f t="shared" si="9"/>
        <v>0</v>
      </c>
      <c r="AH74" s="81"/>
      <c r="AJ74" s="72"/>
      <c r="AK74" s="72"/>
      <c r="AL74" s="72"/>
      <c r="AM74" s="72"/>
      <c r="AN74" s="72"/>
    </row>
    <row r="75" spans="2:40" ht="15" customHeight="1" x14ac:dyDescent="0.2">
      <c r="B75" s="78"/>
      <c r="C75" s="78"/>
      <c r="D75" s="78"/>
      <c r="E75" s="79"/>
      <c r="F75" s="80"/>
      <c r="G75" s="73"/>
      <c r="H75" s="82"/>
      <c r="I75" s="93"/>
      <c r="J75" s="90"/>
      <c r="K75" s="83"/>
      <c r="L75" s="83"/>
      <c r="M75" s="84"/>
      <c r="N75" s="83"/>
      <c r="O75" s="104" t="str">
        <f ca="1">IF($B75="","",IF(F75="Arbeitgeberähnliche Stellung",OFFSET(MD!$Q$5,MATCH(Grundlagen_Abrechnung_KAE!$AK$7,MD_JAHR,0),0)*$H75,IF(((AD75/12*M75*12)+N75)&gt;AF75,AF75/12,((AD75/12*M75*12)+N75)/12)))</f>
        <v/>
      </c>
      <c r="P75" s="90"/>
      <c r="Q75" s="90"/>
      <c r="R75" s="104">
        <f t="shared" si="2"/>
        <v>0</v>
      </c>
      <c r="T75" s="145">
        <f t="shared" si="3"/>
        <v>0</v>
      </c>
      <c r="U75" s="76">
        <f t="shared" ca="1" si="4"/>
        <v>0</v>
      </c>
      <c r="V75" s="76">
        <f t="shared" ca="1" si="10"/>
        <v>0</v>
      </c>
      <c r="W75" s="76">
        <f t="shared" ca="1" si="5"/>
        <v>0</v>
      </c>
      <c r="Y75" s="106" t="str">
        <f t="shared" si="6"/>
        <v>prüfen</v>
      </c>
      <c r="Z75" s="107" t="str">
        <f ca="1">IFERROR(OFFSET(MD!$U$5,MATCH(Grundlagen_Abrechnung_KAE!$E75,MD_GENDER,0),0),"")</f>
        <v/>
      </c>
      <c r="AA75" s="104">
        <f t="shared" si="7"/>
        <v>0</v>
      </c>
      <c r="AC75" s="104">
        <f t="shared" si="8"/>
        <v>0</v>
      </c>
      <c r="AD75" s="104">
        <f ca="1">IF(F75="Arbeitgeberähnliche Stellung",OFFSET(MD!$Q$5,MATCH(Grundlagen_Abrechnung_KAE!$AK$7,MD_JAHR,0),0)*$H75,IF(J75&gt;0,AC75,I75))</f>
        <v>0</v>
      </c>
      <c r="AF75" s="85" t="e">
        <f ca="1">OFFSET(MD!$P$5,MATCH($AK$7,MD_JAHR,0),0)*12</f>
        <v>#VALUE!</v>
      </c>
      <c r="AG75" s="85">
        <f t="shared" si="9"/>
        <v>0</v>
      </c>
      <c r="AH75" s="81"/>
      <c r="AJ75" s="72"/>
      <c r="AK75" s="72"/>
      <c r="AL75" s="72"/>
      <c r="AM75" s="72"/>
      <c r="AN75" s="72"/>
    </row>
    <row r="76" spans="2:40" ht="15" customHeight="1" x14ac:dyDescent="0.2">
      <c r="B76" s="78"/>
      <c r="C76" s="78"/>
      <c r="D76" s="78"/>
      <c r="E76" s="79"/>
      <c r="F76" s="80"/>
      <c r="G76" s="73"/>
      <c r="H76" s="82"/>
      <c r="I76" s="93"/>
      <c r="J76" s="90"/>
      <c r="K76" s="83"/>
      <c r="L76" s="83"/>
      <c r="M76" s="84"/>
      <c r="N76" s="83"/>
      <c r="O76" s="104" t="str">
        <f ca="1">IF($B76="","",IF(F76="Arbeitgeberähnliche Stellung",OFFSET(MD!$Q$5,MATCH(Grundlagen_Abrechnung_KAE!$AK$7,MD_JAHR,0),0)*$H76,IF(((AD76/12*M76*12)+N76)&gt;AF76,AF76/12,((AD76/12*M76*12)+N76)/12)))</f>
        <v/>
      </c>
      <c r="P76" s="90"/>
      <c r="Q76" s="90"/>
      <c r="R76" s="104">
        <f t="shared" si="2"/>
        <v>0</v>
      </c>
      <c r="T76" s="145">
        <f t="shared" si="3"/>
        <v>0</v>
      </c>
      <c r="U76" s="76">
        <f t="shared" ca="1" si="4"/>
        <v>0</v>
      </c>
      <c r="V76" s="76">
        <f t="shared" ca="1" si="10"/>
        <v>0</v>
      </c>
      <c r="W76" s="76">
        <f t="shared" ca="1" si="5"/>
        <v>0</v>
      </c>
      <c r="Y76" s="106" t="str">
        <f t="shared" si="6"/>
        <v>prüfen</v>
      </c>
      <c r="Z76" s="107" t="str">
        <f ca="1">IFERROR(OFFSET(MD!$U$5,MATCH(Grundlagen_Abrechnung_KAE!$E76,MD_GENDER,0),0),"")</f>
        <v/>
      </c>
      <c r="AA76" s="104">
        <f t="shared" si="7"/>
        <v>0</v>
      </c>
      <c r="AC76" s="104">
        <f t="shared" si="8"/>
        <v>0</v>
      </c>
      <c r="AD76" s="104">
        <f ca="1">IF(F76="Arbeitgeberähnliche Stellung",OFFSET(MD!$Q$5,MATCH(Grundlagen_Abrechnung_KAE!$AK$7,MD_JAHR,0),0)*$H76,IF(J76&gt;0,AC76,I76))</f>
        <v>0</v>
      </c>
      <c r="AF76" s="85" t="e">
        <f ca="1">OFFSET(MD!$P$5,MATCH($AK$7,MD_JAHR,0),0)*12</f>
        <v>#VALUE!</v>
      </c>
      <c r="AG76" s="85">
        <f t="shared" si="9"/>
        <v>0</v>
      </c>
      <c r="AH76" s="81"/>
      <c r="AJ76" s="72"/>
      <c r="AK76" s="72"/>
      <c r="AL76" s="72"/>
      <c r="AM76" s="72"/>
      <c r="AN76" s="72"/>
    </row>
    <row r="77" spans="2:40" ht="15" customHeight="1" x14ac:dyDescent="0.2">
      <c r="B77" s="78"/>
      <c r="C77" s="78"/>
      <c r="D77" s="78"/>
      <c r="E77" s="79"/>
      <c r="F77" s="80"/>
      <c r="G77" s="73"/>
      <c r="H77" s="82"/>
      <c r="I77" s="93"/>
      <c r="J77" s="90"/>
      <c r="K77" s="83"/>
      <c r="L77" s="83"/>
      <c r="M77" s="84"/>
      <c r="N77" s="83"/>
      <c r="O77" s="104" t="str">
        <f ca="1">IF($B77="","",IF(F77="Arbeitgeberähnliche Stellung",OFFSET(MD!$Q$5,MATCH(Grundlagen_Abrechnung_KAE!$AK$7,MD_JAHR,0),0)*$H77,IF(((AD77/12*M77*12)+N77)&gt;AF77,AF77/12,((AD77/12*M77*12)+N77)/12)))</f>
        <v/>
      </c>
      <c r="P77" s="90"/>
      <c r="Q77" s="90"/>
      <c r="R77" s="104">
        <f t="shared" si="2"/>
        <v>0</v>
      </c>
      <c r="T77" s="145">
        <f t="shared" si="3"/>
        <v>0</v>
      </c>
      <c r="U77" s="76">
        <f t="shared" ca="1" si="4"/>
        <v>0</v>
      </c>
      <c r="V77" s="76">
        <f t="shared" ca="1" si="10"/>
        <v>0</v>
      </c>
      <c r="W77" s="76">
        <f t="shared" ca="1" si="5"/>
        <v>0</v>
      </c>
      <c r="Y77" s="106" t="str">
        <f t="shared" si="6"/>
        <v>prüfen</v>
      </c>
      <c r="Z77" s="107" t="str">
        <f ca="1">IFERROR(OFFSET(MD!$U$5,MATCH(Grundlagen_Abrechnung_KAE!$E77,MD_GENDER,0),0),"")</f>
        <v/>
      </c>
      <c r="AA77" s="104">
        <f t="shared" si="7"/>
        <v>0</v>
      </c>
      <c r="AC77" s="104">
        <f t="shared" si="8"/>
        <v>0</v>
      </c>
      <c r="AD77" s="104">
        <f ca="1">IF(F77="Arbeitgeberähnliche Stellung",OFFSET(MD!$Q$5,MATCH(Grundlagen_Abrechnung_KAE!$AK$7,MD_JAHR,0),0)*$H77,IF(J77&gt;0,AC77,I77))</f>
        <v>0</v>
      </c>
      <c r="AF77" s="85" t="e">
        <f ca="1">OFFSET(MD!$P$5,MATCH($AK$7,MD_JAHR,0),0)*12</f>
        <v>#VALUE!</v>
      </c>
      <c r="AG77" s="85">
        <f t="shared" si="9"/>
        <v>0</v>
      </c>
      <c r="AH77" s="81"/>
      <c r="AJ77" s="72"/>
      <c r="AK77" s="72"/>
      <c r="AL77" s="72"/>
      <c r="AM77" s="72"/>
      <c r="AN77" s="72"/>
    </row>
    <row r="78" spans="2:40" ht="15" customHeight="1" x14ac:dyDescent="0.2">
      <c r="B78" s="78"/>
      <c r="C78" s="78"/>
      <c r="D78" s="78"/>
      <c r="E78" s="79"/>
      <c r="F78" s="80"/>
      <c r="G78" s="73"/>
      <c r="H78" s="82"/>
      <c r="I78" s="93"/>
      <c r="J78" s="90"/>
      <c r="K78" s="83"/>
      <c r="L78" s="83"/>
      <c r="M78" s="84"/>
      <c r="N78" s="83"/>
      <c r="O78" s="104" t="str">
        <f ca="1">IF($B78="","",IF(F78="Arbeitgeberähnliche Stellung",OFFSET(MD!$Q$5,MATCH(Grundlagen_Abrechnung_KAE!$AK$7,MD_JAHR,0),0)*$H78,IF(((AD78/12*M78*12)+N78)&gt;AF78,AF78/12,((AD78/12*M78*12)+N78)/12)))</f>
        <v/>
      </c>
      <c r="P78" s="90"/>
      <c r="Q78" s="90"/>
      <c r="R78" s="104">
        <f t="shared" si="2"/>
        <v>0</v>
      </c>
      <c r="T78" s="145">
        <f t="shared" si="3"/>
        <v>0</v>
      </c>
      <c r="U78" s="76">
        <f t="shared" ca="1" si="4"/>
        <v>0</v>
      </c>
      <c r="V78" s="76">
        <f t="shared" ca="1" si="10"/>
        <v>0</v>
      </c>
      <c r="W78" s="76">
        <f t="shared" ca="1" si="5"/>
        <v>0</v>
      </c>
      <c r="Y78" s="106" t="str">
        <f t="shared" si="6"/>
        <v>prüfen</v>
      </c>
      <c r="Z78" s="107" t="str">
        <f ca="1">IFERROR(OFFSET(MD!$U$5,MATCH(Grundlagen_Abrechnung_KAE!$E78,MD_GENDER,0),0),"")</f>
        <v/>
      </c>
      <c r="AA78" s="104">
        <f t="shared" si="7"/>
        <v>0</v>
      </c>
      <c r="AC78" s="104">
        <f t="shared" si="8"/>
        <v>0</v>
      </c>
      <c r="AD78" s="104">
        <f ca="1">IF(F78="Arbeitgeberähnliche Stellung",OFFSET(MD!$Q$5,MATCH(Grundlagen_Abrechnung_KAE!$AK$7,MD_JAHR,0),0)*$H78,IF(J78&gt;0,AC78,I78))</f>
        <v>0</v>
      </c>
      <c r="AF78" s="85" t="e">
        <f ca="1">OFFSET(MD!$P$5,MATCH($AK$7,MD_JAHR,0),0)*12</f>
        <v>#VALUE!</v>
      </c>
      <c r="AG78" s="85">
        <f t="shared" si="9"/>
        <v>0</v>
      </c>
      <c r="AH78" s="81"/>
      <c r="AJ78" s="72"/>
      <c r="AK78" s="72"/>
      <c r="AL78" s="72"/>
      <c r="AM78" s="72"/>
      <c r="AN78" s="72"/>
    </row>
    <row r="79" spans="2:40" ht="15" customHeight="1" x14ac:dyDescent="0.2">
      <c r="B79" s="78"/>
      <c r="C79" s="78"/>
      <c r="D79" s="78"/>
      <c r="E79" s="79"/>
      <c r="F79" s="80"/>
      <c r="G79" s="73"/>
      <c r="H79" s="82"/>
      <c r="I79" s="93"/>
      <c r="J79" s="90"/>
      <c r="K79" s="83"/>
      <c r="L79" s="83"/>
      <c r="M79" s="84"/>
      <c r="N79" s="83"/>
      <c r="O79" s="104" t="str">
        <f ca="1">IF($B79="","",IF(F79="Arbeitgeberähnliche Stellung",OFFSET(MD!$Q$5,MATCH(Grundlagen_Abrechnung_KAE!$AK$7,MD_JAHR,0),0)*$H79,IF(((AD79/12*M79*12)+N79)&gt;AF79,AF79/12,((AD79/12*M79*12)+N79)/12)))</f>
        <v/>
      </c>
      <c r="P79" s="90"/>
      <c r="Q79" s="90"/>
      <c r="R79" s="104">
        <f t="shared" si="2"/>
        <v>0</v>
      </c>
      <c r="T79" s="145">
        <f t="shared" si="3"/>
        <v>0</v>
      </c>
      <c r="U79" s="76">
        <f t="shared" ca="1" si="4"/>
        <v>0</v>
      </c>
      <c r="V79" s="76">
        <f t="shared" ca="1" si="10"/>
        <v>0</v>
      </c>
      <c r="W79" s="76">
        <f t="shared" ca="1" si="5"/>
        <v>0</v>
      </c>
      <c r="Y79" s="106" t="str">
        <f t="shared" si="6"/>
        <v>prüfen</v>
      </c>
      <c r="Z79" s="107" t="str">
        <f ca="1">IFERROR(OFFSET(MD!$U$5,MATCH(Grundlagen_Abrechnung_KAE!$E79,MD_GENDER,0),0),"")</f>
        <v/>
      </c>
      <c r="AA79" s="104">
        <f t="shared" si="7"/>
        <v>0</v>
      </c>
      <c r="AC79" s="104">
        <f t="shared" si="8"/>
        <v>0</v>
      </c>
      <c r="AD79" s="104">
        <f ca="1">IF(F79="Arbeitgeberähnliche Stellung",OFFSET(MD!$Q$5,MATCH(Grundlagen_Abrechnung_KAE!$AK$7,MD_JAHR,0),0)*$H79,IF(J79&gt;0,AC79,I79))</f>
        <v>0</v>
      </c>
      <c r="AF79" s="85" t="e">
        <f ca="1">OFFSET(MD!$P$5,MATCH($AK$7,MD_JAHR,0),0)*12</f>
        <v>#VALUE!</v>
      </c>
      <c r="AG79" s="85">
        <f t="shared" si="9"/>
        <v>0</v>
      </c>
      <c r="AH79" s="81"/>
      <c r="AJ79" s="72"/>
      <c r="AK79" s="72"/>
      <c r="AL79" s="72"/>
      <c r="AM79" s="72"/>
      <c r="AN79" s="72"/>
    </row>
    <row r="80" spans="2:40" ht="15" customHeight="1" x14ac:dyDescent="0.2">
      <c r="B80" s="78"/>
      <c r="C80" s="78"/>
      <c r="D80" s="78"/>
      <c r="E80" s="79"/>
      <c r="F80" s="80"/>
      <c r="G80" s="73"/>
      <c r="H80" s="82"/>
      <c r="I80" s="93"/>
      <c r="J80" s="90"/>
      <c r="K80" s="83"/>
      <c r="L80" s="83"/>
      <c r="M80" s="84"/>
      <c r="N80" s="83"/>
      <c r="O80" s="104" t="str">
        <f ca="1">IF($B80="","",IF(F80="Arbeitgeberähnliche Stellung",OFFSET(MD!$Q$5,MATCH(Grundlagen_Abrechnung_KAE!$AK$7,MD_JAHR,0),0)*$H80,IF(((AD80/12*M80*12)+N80)&gt;AF80,AF80/12,((AD80/12*M80*12)+N80)/12)))</f>
        <v/>
      </c>
      <c r="P80" s="90"/>
      <c r="Q80" s="90"/>
      <c r="R80" s="104">
        <f t="shared" si="2"/>
        <v>0</v>
      </c>
      <c r="T80" s="145">
        <f t="shared" si="3"/>
        <v>0</v>
      </c>
      <c r="U80" s="76">
        <f t="shared" ca="1" si="4"/>
        <v>0</v>
      </c>
      <c r="V80" s="76">
        <f t="shared" ca="1" si="10"/>
        <v>0</v>
      </c>
      <c r="W80" s="76">
        <f t="shared" ca="1" si="5"/>
        <v>0</v>
      </c>
      <c r="Y80" s="106" t="str">
        <f t="shared" si="6"/>
        <v>prüfen</v>
      </c>
      <c r="Z80" s="107" t="str">
        <f ca="1">IFERROR(OFFSET(MD!$U$5,MATCH(Grundlagen_Abrechnung_KAE!$E80,MD_GENDER,0),0),"")</f>
        <v/>
      </c>
      <c r="AA80" s="104">
        <f t="shared" si="7"/>
        <v>0</v>
      </c>
      <c r="AC80" s="104">
        <f t="shared" si="8"/>
        <v>0</v>
      </c>
      <c r="AD80" s="104">
        <f ca="1">IF(F80="Arbeitgeberähnliche Stellung",OFFSET(MD!$Q$5,MATCH(Grundlagen_Abrechnung_KAE!$AK$7,MD_JAHR,0),0)*$H80,IF(J80&gt;0,AC80,I80))</f>
        <v>0</v>
      </c>
      <c r="AF80" s="85" t="e">
        <f ca="1">OFFSET(MD!$P$5,MATCH($AK$7,MD_JAHR,0),0)*12</f>
        <v>#VALUE!</v>
      </c>
      <c r="AG80" s="85">
        <f t="shared" si="9"/>
        <v>0</v>
      </c>
      <c r="AH80" s="81"/>
      <c r="AJ80" s="72"/>
      <c r="AK80" s="72"/>
      <c r="AL80" s="72"/>
      <c r="AM80" s="72"/>
      <c r="AN80" s="72"/>
    </row>
    <row r="81" spans="2:40" ht="15" customHeight="1" x14ac:dyDescent="0.2">
      <c r="B81" s="78"/>
      <c r="C81" s="78"/>
      <c r="D81" s="78"/>
      <c r="E81" s="79"/>
      <c r="F81" s="80"/>
      <c r="G81" s="73"/>
      <c r="H81" s="82"/>
      <c r="I81" s="93"/>
      <c r="J81" s="90"/>
      <c r="K81" s="83"/>
      <c r="L81" s="83"/>
      <c r="M81" s="84"/>
      <c r="N81" s="83"/>
      <c r="O81" s="104" t="str">
        <f ca="1">IF($B81="","",IF(F81="Arbeitgeberähnliche Stellung",OFFSET(MD!$Q$5,MATCH(Grundlagen_Abrechnung_KAE!$AK$7,MD_JAHR,0),0)*$H81,IF(((AD81/12*M81*12)+N81)&gt;AF81,AF81/12,((AD81/12*M81*12)+N81)/12)))</f>
        <v/>
      </c>
      <c r="P81" s="90"/>
      <c r="Q81" s="90"/>
      <c r="R81" s="104">
        <f t="shared" si="2"/>
        <v>0</v>
      </c>
      <c r="T81" s="145">
        <f t="shared" si="3"/>
        <v>0</v>
      </c>
      <c r="U81" s="76">
        <f t="shared" ca="1" si="4"/>
        <v>0</v>
      </c>
      <c r="V81" s="76">
        <f t="shared" ca="1" si="10"/>
        <v>0</v>
      </c>
      <c r="W81" s="76">
        <f t="shared" ca="1" si="5"/>
        <v>0</v>
      </c>
      <c r="Y81" s="106" t="str">
        <f t="shared" si="6"/>
        <v>prüfen</v>
      </c>
      <c r="Z81" s="107" t="str">
        <f ca="1">IFERROR(OFFSET(MD!$U$5,MATCH(Grundlagen_Abrechnung_KAE!$E81,MD_GENDER,0),0),"")</f>
        <v/>
      </c>
      <c r="AA81" s="104">
        <f t="shared" si="7"/>
        <v>0</v>
      </c>
      <c r="AC81" s="104">
        <f t="shared" si="8"/>
        <v>0</v>
      </c>
      <c r="AD81" s="104">
        <f ca="1">IF(F81="Arbeitgeberähnliche Stellung",OFFSET(MD!$Q$5,MATCH(Grundlagen_Abrechnung_KAE!$AK$7,MD_JAHR,0),0)*$H81,IF(J81&gt;0,AC81,I81))</f>
        <v>0</v>
      </c>
      <c r="AF81" s="85" t="e">
        <f ca="1">OFFSET(MD!$P$5,MATCH($AK$7,MD_JAHR,0),0)*12</f>
        <v>#VALUE!</v>
      </c>
      <c r="AG81" s="85">
        <f t="shared" si="9"/>
        <v>0</v>
      </c>
      <c r="AH81" s="81"/>
      <c r="AJ81" s="72"/>
      <c r="AK81" s="72"/>
      <c r="AL81" s="72"/>
      <c r="AM81" s="72"/>
      <c r="AN81" s="72"/>
    </row>
    <row r="82" spans="2:40" ht="15" customHeight="1" x14ac:dyDescent="0.2">
      <c r="B82" s="78"/>
      <c r="C82" s="78"/>
      <c r="D82" s="78"/>
      <c r="E82" s="79"/>
      <c r="F82" s="80"/>
      <c r="G82" s="73"/>
      <c r="H82" s="82"/>
      <c r="I82" s="93"/>
      <c r="J82" s="90"/>
      <c r="K82" s="83"/>
      <c r="L82" s="83"/>
      <c r="M82" s="84"/>
      <c r="N82" s="83"/>
      <c r="O82" s="104" t="str">
        <f ca="1">IF($B82="","",IF(F82="Arbeitgeberähnliche Stellung",OFFSET(MD!$Q$5,MATCH(Grundlagen_Abrechnung_KAE!$AK$7,MD_JAHR,0),0)*$H82,IF(((AD82/12*M82*12)+N82)&gt;AF82,AF82/12,((AD82/12*M82*12)+N82)/12)))</f>
        <v/>
      </c>
      <c r="P82" s="90"/>
      <c r="Q82" s="90"/>
      <c r="R82" s="104">
        <f t="shared" si="2"/>
        <v>0</v>
      </c>
      <c r="T82" s="145">
        <f t="shared" si="3"/>
        <v>0</v>
      </c>
      <c r="U82" s="76">
        <f t="shared" ca="1" si="4"/>
        <v>0</v>
      </c>
      <c r="V82" s="76">
        <f t="shared" ca="1" si="10"/>
        <v>0</v>
      </c>
      <c r="W82" s="76">
        <f t="shared" ca="1" si="5"/>
        <v>0</v>
      </c>
      <c r="Y82" s="106" t="str">
        <f t="shared" si="6"/>
        <v>prüfen</v>
      </c>
      <c r="Z82" s="107" t="str">
        <f ca="1">IFERROR(OFFSET(MD!$U$5,MATCH(Grundlagen_Abrechnung_KAE!$E82,MD_GENDER,0),0),"")</f>
        <v/>
      </c>
      <c r="AA82" s="104">
        <f t="shared" si="7"/>
        <v>0</v>
      </c>
      <c r="AC82" s="104">
        <f t="shared" si="8"/>
        <v>0</v>
      </c>
      <c r="AD82" s="104">
        <f ca="1">IF(F82="Arbeitgeberähnliche Stellung",OFFSET(MD!$Q$5,MATCH(Grundlagen_Abrechnung_KAE!$AK$7,MD_JAHR,0),0)*$H82,IF(J82&gt;0,AC82,I82))</f>
        <v>0</v>
      </c>
      <c r="AF82" s="85" t="e">
        <f ca="1">OFFSET(MD!$P$5,MATCH($AK$7,MD_JAHR,0),0)*12</f>
        <v>#VALUE!</v>
      </c>
      <c r="AG82" s="85">
        <f t="shared" si="9"/>
        <v>0</v>
      </c>
      <c r="AH82" s="81"/>
      <c r="AJ82" s="72"/>
      <c r="AK82" s="72"/>
      <c r="AL82" s="72"/>
      <c r="AM82" s="72"/>
      <c r="AN82" s="72"/>
    </row>
    <row r="83" spans="2:40" ht="15" customHeight="1" x14ac:dyDescent="0.2">
      <c r="B83" s="78"/>
      <c r="C83" s="78"/>
      <c r="D83" s="78"/>
      <c r="E83" s="79"/>
      <c r="F83" s="80"/>
      <c r="G83" s="73"/>
      <c r="H83" s="82"/>
      <c r="I83" s="93"/>
      <c r="J83" s="90"/>
      <c r="K83" s="83"/>
      <c r="L83" s="83"/>
      <c r="M83" s="84"/>
      <c r="N83" s="83"/>
      <c r="O83" s="104" t="str">
        <f ca="1">IF($B83="","",IF(F83="Arbeitgeberähnliche Stellung",OFFSET(MD!$Q$5,MATCH(Grundlagen_Abrechnung_KAE!$AK$7,MD_JAHR,0),0)*$H83,IF(((AD83/12*M83*12)+N83)&gt;AF83,AF83/12,((AD83/12*M83*12)+N83)/12)))</f>
        <v/>
      </c>
      <c r="P83" s="90"/>
      <c r="Q83" s="90"/>
      <c r="R83" s="104">
        <f t="shared" ref="R83:R146" si="11">ROUND(IF(Q83="",0,IF(P83=0,0,IF(Q83&gt;P83,0,P83-Q83))),2)</f>
        <v>0</v>
      </c>
      <c r="T83" s="145">
        <f t="shared" ref="T83:T146" si="12">IFERROR(R83/P83,0)</f>
        <v>0</v>
      </c>
      <c r="U83" s="76">
        <f t="shared" ref="U83:U146" ca="1" si="13">IFERROR(IF(O83-W83=0,O83,(O83)*(1-T83)),0)</f>
        <v>0</v>
      </c>
      <c r="V83" s="76">
        <f t="shared" ca="1" si="10"/>
        <v>0</v>
      </c>
      <c r="W83" s="76">
        <f t="shared" ref="W83:W146" ca="1" si="14">IFERROR(O83*T83,0)*0.8</f>
        <v>0</v>
      </c>
      <c r="Y83" s="106" t="str">
        <f t="shared" ref="Y83:Y146" si="15">IF(YEAR($G83)&gt;$Y$16,"prüfen","")</f>
        <v>prüfen</v>
      </c>
      <c r="Z83" s="107" t="str">
        <f ca="1">IFERROR(OFFSET(MD!$U$5,MATCH(Grundlagen_Abrechnung_KAE!$E83,MD_GENDER,0),0),"")</f>
        <v/>
      </c>
      <c r="AA83" s="104">
        <f t="shared" ref="AA83:AA146" si="16">IF(B83="",0,IF(YEAR(G83)&gt;$AA$16,0,1))</f>
        <v>0</v>
      </c>
      <c r="AC83" s="104">
        <f t="shared" ref="AC83:AC146" si="17">IF(J83*K83/6&gt;J83*L83/12,J83*K83/6,J83*L83/12)</f>
        <v>0</v>
      </c>
      <c r="AD83" s="104">
        <f ca="1">IF(F83="Arbeitgeberähnliche Stellung",OFFSET(MD!$Q$5,MATCH(Grundlagen_Abrechnung_KAE!$AK$7,MD_JAHR,0),0)*$H83,IF(J83&gt;0,AC83,I83))</f>
        <v>0</v>
      </c>
      <c r="AF83" s="85" t="e">
        <f ca="1">OFFSET(MD!$P$5,MATCH($AK$7,MD_JAHR,0),0)*12</f>
        <v>#VALUE!</v>
      </c>
      <c r="AG83" s="85">
        <f t="shared" ref="AG83:AG146" si="18">I83*M83+N83</f>
        <v>0</v>
      </c>
      <c r="AH83" s="81"/>
      <c r="AJ83" s="72"/>
      <c r="AK83" s="72"/>
      <c r="AL83" s="72"/>
      <c r="AM83" s="72"/>
      <c r="AN83" s="72"/>
    </row>
    <row r="84" spans="2:40" ht="15" customHeight="1" x14ac:dyDescent="0.2">
      <c r="B84" s="78"/>
      <c r="C84" s="78"/>
      <c r="D84" s="78"/>
      <c r="E84" s="79"/>
      <c r="F84" s="80"/>
      <c r="G84" s="73"/>
      <c r="H84" s="82"/>
      <c r="I84" s="93"/>
      <c r="J84" s="90"/>
      <c r="K84" s="83"/>
      <c r="L84" s="83"/>
      <c r="M84" s="84"/>
      <c r="N84" s="83"/>
      <c r="O84" s="104" t="str">
        <f ca="1">IF($B84="","",IF(F84="Arbeitgeberähnliche Stellung",OFFSET(MD!$Q$5,MATCH(Grundlagen_Abrechnung_KAE!$AK$7,MD_JAHR,0),0)*$H84,IF(((AD84/12*M84*12)+N84)&gt;AF84,AF84/12,((AD84/12*M84*12)+N84)/12)))</f>
        <v/>
      </c>
      <c r="P84" s="90"/>
      <c r="Q84" s="90"/>
      <c r="R84" s="104">
        <f t="shared" si="11"/>
        <v>0</v>
      </c>
      <c r="T84" s="145">
        <f t="shared" si="12"/>
        <v>0</v>
      </c>
      <c r="U84" s="76">
        <f t="shared" ca="1" si="13"/>
        <v>0</v>
      </c>
      <c r="V84" s="76">
        <f t="shared" ref="V84:V147" ca="1" si="19">IFERROR(O84*T84,0)</f>
        <v>0</v>
      </c>
      <c r="W84" s="76">
        <f t="shared" ca="1" si="14"/>
        <v>0</v>
      </c>
      <c r="Y84" s="106" t="str">
        <f t="shared" si="15"/>
        <v>prüfen</v>
      </c>
      <c r="Z84" s="107" t="str">
        <f ca="1">IFERROR(OFFSET(MD!$U$5,MATCH(Grundlagen_Abrechnung_KAE!$E84,MD_GENDER,0),0),"")</f>
        <v/>
      </c>
      <c r="AA84" s="104">
        <f t="shared" si="16"/>
        <v>0</v>
      </c>
      <c r="AC84" s="104">
        <f t="shared" si="17"/>
        <v>0</v>
      </c>
      <c r="AD84" s="104">
        <f ca="1">IF(F84="Arbeitgeberähnliche Stellung",OFFSET(MD!$Q$5,MATCH(Grundlagen_Abrechnung_KAE!$AK$7,MD_JAHR,0),0)*$H84,IF(J84&gt;0,AC84,I84))</f>
        <v>0</v>
      </c>
      <c r="AF84" s="85" t="e">
        <f ca="1">OFFSET(MD!$P$5,MATCH($AK$7,MD_JAHR,0),0)*12</f>
        <v>#VALUE!</v>
      </c>
      <c r="AG84" s="85">
        <f t="shared" si="18"/>
        <v>0</v>
      </c>
      <c r="AH84" s="81"/>
      <c r="AJ84" s="72"/>
      <c r="AK84" s="72"/>
      <c r="AL84" s="72"/>
      <c r="AM84" s="72"/>
      <c r="AN84" s="72"/>
    </row>
    <row r="85" spans="2:40" ht="15" customHeight="1" x14ac:dyDescent="0.2">
      <c r="B85" s="78"/>
      <c r="C85" s="78"/>
      <c r="D85" s="78"/>
      <c r="E85" s="79"/>
      <c r="F85" s="80"/>
      <c r="G85" s="73"/>
      <c r="H85" s="82"/>
      <c r="I85" s="93"/>
      <c r="J85" s="90"/>
      <c r="K85" s="83"/>
      <c r="L85" s="83"/>
      <c r="M85" s="84"/>
      <c r="N85" s="83"/>
      <c r="O85" s="104" t="str">
        <f ca="1">IF($B85="","",IF(F85="Arbeitgeberähnliche Stellung",OFFSET(MD!$Q$5,MATCH(Grundlagen_Abrechnung_KAE!$AK$7,MD_JAHR,0),0)*$H85,IF(((AD85/12*M85*12)+N85)&gt;AF85,AF85/12,((AD85/12*M85*12)+N85)/12)))</f>
        <v/>
      </c>
      <c r="P85" s="90"/>
      <c r="Q85" s="90"/>
      <c r="R85" s="104">
        <f t="shared" si="11"/>
        <v>0</v>
      </c>
      <c r="T85" s="145">
        <f t="shared" si="12"/>
        <v>0</v>
      </c>
      <c r="U85" s="76">
        <f t="shared" ca="1" si="13"/>
        <v>0</v>
      </c>
      <c r="V85" s="76">
        <f t="shared" ca="1" si="19"/>
        <v>0</v>
      </c>
      <c r="W85" s="76">
        <f t="shared" ca="1" si="14"/>
        <v>0</v>
      </c>
      <c r="Y85" s="106" t="str">
        <f t="shared" si="15"/>
        <v>prüfen</v>
      </c>
      <c r="Z85" s="107" t="str">
        <f ca="1">IFERROR(OFFSET(MD!$U$5,MATCH(Grundlagen_Abrechnung_KAE!$E85,MD_GENDER,0),0),"")</f>
        <v/>
      </c>
      <c r="AA85" s="104">
        <f t="shared" si="16"/>
        <v>0</v>
      </c>
      <c r="AC85" s="104">
        <f t="shared" si="17"/>
        <v>0</v>
      </c>
      <c r="AD85" s="104">
        <f ca="1">IF(F85="Arbeitgeberähnliche Stellung",OFFSET(MD!$Q$5,MATCH(Grundlagen_Abrechnung_KAE!$AK$7,MD_JAHR,0),0)*$H85,IF(J85&gt;0,AC85,I85))</f>
        <v>0</v>
      </c>
      <c r="AF85" s="85" t="e">
        <f ca="1">OFFSET(MD!$P$5,MATCH($AK$7,MD_JAHR,0),0)*12</f>
        <v>#VALUE!</v>
      </c>
      <c r="AG85" s="85">
        <f t="shared" si="18"/>
        <v>0</v>
      </c>
      <c r="AH85" s="81"/>
      <c r="AJ85" s="72"/>
      <c r="AK85" s="72"/>
      <c r="AL85" s="72"/>
      <c r="AM85" s="72"/>
      <c r="AN85" s="72"/>
    </row>
    <row r="86" spans="2:40" ht="15" customHeight="1" x14ac:dyDescent="0.2">
      <c r="B86" s="78"/>
      <c r="C86" s="78"/>
      <c r="D86" s="78"/>
      <c r="E86" s="79"/>
      <c r="F86" s="80"/>
      <c r="G86" s="73"/>
      <c r="H86" s="82"/>
      <c r="I86" s="93"/>
      <c r="J86" s="90"/>
      <c r="K86" s="83"/>
      <c r="L86" s="83"/>
      <c r="M86" s="84"/>
      <c r="N86" s="83"/>
      <c r="O86" s="104" t="str">
        <f ca="1">IF($B86="","",IF(F86="Arbeitgeberähnliche Stellung",OFFSET(MD!$Q$5,MATCH(Grundlagen_Abrechnung_KAE!$AK$7,MD_JAHR,0),0)*$H86,IF(((AD86/12*M86*12)+N86)&gt;AF86,AF86/12,((AD86/12*M86*12)+N86)/12)))</f>
        <v/>
      </c>
      <c r="P86" s="90"/>
      <c r="Q86" s="90"/>
      <c r="R86" s="104">
        <f t="shared" si="11"/>
        <v>0</v>
      </c>
      <c r="T86" s="145">
        <f t="shared" si="12"/>
        <v>0</v>
      </c>
      <c r="U86" s="76">
        <f t="shared" ca="1" si="13"/>
        <v>0</v>
      </c>
      <c r="V86" s="76">
        <f t="shared" ca="1" si="19"/>
        <v>0</v>
      </c>
      <c r="W86" s="76">
        <f t="shared" ca="1" si="14"/>
        <v>0</v>
      </c>
      <c r="Y86" s="106" t="str">
        <f t="shared" si="15"/>
        <v>prüfen</v>
      </c>
      <c r="Z86" s="107" t="str">
        <f ca="1">IFERROR(OFFSET(MD!$U$5,MATCH(Grundlagen_Abrechnung_KAE!$E86,MD_GENDER,0),0),"")</f>
        <v/>
      </c>
      <c r="AA86" s="104">
        <f t="shared" si="16"/>
        <v>0</v>
      </c>
      <c r="AC86" s="104">
        <f t="shared" si="17"/>
        <v>0</v>
      </c>
      <c r="AD86" s="104">
        <f ca="1">IF(F86="Arbeitgeberähnliche Stellung",OFFSET(MD!$Q$5,MATCH(Grundlagen_Abrechnung_KAE!$AK$7,MD_JAHR,0),0)*$H86,IF(J86&gt;0,AC86,I86))</f>
        <v>0</v>
      </c>
      <c r="AF86" s="85" t="e">
        <f ca="1">OFFSET(MD!$P$5,MATCH($AK$7,MD_JAHR,0),0)*12</f>
        <v>#VALUE!</v>
      </c>
      <c r="AG86" s="85">
        <f t="shared" si="18"/>
        <v>0</v>
      </c>
      <c r="AH86" s="81"/>
      <c r="AJ86" s="72"/>
      <c r="AK86" s="72"/>
      <c r="AL86" s="72"/>
      <c r="AM86" s="72"/>
      <c r="AN86" s="72"/>
    </row>
    <row r="87" spans="2:40" ht="15" customHeight="1" x14ac:dyDescent="0.2">
      <c r="B87" s="78"/>
      <c r="C87" s="78"/>
      <c r="D87" s="78"/>
      <c r="E87" s="79"/>
      <c r="F87" s="80"/>
      <c r="G87" s="73"/>
      <c r="H87" s="82"/>
      <c r="I87" s="93"/>
      <c r="J87" s="90"/>
      <c r="K87" s="83"/>
      <c r="L87" s="83"/>
      <c r="M87" s="84"/>
      <c r="N87" s="83"/>
      <c r="O87" s="104" t="str">
        <f ca="1">IF($B87="","",IF(F87="Arbeitgeberähnliche Stellung",OFFSET(MD!$Q$5,MATCH(Grundlagen_Abrechnung_KAE!$AK$7,MD_JAHR,0),0)*$H87,IF(((AD87/12*M87*12)+N87)&gt;AF87,AF87/12,((AD87/12*M87*12)+N87)/12)))</f>
        <v/>
      </c>
      <c r="P87" s="90"/>
      <c r="Q87" s="90"/>
      <c r="R87" s="104">
        <f t="shared" si="11"/>
        <v>0</v>
      </c>
      <c r="T87" s="145">
        <f t="shared" si="12"/>
        <v>0</v>
      </c>
      <c r="U87" s="76">
        <f t="shared" ca="1" si="13"/>
        <v>0</v>
      </c>
      <c r="V87" s="76">
        <f t="shared" ca="1" si="19"/>
        <v>0</v>
      </c>
      <c r="W87" s="76">
        <f t="shared" ca="1" si="14"/>
        <v>0</v>
      </c>
      <c r="Y87" s="106" t="str">
        <f t="shared" si="15"/>
        <v>prüfen</v>
      </c>
      <c r="Z87" s="107" t="str">
        <f ca="1">IFERROR(OFFSET(MD!$U$5,MATCH(Grundlagen_Abrechnung_KAE!$E87,MD_GENDER,0),0),"")</f>
        <v/>
      </c>
      <c r="AA87" s="104">
        <f t="shared" si="16"/>
        <v>0</v>
      </c>
      <c r="AC87" s="104">
        <f t="shared" si="17"/>
        <v>0</v>
      </c>
      <c r="AD87" s="104">
        <f ca="1">IF(F87="Arbeitgeberähnliche Stellung",OFFSET(MD!$Q$5,MATCH(Grundlagen_Abrechnung_KAE!$AK$7,MD_JAHR,0),0)*$H87,IF(J87&gt;0,AC87,I87))</f>
        <v>0</v>
      </c>
      <c r="AF87" s="85" t="e">
        <f ca="1">OFFSET(MD!$P$5,MATCH($AK$7,MD_JAHR,0),0)*12</f>
        <v>#VALUE!</v>
      </c>
      <c r="AG87" s="85">
        <f t="shared" si="18"/>
        <v>0</v>
      </c>
      <c r="AH87" s="81"/>
      <c r="AJ87" s="72"/>
      <c r="AK87" s="72"/>
      <c r="AL87" s="72"/>
      <c r="AM87" s="72"/>
      <c r="AN87" s="72"/>
    </row>
    <row r="88" spans="2:40" ht="15" customHeight="1" x14ac:dyDescent="0.2">
      <c r="B88" s="78"/>
      <c r="C88" s="78"/>
      <c r="D88" s="78"/>
      <c r="E88" s="79"/>
      <c r="F88" s="80"/>
      <c r="G88" s="73"/>
      <c r="H88" s="82"/>
      <c r="I88" s="93"/>
      <c r="J88" s="90"/>
      <c r="K88" s="83"/>
      <c r="L88" s="83"/>
      <c r="M88" s="84"/>
      <c r="N88" s="83"/>
      <c r="O88" s="104" t="str">
        <f ca="1">IF($B88="","",IF(F88="Arbeitgeberähnliche Stellung",OFFSET(MD!$Q$5,MATCH(Grundlagen_Abrechnung_KAE!$AK$7,MD_JAHR,0),0)*$H88,IF(((AD88/12*M88*12)+N88)&gt;AF88,AF88/12,((AD88/12*M88*12)+N88)/12)))</f>
        <v/>
      </c>
      <c r="P88" s="90"/>
      <c r="Q88" s="90"/>
      <c r="R88" s="104">
        <f t="shared" si="11"/>
        <v>0</v>
      </c>
      <c r="T88" s="145">
        <f t="shared" si="12"/>
        <v>0</v>
      </c>
      <c r="U88" s="76">
        <f t="shared" ca="1" si="13"/>
        <v>0</v>
      </c>
      <c r="V88" s="76">
        <f t="shared" ca="1" si="19"/>
        <v>0</v>
      </c>
      <c r="W88" s="76">
        <f t="shared" ca="1" si="14"/>
        <v>0</v>
      </c>
      <c r="Y88" s="106" t="str">
        <f t="shared" si="15"/>
        <v>prüfen</v>
      </c>
      <c r="Z88" s="107" t="str">
        <f ca="1">IFERROR(OFFSET(MD!$U$5,MATCH(Grundlagen_Abrechnung_KAE!$E88,MD_GENDER,0),0),"")</f>
        <v/>
      </c>
      <c r="AA88" s="104">
        <f t="shared" si="16"/>
        <v>0</v>
      </c>
      <c r="AC88" s="104">
        <f t="shared" si="17"/>
        <v>0</v>
      </c>
      <c r="AD88" s="104">
        <f ca="1">IF(F88="Arbeitgeberähnliche Stellung",OFFSET(MD!$Q$5,MATCH(Grundlagen_Abrechnung_KAE!$AK$7,MD_JAHR,0),0)*$H88,IF(J88&gt;0,AC88,I88))</f>
        <v>0</v>
      </c>
      <c r="AF88" s="85" t="e">
        <f ca="1">OFFSET(MD!$P$5,MATCH($AK$7,MD_JAHR,0),0)*12</f>
        <v>#VALUE!</v>
      </c>
      <c r="AG88" s="85">
        <f t="shared" si="18"/>
        <v>0</v>
      </c>
      <c r="AH88" s="81"/>
      <c r="AJ88" s="72"/>
      <c r="AK88" s="72"/>
      <c r="AL88" s="72"/>
      <c r="AM88" s="72"/>
      <c r="AN88" s="72"/>
    </row>
    <row r="89" spans="2:40" ht="15" customHeight="1" x14ac:dyDescent="0.2">
      <c r="B89" s="78"/>
      <c r="C89" s="78"/>
      <c r="D89" s="78"/>
      <c r="E89" s="79"/>
      <c r="F89" s="80"/>
      <c r="G89" s="73"/>
      <c r="H89" s="82"/>
      <c r="I89" s="93"/>
      <c r="J89" s="90"/>
      <c r="K89" s="83"/>
      <c r="L89" s="83"/>
      <c r="M89" s="84"/>
      <c r="N89" s="83"/>
      <c r="O89" s="104" t="str">
        <f ca="1">IF($B89="","",IF(F89="Arbeitgeberähnliche Stellung",OFFSET(MD!$Q$5,MATCH(Grundlagen_Abrechnung_KAE!$AK$7,MD_JAHR,0),0)*$H89,IF(((AD89/12*M89*12)+N89)&gt;AF89,AF89/12,((AD89/12*M89*12)+N89)/12)))</f>
        <v/>
      </c>
      <c r="P89" s="90"/>
      <c r="Q89" s="90"/>
      <c r="R89" s="104">
        <f t="shared" si="11"/>
        <v>0</v>
      </c>
      <c r="T89" s="145">
        <f t="shared" si="12"/>
        <v>0</v>
      </c>
      <c r="U89" s="76">
        <f t="shared" ca="1" si="13"/>
        <v>0</v>
      </c>
      <c r="V89" s="76">
        <f t="shared" ca="1" si="19"/>
        <v>0</v>
      </c>
      <c r="W89" s="76">
        <f t="shared" ca="1" si="14"/>
        <v>0</v>
      </c>
      <c r="Y89" s="106" t="str">
        <f t="shared" si="15"/>
        <v>prüfen</v>
      </c>
      <c r="Z89" s="107" t="str">
        <f ca="1">IFERROR(OFFSET(MD!$U$5,MATCH(Grundlagen_Abrechnung_KAE!$E89,MD_GENDER,0),0),"")</f>
        <v/>
      </c>
      <c r="AA89" s="104">
        <f t="shared" si="16"/>
        <v>0</v>
      </c>
      <c r="AC89" s="104">
        <f t="shared" si="17"/>
        <v>0</v>
      </c>
      <c r="AD89" s="104">
        <f ca="1">IF(F89="Arbeitgeberähnliche Stellung",OFFSET(MD!$Q$5,MATCH(Grundlagen_Abrechnung_KAE!$AK$7,MD_JAHR,0),0)*$H89,IF(J89&gt;0,AC89,I89))</f>
        <v>0</v>
      </c>
      <c r="AF89" s="85" t="e">
        <f ca="1">OFFSET(MD!$P$5,MATCH($AK$7,MD_JAHR,0),0)*12</f>
        <v>#VALUE!</v>
      </c>
      <c r="AG89" s="85">
        <f t="shared" si="18"/>
        <v>0</v>
      </c>
      <c r="AH89" s="81"/>
      <c r="AJ89" s="72"/>
      <c r="AK89" s="72"/>
      <c r="AL89" s="72"/>
      <c r="AM89" s="72"/>
      <c r="AN89" s="72"/>
    </row>
    <row r="90" spans="2:40" ht="15" customHeight="1" x14ac:dyDescent="0.2">
      <c r="B90" s="78"/>
      <c r="C90" s="78"/>
      <c r="D90" s="78"/>
      <c r="E90" s="79"/>
      <c r="F90" s="80"/>
      <c r="G90" s="73"/>
      <c r="H90" s="82"/>
      <c r="I90" s="93"/>
      <c r="J90" s="90"/>
      <c r="K90" s="83"/>
      <c r="L90" s="83"/>
      <c r="M90" s="84"/>
      <c r="N90" s="83"/>
      <c r="O90" s="104" t="str">
        <f ca="1">IF($B90="","",IF(F90="Arbeitgeberähnliche Stellung",OFFSET(MD!$Q$5,MATCH(Grundlagen_Abrechnung_KAE!$AK$7,MD_JAHR,0),0)*$H90,IF(((AD90/12*M90*12)+N90)&gt;AF90,AF90/12,((AD90/12*M90*12)+N90)/12)))</f>
        <v/>
      </c>
      <c r="P90" s="90"/>
      <c r="Q90" s="90"/>
      <c r="R90" s="104">
        <f t="shared" si="11"/>
        <v>0</v>
      </c>
      <c r="T90" s="145">
        <f t="shared" si="12"/>
        <v>0</v>
      </c>
      <c r="U90" s="76">
        <f t="shared" ca="1" si="13"/>
        <v>0</v>
      </c>
      <c r="V90" s="76">
        <f t="shared" ca="1" si="19"/>
        <v>0</v>
      </c>
      <c r="W90" s="76">
        <f t="shared" ca="1" si="14"/>
        <v>0</v>
      </c>
      <c r="Y90" s="106" t="str">
        <f t="shared" si="15"/>
        <v>prüfen</v>
      </c>
      <c r="Z90" s="107" t="str">
        <f ca="1">IFERROR(OFFSET(MD!$U$5,MATCH(Grundlagen_Abrechnung_KAE!$E90,MD_GENDER,0),0),"")</f>
        <v/>
      </c>
      <c r="AA90" s="104">
        <f t="shared" si="16"/>
        <v>0</v>
      </c>
      <c r="AC90" s="104">
        <f t="shared" si="17"/>
        <v>0</v>
      </c>
      <c r="AD90" s="104">
        <f ca="1">IF(F90="Arbeitgeberähnliche Stellung",OFFSET(MD!$Q$5,MATCH(Grundlagen_Abrechnung_KAE!$AK$7,MD_JAHR,0),0)*$H90,IF(J90&gt;0,AC90,I90))</f>
        <v>0</v>
      </c>
      <c r="AF90" s="85" t="e">
        <f ca="1">OFFSET(MD!$P$5,MATCH($AK$7,MD_JAHR,0),0)*12</f>
        <v>#VALUE!</v>
      </c>
      <c r="AG90" s="85">
        <f t="shared" si="18"/>
        <v>0</v>
      </c>
      <c r="AH90" s="81"/>
      <c r="AJ90" s="72"/>
      <c r="AK90" s="72"/>
      <c r="AL90" s="72"/>
      <c r="AM90" s="72"/>
      <c r="AN90" s="72"/>
    </row>
    <row r="91" spans="2:40" ht="15" customHeight="1" x14ac:dyDescent="0.2">
      <c r="B91" s="78"/>
      <c r="C91" s="78"/>
      <c r="D91" s="78"/>
      <c r="E91" s="79"/>
      <c r="F91" s="80"/>
      <c r="G91" s="73"/>
      <c r="H91" s="82"/>
      <c r="I91" s="93"/>
      <c r="J91" s="90"/>
      <c r="K91" s="83"/>
      <c r="L91" s="83"/>
      <c r="M91" s="84"/>
      <c r="N91" s="83"/>
      <c r="O91" s="104" t="str">
        <f ca="1">IF($B91="","",IF(F91="Arbeitgeberähnliche Stellung",OFFSET(MD!$Q$5,MATCH(Grundlagen_Abrechnung_KAE!$AK$7,MD_JAHR,0),0)*$H91,IF(((AD91/12*M91*12)+N91)&gt;AF91,AF91/12,((AD91/12*M91*12)+N91)/12)))</f>
        <v/>
      </c>
      <c r="P91" s="90"/>
      <c r="Q91" s="90"/>
      <c r="R91" s="104">
        <f t="shared" si="11"/>
        <v>0</v>
      </c>
      <c r="T91" s="145">
        <f t="shared" si="12"/>
        <v>0</v>
      </c>
      <c r="U91" s="76">
        <f t="shared" ca="1" si="13"/>
        <v>0</v>
      </c>
      <c r="V91" s="76">
        <f t="shared" ca="1" si="19"/>
        <v>0</v>
      </c>
      <c r="W91" s="76">
        <f t="shared" ca="1" si="14"/>
        <v>0</v>
      </c>
      <c r="Y91" s="106" t="str">
        <f t="shared" si="15"/>
        <v>prüfen</v>
      </c>
      <c r="Z91" s="107" t="str">
        <f ca="1">IFERROR(OFFSET(MD!$U$5,MATCH(Grundlagen_Abrechnung_KAE!$E91,MD_GENDER,0),0),"")</f>
        <v/>
      </c>
      <c r="AA91" s="104">
        <f t="shared" si="16"/>
        <v>0</v>
      </c>
      <c r="AC91" s="104">
        <f t="shared" si="17"/>
        <v>0</v>
      </c>
      <c r="AD91" s="104">
        <f ca="1">IF(F91="Arbeitgeberähnliche Stellung",OFFSET(MD!$Q$5,MATCH(Grundlagen_Abrechnung_KAE!$AK$7,MD_JAHR,0),0)*$H91,IF(J91&gt;0,AC91,I91))</f>
        <v>0</v>
      </c>
      <c r="AF91" s="85" t="e">
        <f ca="1">OFFSET(MD!$P$5,MATCH($AK$7,MD_JAHR,0),0)*12</f>
        <v>#VALUE!</v>
      </c>
      <c r="AG91" s="85">
        <f t="shared" si="18"/>
        <v>0</v>
      </c>
      <c r="AH91" s="81"/>
      <c r="AJ91" s="72"/>
      <c r="AK91" s="72"/>
      <c r="AL91" s="72"/>
      <c r="AM91" s="72"/>
      <c r="AN91" s="72"/>
    </row>
    <row r="92" spans="2:40" ht="15" customHeight="1" x14ac:dyDescent="0.2">
      <c r="B92" s="78"/>
      <c r="C92" s="78"/>
      <c r="D92" s="78"/>
      <c r="E92" s="79"/>
      <c r="F92" s="80"/>
      <c r="G92" s="73"/>
      <c r="H92" s="82"/>
      <c r="I92" s="93"/>
      <c r="J92" s="90"/>
      <c r="K92" s="83"/>
      <c r="L92" s="83"/>
      <c r="M92" s="84"/>
      <c r="N92" s="83"/>
      <c r="O92" s="104" t="str">
        <f ca="1">IF($B92="","",IF(F92="Arbeitgeberähnliche Stellung",OFFSET(MD!$Q$5,MATCH(Grundlagen_Abrechnung_KAE!$AK$7,MD_JAHR,0),0)*$H92,IF(((AD92/12*M92*12)+N92)&gt;AF92,AF92/12,((AD92/12*M92*12)+N92)/12)))</f>
        <v/>
      </c>
      <c r="P92" s="90"/>
      <c r="Q92" s="90"/>
      <c r="R92" s="104">
        <f t="shared" si="11"/>
        <v>0</v>
      </c>
      <c r="T92" s="145">
        <f t="shared" si="12"/>
        <v>0</v>
      </c>
      <c r="U92" s="76">
        <f t="shared" ca="1" si="13"/>
        <v>0</v>
      </c>
      <c r="V92" s="76">
        <f t="shared" ca="1" si="19"/>
        <v>0</v>
      </c>
      <c r="W92" s="76">
        <f t="shared" ca="1" si="14"/>
        <v>0</v>
      </c>
      <c r="Y92" s="106" t="str">
        <f t="shared" si="15"/>
        <v>prüfen</v>
      </c>
      <c r="Z92" s="107" t="str">
        <f ca="1">IFERROR(OFFSET(MD!$U$5,MATCH(Grundlagen_Abrechnung_KAE!$E92,MD_GENDER,0),0),"")</f>
        <v/>
      </c>
      <c r="AA92" s="104">
        <f t="shared" si="16"/>
        <v>0</v>
      </c>
      <c r="AC92" s="104">
        <f t="shared" si="17"/>
        <v>0</v>
      </c>
      <c r="AD92" s="104">
        <f ca="1">IF(F92="Arbeitgeberähnliche Stellung",OFFSET(MD!$Q$5,MATCH(Grundlagen_Abrechnung_KAE!$AK$7,MD_JAHR,0),0)*$H92,IF(J92&gt;0,AC92,I92))</f>
        <v>0</v>
      </c>
      <c r="AF92" s="85" t="e">
        <f ca="1">OFFSET(MD!$P$5,MATCH($AK$7,MD_JAHR,0),0)*12</f>
        <v>#VALUE!</v>
      </c>
      <c r="AG92" s="85">
        <f t="shared" si="18"/>
        <v>0</v>
      </c>
      <c r="AH92" s="81"/>
      <c r="AJ92" s="72"/>
      <c r="AK92" s="72"/>
      <c r="AL92" s="72"/>
      <c r="AM92" s="72"/>
      <c r="AN92" s="72"/>
    </row>
    <row r="93" spans="2:40" ht="15" customHeight="1" x14ac:dyDescent="0.2">
      <c r="B93" s="78"/>
      <c r="C93" s="78"/>
      <c r="D93" s="78"/>
      <c r="E93" s="79"/>
      <c r="F93" s="80"/>
      <c r="G93" s="73"/>
      <c r="H93" s="82"/>
      <c r="I93" s="93"/>
      <c r="J93" s="90"/>
      <c r="K93" s="83"/>
      <c r="L93" s="83"/>
      <c r="M93" s="84"/>
      <c r="N93" s="83"/>
      <c r="O93" s="104" t="str">
        <f ca="1">IF($B93="","",IF(F93="Arbeitgeberähnliche Stellung",OFFSET(MD!$Q$5,MATCH(Grundlagen_Abrechnung_KAE!$AK$7,MD_JAHR,0),0)*$H93,IF(((AD93/12*M93*12)+N93)&gt;AF93,AF93/12,((AD93/12*M93*12)+N93)/12)))</f>
        <v/>
      </c>
      <c r="P93" s="90"/>
      <c r="Q93" s="90"/>
      <c r="R93" s="104">
        <f t="shared" si="11"/>
        <v>0</v>
      </c>
      <c r="T93" s="145">
        <f t="shared" si="12"/>
        <v>0</v>
      </c>
      <c r="U93" s="76">
        <f t="shared" ca="1" si="13"/>
        <v>0</v>
      </c>
      <c r="V93" s="76">
        <f t="shared" ca="1" si="19"/>
        <v>0</v>
      </c>
      <c r="W93" s="76">
        <f t="shared" ca="1" si="14"/>
        <v>0</v>
      </c>
      <c r="Y93" s="106" t="str">
        <f t="shared" si="15"/>
        <v>prüfen</v>
      </c>
      <c r="Z93" s="107" t="str">
        <f ca="1">IFERROR(OFFSET(MD!$U$5,MATCH(Grundlagen_Abrechnung_KAE!$E93,MD_GENDER,0),0),"")</f>
        <v/>
      </c>
      <c r="AA93" s="104">
        <f t="shared" si="16"/>
        <v>0</v>
      </c>
      <c r="AC93" s="104">
        <f t="shared" si="17"/>
        <v>0</v>
      </c>
      <c r="AD93" s="104">
        <f ca="1">IF(F93="Arbeitgeberähnliche Stellung",OFFSET(MD!$Q$5,MATCH(Grundlagen_Abrechnung_KAE!$AK$7,MD_JAHR,0),0)*$H93,IF(J93&gt;0,AC93,I93))</f>
        <v>0</v>
      </c>
      <c r="AF93" s="85" t="e">
        <f ca="1">OFFSET(MD!$P$5,MATCH($AK$7,MD_JAHR,0),0)*12</f>
        <v>#VALUE!</v>
      </c>
      <c r="AG93" s="85">
        <f t="shared" si="18"/>
        <v>0</v>
      </c>
      <c r="AH93" s="81"/>
      <c r="AJ93" s="72"/>
      <c r="AK93" s="72"/>
      <c r="AL93" s="72"/>
      <c r="AM93" s="72"/>
      <c r="AN93" s="72"/>
    </row>
    <row r="94" spans="2:40" ht="15" customHeight="1" x14ac:dyDescent="0.2">
      <c r="B94" s="78"/>
      <c r="C94" s="78"/>
      <c r="D94" s="78"/>
      <c r="E94" s="79"/>
      <c r="F94" s="80"/>
      <c r="G94" s="73"/>
      <c r="H94" s="82"/>
      <c r="I94" s="93"/>
      <c r="J94" s="90"/>
      <c r="K94" s="83"/>
      <c r="L94" s="83"/>
      <c r="M94" s="84"/>
      <c r="N94" s="83"/>
      <c r="O94" s="104" t="str">
        <f ca="1">IF($B94="","",IF(F94="Arbeitgeberähnliche Stellung",OFFSET(MD!$Q$5,MATCH(Grundlagen_Abrechnung_KAE!$AK$7,MD_JAHR,0),0)*$H94,IF(((AD94/12*M94*12)+N94)&gt;AF94,AF94/12,((AD94/12*M94*12)+N94)/12)))</f>
        <v/>
      </c>
      <c r="P94" s="90"/>
      <c r="Q94" s="90"/>
      <c r="R94" s="104">
        <f t="shared" si="11"/>
        <v>0</v>
      </c>
      <c r="T94" s="145">
        <f t="shared" si="12"/>
        <v>0</v>
      </c>
      <c r="U94" s="76">
        <f t="shared" ca="1" si="13"/>
        <v>0</v>
      </c>
      <c r="V94" s="76">
        <f t="shared" ca="1" si="19"/>
        <v>0</v>
      </c>
      <c r="W94" s="76">
        <f t="shared" ca="1" si="14"/>
        <v>0</v>
      </c>
      <c r="Y94" s="106" t="str">
        <f t="shared" si="15"/>
        <v>prüfen</v>
      </c>
      <c r="Z94" s="107" t="str">
        <f ca="1">IFERROR(OFFSET(MD!$U$5,MATCH(Grundlagen_Abrechnung_KAE!$E94,MD_GENDER,0),0),"")</f>
        <v/>
      </c>
      <c r="AA94" s="104">
        <f t="shared" si="16"/>
        <v>0</v>
      </c>
      <c r="AC94" s="104">
        <f t="shared" si="17"/>
        <v>0</v>
      </c>
      <c r="AD94" s="104">
        <f ca="1">IF(F94="Arbeitgeberähnliche Stellung",OFFSET(MD!$Q$5,MATCH(Grundlagen_Abrechnung_KAE!$AK$7,MD_JAHR,0),0)*$H94,IF(J94&gt;0,AC94,I94))</f>
        <v>0</v>
      </c>
      <c r="AF94" s="85" t="e">
        <f ca="1">OFFSET(MD!$P$5,MATCH($AK$7,MD_JAHR,0),0)*12</f>
        <v>#VALUE!</v>
      </c>
      <c r="AG94" s="85">
        <f t="shared" si="18"/>
        <v>0</v>
      </c>
      <c r="AH94" s="81"/>
      <c r="AJ94" s="72"/>
      <c r="AK94" s="72"/>
      <c r="AL94" s="72"/>
      <c r="AM94" s="72"/>
      <c r="AN94" s="72"/>
    </row>
    <row r="95" spans="2:40" ht="15" customHeight="1" x14ac:dyDescent="0.2">
      <c r="B95" s="78"/>
      <c r="C95" s="78"/>
      <c r="D95" s="78"/>
      <c r="E95" s="79"/>
      <c r="F95" s="80"/>
      <c r="G95" s="73"/>
      <c r="H95" s="82"/>
      <c r="I95" s="93"/>
      <c r="J95" s="90"/>
      <c r="K95" s="83"/>
      <c r="L95" s="83"/>
      <c r="M95" s="84"/>
      <c r="N95" s="83"/>
      <c r="O95" s="104" t="str">
        <f ca="1">IF($B95="","",IF(F95="Arbeitgeberähnliche Stellung",OFFSET(MD!$Q$5,MATCH(Grundlagen_Abrechnung_KAE!$AK$7,MD_JAHR,0),0)*$H95,IF(((AD95/12*M95*12)+N95)&gt;AF95,AF95/12,((AD95/12*M95*12)+N95)/12)))</f>
        <v/>
      </c>
      <c r="P95" s="90"/>
      <c r="Q95" s="90"/>
      <c r="R95" s="104">
        <f t="shared" si="11"/>
        <v>0</v>
      </c>
      <c r="T95" s="145">
        <f t="shared" si="12"/>
        <v>0</v>
      </c>
      <c r="U95" s="76">
        <f t="shared" ca="1" si="13"/>
        <v>0</v>
      </c>
      <c r="V95" s="76">
        <f t="shared" ca="1" si="19"/>
        <v>0</v>
      </c>
      <c r="W95" s="76">
        <f t="shared" ca="1" si="14"/>
        <v>0</v>
      </c>
      <c r="Y95" s="106" t="str">
        <f t="shared" si="15"/>
        <v>prüfen</v>
      </c>
      <c r="Z95" s="107" t="str">
        <f ca="1">IFERROR(OFFSET(MD!$U$5,MATCH(Grundlagen_Abrechnung_KAE!$E95,MD_GENDER,0),0),"")</f>
        <v/>
      </c>
      <c r="AA95" s="104">
        <f t="shared" si="16"/>
        <v>0</v>
      </c>
      <c r="AC95" s="104">
        <f t="shared" si="17"/>
        <v>0</v>
      </c>
      <c r="AD95" s="104">
        <f ca="1">IF(F95="Arbeitgeberähnliche Stellung",OFFSET(MD!$Q$5,MATCH(Grundlagen_Abrechnung_KAE!$AK$7,MD_JAHR,0),0)*$H95,IF(J95&gt;0,AC95,I95))</f>
        <v>0</v>
      </c>
      <c r="AF95" s="85" t="e">
        <f ca="1">OFFSET(MD!$P$5,MATCH($AK$7,MD_JAHR,0),0)*12</f>
        <v>#VALUE!</v>
      </c>
      <c r="AG95" s="85">
        <f t="shared" si="18"/>
        <v>0</v>
      </c>
      <c r="AH95" s="81"/>
      <c r="AJ95" s="72"/>
      <c r="AK95" s="72"/>
      <c r="AL95" s="72"/>
      <c r="AM95" s="72"/>
      <c r="AN95" s="72"/>
    </row>
    <row r="96" spans="2:40" ht="15" customHeight="1" x14ac:dyDescent="0.2">
      <c r="B96" s="78"/>
      <c r="C96" s="78"/>
      <c r="D96" s="78"/>
      <c r="E96" s="79"/>
      <c r="F96" s="80"/>
      <c r="G96" s="73"/>
      <c r="H96" s="82"/>
      <c r="I96" s="93"/>
      <c r="J96" s="90"/>
      <c r="K96" s="83"/>
      <c r="L96" s="83"/>
      <c r="M96" s="84"/>
      <c r="N96" s="83"/>
      <c r="O96" s="104" t="str">
        <f ca="1">IF($B96="","",IF(F96="Arbeitgeberähnliche Stellung",OFFSET(MD!$Q$5,MATCH(Grundlagen_Abrechnung_KAE!$AK$7,MD_JAHR,0),0)*$H96,IF(((AD96/12*M96*12)+N96)&gt;AF96,AF96/12,((AD96/12*M96*12)+N96)/12)))</f>
        <v/>
      </c>
      <c r="P96" s="90"/>
      <c r="Q96" s="90"/>
      <c r="R96" s="104">
        <f t="shared" si="11"/>
        <v>0</v>
      </c>
      <c r="T96" s="145">
        <f t="shared" si="12"/>
        <v>0</v>
      </c>
      <c r="U96" s="76">
        <f t="shared" ca="1" si="13"/>
        <v>0</v>
      </c>
      <c r="V96" s="76">
        <f t="shared" ca="1" si="19"/>
        <v>0</v>
      </c>
      <c r="W96" s="76">
        <f t="shared" ca="1" si="14"/>
        <v>0</v>
      </c>
      <c r="Y96" s="106" t="str">
        <f t="shared" si="15"/>
        <v>prüfen</v>
      </c>
      <c r="Z96" s="107" t="str">
        <f ca="1">IFERROR(OFFSET(MD!$U$5,MATCH(Grundlagen_Abrechnung_KAE!$E96,MD_GENDER,0),0),"")</f>
        <v/>
      </c>
      <c r="AA96" s="104">
        <f t="shared" si="16"/>
        <v>0</v>
      </c>
      <c r="AC96" s="104">
        <f t="shared" si="17"/>
        <v>0</v>
      </c>
      <c r="AD96" s="104">
        <f ca="1">IF(F96="Arbeitgeberähnliche Stellung",OFFSET(MD!$Q$5,MATCH(Grundlagen_Abrechnung_KAE!$AK$7,MD_JAHR,0),0)*$H96,IF(J96&gt;0,AC96,I96))</f>
        <v>0</v>
      </c>
      <c r="AF96" s="85" t="e">
        <f ca="1">OFFSET(MD!$P$5,MATCH($AK$7,MD_JAHR,0),0)*12</f>
        <v>#VALUE!</v>
      </c>
      <c r="AG96" s="85">
        <f t="shared" si="18"/>
        <v>0</v>
      </c>
      <c r="AH96" s="81"/>
      <c r="AJ96" s="72"/>
      <c r="AK96" s="72"/>
      <c r="AL96" s="72"/>
      <c r="AM96" s="72"/>
      <c r="AN96" s="72"/>
    </row>
    <row r="97" spans="2:40" ht="15" customHeight="1" x14ac:dyDescent="0.2">
      <c r="B97" s="78"/>
      <c r="C97" s="78"/>
      <c r="D97" s="78"/>
      <c r="E97" s="79"/>
      <c r="F97" s="80"/>
      <c r="G97" s="73"/>
      <c r="H97" s="82"/>
      <c r="I97" s="93"/>
      <c r="J97" s="90"/>
      <c r="K97" s="83"/>
      <c r="L97" s="83"/>
      <c r="M97" s="84"/>
      <c r="N97" s="83"/>
      <c r="O97" s="104" t="str">
        <f ca="1">IF($B97="","",IF(F97="Arbeitgeberähnliche Stellung",OFFSET(MD!$Q$5,MATCH(Grundlagen_Abrechnung_KAE!$AK$7,MD_JAHR,0),0)*$H97,IF(((AD97/12*M97*12)+N97)&gt;AF97,AF97/12,((AD97/12*M97*12)+N97)/12)))</f>
        <v/>
      </c>
      <c r="P97" s="90"/>
      <c r="Q97" s="90"/>
      <c r="R97" s="104">
        <f t="shared" si="11"/>
        <v>0</v>
      </c>
      <c r="T97" s="145">
        <f t="shared" si="12"/>
        <v>0</v>
      </c>
      <c r="U97" s="76">
        <f t="shared" ca="1" si="13"/>
        <v>0</v>
      </c>
      <c r="V97" s="76">
        <f t="shared" ca="1" si="19"/>
        <v>0</v>
      </c>
      <c r="W97" s="76">
        <f t="shared" ca="1" si="14"/>
        <v>0</v>
      </c>
      <c r="Y97" s="106" t="str">
        <f t="shared" si="15"/>
        <v>prüfen</v>
      </c>
      <c r="Z97" s="107" t="str">
        <f ca="1">IFERROR(OFFSET(MD!$U$5,MATCH(Grundlagen_Abrechnung_KAE!$E97,MD_GENDER,0),0),"")</f>
        <v/>
      </c>
      <c r="AA97" s="104">
        <f t="shared" si="16"/>
        <v>0</v>
      </c>
      <c r="AC97" s="104">
        <f t="shared" si="17"/>
        <v>0</v>
      </c>
      <c r="AD97" s="104">
        <f ca="1">IF(F97="Arbeitgeberähnliche Stellung",OFFSET(MD!$Q$5,MATCH(Grundlagen_Abrechnung_KAE!$AK$7,MD_JAHR,0),0)*$H97,IF(J97&gt;0,AC97,I97))</f>
        <v>0</v>
      </c>
      <c r="AF97" s="85" t="e">
        <f ca="1">OFFSET(MD!$P$5,MATCH($AK$7,MD_JAHR,0),0)*12</f>
        <v>#VALUE!</v>
      </c>
      <c r="AG97" s="85">
        <f t="shared" si="18"/>
        <v>0</v>
      </c>
      <c r="AH97" s="81"/>
      <c r="AJ97" s="72"/>
      <c r="AK97" s="72"/>
      <c r="AL97" s="72"/>
      <c r="AM97" s="72"/>
      <c r="AN97" s="72"/>
    </row>
    <row r="98" spans="2:40" ht="15" customHeight="1" x14ac:dyDescent="0.2">
      <c r="B98" s="78"/>
      <c r="C98" s="78"/>
      <c r="D98" s="78"/>
      <c r="E98" s="79"/>
      <c r="F98" s="80"/>
      <c r="G98" s="73"/>
      <c r="H98" s="82"/>
      <c r="I98" s="93"/>
      <c r="J98" s="90"/>
      <c r="K98" s="83"/>
      <c r="L98" s="83"/>
      <c r="M98" s="84"/>
      <c r="N98" s="83"/>
      <c r="O98" s="104" t="str">
        <f ca="1">IF($B98="","",IF(F98="Arbeitgeberähnliche Stellung",OFFSET(MD!$Q$5,MATCH(Grundlagen_Abrechnung_KAE!$AK$7,MD_JAHR,0),0)*$H98,IF(((AD98/12*M98*12)+N98)&gt;AF98,AF98/12,((AD98/12*M98*12)+N98)/12)))</f>
        <v/>
      </c>
      <c r="P98" s="90"/>
      <c r="Q98" s="90"/>
      <c r="R98" s="104">
        <f t="shared" si="11"/>
        <v>0</v>
      </c>
      <c r="T98" s="145">
        <f t="shared" si="12"/>
        <v>0</v>
      </c>
      <c r="U98" s="76">
        <f t="shared" ca="1" si="13"/>
        <v>0</v>
      </c>
      <c r="V98" s="76">
        <f t="shared" ca="1" si="19"/>
        <v>0</v>
      </c>
      <c r="W98" s="76">
        <f t="shared" ca="1" si="14"/>
        <v>0</v>
      </c>
      <c r="Y98" s="106" t="str">
        <f t="shared" si="15"/>
        <v>prüfen</v>
      </c>
      <c r="Z98" s="107" t="str">
        <f ca="1">IFERROR(OFFSET(MD!$U$5,MATCH(Grundlagen_Abrechnung_KAE!$E98,MD_GENDER,0),0),"")</f>
        <v/>
      </c>
      <c r="AA98" s="104">
        <f t="shared" si="16"/>
        <v>0</v>
      </c>
      <c r="AC98" s="104">
        <f t="shared" si="17"/>
        <v>0</v>
      </c>
      <c r="AD98" s="104">
        <f ca="1">IF(F98="Arbeitgeberähnliche Stellung",OFFSET(MD!$Q$5,MATCH(Grundlagen_Abrechnung_KAE!$AK$7,MD_JAHR,0),0)*$H98,IF(J98&gt;0,AC98,I98))</f>
        <v>0</v>
      </c>
      <c r="AF98" s="85" t="e">
        <f ca="1">OFFSET(MD!$P$5,MATCH($AK$7,MD_JAHR,0),0)*12</f>
        <v>#VALUE!</v>
      </c>
      <c r="AG98" s="85">
        <f t="shared" si="18"/>
        <v>0</v>
      </c>
      <c r="AH98" s="81"/>
      <c r="AJ98" s="72"/>
      <c r="AK98" s="72"/>
      <c r="AL98" s="72"/>
      <c r="AM98" s="72"/>
      <c r="AN98" s="72"/>
    </row>
    <row r="99" spans="2:40" ht="15" customHeight="1" x14ac:dyDescent="0.2">
      <c r="B99" s="78"/>
      <c r="C99" s="78"/>
      <c r="D99" s="78"/>
      <c r="E99" s="79"/>
      <c r="F99" s="80"/>
      <c r="G99" s="73"/>
      <c r="H99" s="82"/>
      <c r="I99" s="93"/>
      <c r="J99" s="90"/>
      <c r="K99" s="83"/>
      <c r="L99" s="83"/>
      <c r="M99" s="84"/>
      <c r="N99" s="83"/>
      <c r="O99" s="104" t="str">
        <f ca="1">IF($B99="","",IF(F99="Arbeitgeberähnliche Stellung",OFFSET(MD!$Q$5,MATCH(Grundlagen_Abrechnung_KAE!$AK$7,MD_JAHR,0),0)*$H99,IF(((AD99/12*M99*12)+N99)&gt;AF99,AF99/12,((AD99/12*M99*12)+N99)/12)))</f>
        <v/>
      </c>
      <c r="P99" s="90"/>
      <c r="Q99" s="90"/>
      <c r="R99" s="104">
        <f t="shared" si="11"/>
        <v>0</v>
      </c>
      <c r="T99" s="145">
        <f t="shared" si="12"/>
        <v>0</v>
      </c>
      <c r="U99" s="76">
        <f t="shared" ca="1" si="13"/>
        <v>0</v>
      </c>
      <c r="V99" s="76">
        <f t="shared" ca="1" si="19"/>
        <v>0</v>
      </c>
      <c r="W99" s="76">
        <f t="shared" ca="1" si="14"/>
        <v>0</v>
      </c>
      <c r="Y99" s="106" t="str">
        <f t="shared" si="15"/>
        <v>prüfen</v>
      </c>
      <c r="Z99" s="107" t="str">
        <f ca="1">IFERROR(OFFSET(MD!$U$5,MATCH(Grundlagen_Abrechnung_KAE!$E99,MD_GENDER,0),0),"")</f>
        <v/>
      </c>
      <c r="AA99" s="104">
        <f t="shared" si="16"/>
        <v>0</v>
      </c>
      <c r="AC99" s="104">
        <f t="shared" si="17"/>
        <v>0</v>
      </c>
      <c r="AD99" s="104">
        <f ca="1">IF(F99="Arbeitgeberähnliche Stellung",OFFSET(MD!$Q$5,MATCH(Grundlagen_Abrechnung_KAE!$AK$7,MD_JAHR,0),0)*$H99,IF(J99&gt;0,AC99,I99))</f>
        <v>0</v>
      </c>
      <c r="AF99" s="85" t="e">
        <f ca="1">OFFSET(MD!$P$5,MATCH($AK$7,MD_JAHR,0),0)*12</f>
        <v>#VALUE!</v>
      </c>
      <c r="AG99" s="85">
        <f t="shared" si="18"/>
        <v>0</v>
      </c>
      <c r="AH99" s="81"/>
      <c r="AJ99" s="72"/>
      <c r="AK99" s="72"/>
      <c r="AL99" s="72"/>
      <c r="AM99" s="72"/>
      <c r="AN99" s="72"/>
    </row>
    <row r="100" spans="2:40" ht="15" customHeight="1" x14ac:dyDescent="0.2">
      <c r="B100" s="78"/>
      <c r="C100" s="78"/>
      <c r="D100" s="78"/>
      <c r="E100" s="79"/>
      <c r="F100" s="80"/>
      <c r="G100" s="73"/>
      <c r="H100" s="82"/>
      <c r="I100" s="93"/>
      <c r="J100" s="90"/>
      <c r="K100" s="83"/>
      <c r="L100" s="83"/>
      <c r="M100" s="84"/>
      <c r="N100" s="83"/>
      <c r="O100" s="104" t="str">
        <f ca="1">IF($B100="","",IF(F100="Arbeitgeberähnliche Stellung",OFFSET(MD!$Q$5,MATCH(Grundlagen_Abrechnung_KAE!$AK$7,MD_JAHR,0),0)*$H100,IF(((AD100/12*M100*12)+N100)&gt;AF100,AF100/12,((AD100/12*M100*12)+N100)/12)))</f>
        <v/>
      </c>
      <c r="P100" s="90"/>
      <c r="Q100" s="90"/>
      <c r="R100" s="104">
        <f t="shared" si="11"/>
        <v>0</v>
      </c>
      <c r="T100" s="145">
        <f t="shared" si="12"/>
        <v>0</v>
      </c>
      <c r="U100" s="76">
        <f t="shared" ca="1" si="13"/>
        <v>0</v>
      </c>
      <c r="V100" s="76">
        <f t="shared" ca="1" si="19"/>
        <v>0</v>
      </c>
      <c r="W100" s="76">
        <f t="shared" ca="1" si="14"/>
        <v>0</v>
      </c>
      <c r="Y100" s="106" t="str">
        <f t="shared" si="15"/>
        <v>prüfen</v>
      </c>
      <c r="Z100" s="107" t="str">
        <f ca="1">IFERROR(OFFSET(MD!$U$5,MATCH(Grundlagen_Abrechnung_KAE!$E100,MD_GENDER,0),0),"")</f>
        <v/>
      </c>
      <c r="AA100" s="104">
        <f t="shared" si="16"/>
        <v>0</v>
      </c>
      <c r="AC100" s="104">
        <f t="shared" si="17"/>
        <v>0</v>
      </c>
      <c r="AD100" s="104">
        <f ca="1">IF(F100="Arbeitgeberähnliche Stellung",OFFSET(MD!$Q$5,MATCH(Grundlagen_Abrechnung_KAE!$AK$7,MD_JAHR,0),0)*$H100,IF(J100&gt;0,AC100,I100))</f>
        <v>0</v>
      </c>
      <c r="AF100" s="85" t="e">
        <f ca="1">OFFSET(MD!$P$5,MATCH($AK$7,MD_JAHR,0),0)*12</f>
        <v>#VALUE!</v>
      </c>
      <c r="AG100" s="85">
        <f t="shared" si="18"/>
        <v>0</v>
      </c>
      <c r="AH100" s="81"/>
      <c r="AJ100" s="72"/>
      <c r="AK100" s="72"/>
      <c r="AL100" s="72"/>
      <c r="AM100" s="72"/>
      <c r="AN100" s="72"/>
    </row>
    <row r="101" spans="2:40" ht="15" customHeight="1" x14ac:dyDescent="0.2">
      <c r="B101" s="78"/>
      <c r="C101" s="78"/>
      <c r="D101" s="78"/>
      <c r="E101" s="79"/>
      <c r="F101" s="80"/>
      <c r="G101" s="73"/>
      <c r="H101" s="82"/>
      <c r="I101" s="93"/>
      <c r="J101" s="90"/>
      <c r="K101" s="83"/>
      <c r="L101" s="83"/>
      <c r="M101" s="84"/>
      <c r="N101" s="83"/>
      <c r="O101" s="104" t="str">
        <f ca="1">IF($B101="","",IF(F101="Arbeitgeberähnliche Stellung",OFFSET(MD!$Q$5,MATCH(Grundlagen_Abrechnung_KAE!$AK$7,MD_JAHR,0),0)*$H101,IF(((AD101/12*M101*12)+N101)&gt;AF101,AF101/12,((AD101/12*M101*12)+N101)/12)))</f>
        <v/>
      </c>
      <c r="P101" s="90"/>
      <c r="Q101" s="90"/>
      <c r="R101" s="104">
        <f t="shared" si="11"/>
        <v>0</v>
      </c>
      <c r="T101" s="145">
        <f t="shared" si="12"/>
        <v>0</v>
      </c>
      <c r="U101" s="76">
        <f t="shared" ca="1" si="13"/>
        <v>0</v>
      </c>
      <c r="V101" s="76">
        <f t="shared" ca="1" si="19"/>
        <v>0</v>
      </c>
      <c r="W101" s="76">
        <f t="shared" ca="1" si="14"/>
        <v>0</v>
      </c>
      <c r="Y101" s="106" t="str">
        <f t="shared" si="15"/>
        <v>prüfen</v>
      </c>
      <c r="Z101" s="107" t="str">
        <f ca="1">IFERROR(OFFSET(MD!$U$5,MATCH(Grundlagen_Abrechnung_KAE!$E101,MD_GENDER,0),0),"")</f>
        <v/>
      </c>
      <c r="AA101" s="104">
        <f t="shared" si="16"/>
        <v>0</v>
      </c>
      <c r="AC101" s="104">
        <f t="shared" si="17"/>
        <v>0</v>
      </c>
      <c r="AD101" s="104">
        <f ca="1">IF(F101="Arbeitgeberähnliche Stellung",OFFSET(MD!$Q$5,MATCH(Grundlagen_Abrechnung_KAE!$AK$7,MD_JAHR,0),0)*$H101,IF(J101&gt;0,AC101,I101))</f>
        <v>0</v>
      </c>
      <c r="AF101" s="85" t="e">
        <f ca="1">OFFSET(MD!$P$5,MATCH($AK$7,MD_JAHR,0),0)*12</f>
        <v>#VALUE!</v>
      </c>
      <c r="AG101" s="85">
        <f t="shared" si="18"/>
        <v>0</v>
      </c>
      <c r="AH101" s="81"/>
      <c r="AJ101" s="72"/>
      <c r="AK101" s="72"/>
      <c r="AL101" s="72"/>
      <c r="AM101" s="72"/>
      <c r="AN101" s="72"/>
    </row>
    <row r="102" spans="2:40" ht="15" customHeight="1" x14ac:dyDescent="0.2">
      <c r="B102" s="78"/>
      <c r="C102" s="78"/>
      <c r="D102" s="78"/>
      <c r="E102" s="79"/>
      <c r="F102" s="80"/>
      <c r="G102" s="73"/>
      <c r="H102" s="82"/>
      <c r="I102" s="93"/>
      <c r="J102" s="90"/>
      <c r="K102" s="83"/>
      <c r="L102" s="83"/>
      <c r="M102" s="84"/>
      <c r="N102" s="83"/>
      <c r="O102" s="104" t="str">
        <f ca="1">IF($B102="","",IF(F102="Arbeitgeberähnliche Stellung",OFFSET(MD!$Q$5,MATCH(Grundlagen_Abrechnung_KAE!$AK$7,MD_JAHR,0),0)*$H102,IF(((AD102/12*M102*12)+N102)&gt;AF102,AF102/12,((AD102/12*M102*12)+N102)/12)))</f>
        <v/>
      </c>
      <c r="P102" s="90"/>
      <c r="Q102" s="90"/>
      <c r="R102" s="104">
        <f t="shared" si="11"/>
        <v>0</v>
      </c>
      <c r="T102" s="145">
        <f t="shared" si="12"/>
        <v>0</v>
      </c>
      <c r="U102" s="76">
        <f t="shared" ca="1" si="13"/>
        <v>0</v>
      </c>
      <c r="V102" s="76">
        <f t="shared" ca="1" si="19"/>
        <v>0</v>
      </c>
      <c r="W102" s="76">
        <f t="shared" ca="1" si="14"/>
        <v>0</v>
      </c>
      <c r="Y102" s="106" t="str">
        <f t="shared" si="15"/>
        <v>prüfen</v>
      </c>
      <c r="Z102" s="107" t="str">
        <f ca="1">IFERROR(OFFSET(MD!$U$5,MATCH(Grundlagen_Abrechnung_KAE!$E102,MD_GENDER,0),0),"")</f>
        <v/>
      </c>
      <c r="AA102" s="104">
        <f t="shared" si="16"/>
        <v>0</v>
      </c>
      <c r="AC102" s="104">
        <f t="shared" si="17"/>
        <v>0</v>
      </c>
      <c r="AD102" s="104">
        <f ca="1">IF(F102="Arbeitgeberähnliche Stellung",OFFSET(MD!$Q$5,MATCH(Grundlagen_Abrechnung_KAE!$AK$7,MD_JAHR,0),0)*$H102,IF(J102&gt;0,AC102,I102))</f>
        <v>0</v>
      </c>
      <c r="AF102" s="85" t="e">
        <f ca="1">OFFSET(MD!$P$5,MATCH($AK$7,MD_JAHR,0),0)*12</f>
        <v>#VALUE!</v>
      </c>
      <c r="AG102" s="85">
        <f t="shared" si="18"/>
        <v>0</v>
      </c>
      <c r="AH102" s="81"/>
      <c r="AJ102" s="72"/>
      <c r="AK102" s="72"/>
      <c r="AL102" s="72"/>
      <c r="AM102" s="72"/>
      <c r="AN102" s="72"/>
    </row>
    <row r="103" spans="2:40" ht="15" customHeight="1" x14ac:dyDescent="0.2">
      <c r="B103" s="78"/>
      <c r="C103" s="78"/>
      <c r="D103" s="78"/>
      <c r="E103" s="79"/>
      <c r="F103" s="80"/>
      <c r="G103" s="73"/>
      <c r="H103" s="82"/>
      <c r="I103" s="93"/>
      <c r="J103" s="90"/>
      <c r="K103" s="83"/>
      <c r="L103" s="83"/>
      <c r="M103" s="84"/>
      <c r="N103" s="83"/>
      <c r="O103" s="104" t="str">
        <f ca="1">IF($B103="","",IF(F103="Arbeitgeberähnliche Stellung",OFFSET(MD!$Q$5,MATCH(Grundlagen_Abrechnung_KAE!$AK$7,MD_JAHR,0),0)*$H103,IF(((AD103/12*M103*12)+N103)&gt;AF103,AF103/12,((AD103/12*M103*12)+N103)/12)))</f>
        <v/>
      </c>
      <c r="P103" s="90"/>
      <c r="Q103" s="90"/>
      <c r="R103" s="104">
        <f t="shared" si="11"/>
        <v>0</v>
      </c>
      <c r="T103" s="145">
        <f t="shared" si="12"/>
        <v>0</v>
      </c>
      <c r="U103" s="76">
        <f t="shared" ca="1" si="13"/>
        <v>0</v>
      </c>
      <c r="V103" s="76">
        <f t="shared" ca="1" si="19"/>
        <v>0</v>
      </c>
      <c r="W103" s="76">
        <f t="shared" ca="1" si="14"/>
        <v>0</v>
      </c>
      <c r="Y103" s="106" t="str">
        <f t="shared" si="15"/>
        <v>prüfen</v>
      </c>
      <c r="Z103" s="107" t="str">
        <f ca="1">IFERROR(OFFSET(MD!$U$5,MATCH(Grundlagen_Abrechnung_KAE!$E103,MD_GENDER,0),0),"")</f>
        <v/>
      </c>
      <c r="AA103" s="104">
        <f t="shared" si="16"/>
        <v>0</v>
      </c>
      <c r="AC103" s="104">
        <f t="shared" si="17"/>
        <v>0</v>
      </c>
      <c r="AD103" s="104">
        <f ca="1">IF(F103="Arbeitgeberähnliche Stellung",OFFSET(MD!$Q$5,MATCH(Grundlagen_Abrechnung_KAE!$AK$7,MD_JAHR,0),0)*$H103,IF(J103&gt;0,AC103,I103))</f>
        <v>0</v>
      </c>
      <c r="AF103" s="85" t="e">
        <f ca="1">OFFSET(MD!$P$5,MATCH($AK$7,MD_JAHR,0),0)*12</f>
        <v>#VALUE!</v>
      </c>
      <c r="AG103" s="85">
        <f t="shared" si="18"/>
        <v>0</v>
      </c>
      <c r="AH103" s="81"/>
      <c r="AJ103" s="72"/>
      <c r="AK103" s="72"/>
      <c r="AL103" s="72"/>
      <c r="AM103" s="72"/>
      <c r="AN103" s="72"/>
    </row>
    <row r="104" spans="2:40" ht="15" customHeight="1" x14ac:dyDescent="0.2">
      <c r="B104" s="78"/>
      <c r="C104" s="78"/>
      <c r="D104" s="78"/>
      <c r="E104" s="79"/>
      <c r="F104" s="80"/>
      <c r="G104" s="73"/>
      <c r="H104" s="82"/>
      <c r="I104" s="93"/>
      <c r="J104" s="90"/>
      <c r="K104" s="83"/>
      <c r="L104" s="83"/>
      <c r="M104" s="84"/>
      <c r="N104" s="83"/>
      <c r="O104" s="104" t="str">
        <f ca="1">IF($B104="","",IF(F104="Arbeitgeberähnliche Stellung",OFFSET(MD!$Q$5,MATCH(Grundlagen_Abrechnung_KAE!$AK$7,MD_JAHR,0),0)*$H104,IF(((AD104/12*M104*12)+N104)&gt;AF104,AF104/12,((AD104/12*M104*12)+N104)/12)))</f>
        <v/>
      </c>
      <c r="P104" s="90"/>
      <c r="Q104" s="90"/>
      <c r="R104" s="104">
        <f t="shared" si="11"/>
        <v>0</v>
      </c>
      <c r="T104" s="145">
        <f t="shared" si="12"/>
        <v>0</v>
      </c>
      <c r="U104" s="76">
        <f t="shared" ca="1" si="13"/>
        <v>0</v>
      </c>
      <c r="V104" s="76">
        <f t="shared" ca="1" si="19"/>
        <v>0</v>
      </c>
      <c r="W104" s="76">
        <f t="shared" ca="1" si="14"/>
        <v>0</v>
      </c>
      <c r="Y104" s="106" t="str">
        <f t="shared" si="15"/>
        <v>prüfen</v>
      </c>
      <c r="Z104" s="107" t="str">
        <f ca="1">IFERROR(OFFSET(MD!$U$5,MATCH(Grundlagen_Abrechnung_KAE!$E104,MD_GENDER,0),0),"")</f>
        <v/>
      </c>
      <c r="AA104" s="104">
        <f t="shared" si="16"/>
        <v>0</v>
      </c>
      <c r="AC104" s="104">
        <f t="shared" si="17"/>
        <v>0</v>
      </c>
      <c r="AD104" s="104">
        <f ca="1">IF(F104="Arbeitgeberähnliche Stellung",OFFSET(MD!$Q$5,MATCH(Grundlagen_Abrechnung_KAE!$AK$7,MD_JAHR,0),0)*$H104,IF(J104&gt;0,AC104,I104))</f>
        <v>0</v>
      </c>
      <c r="AF104" s="85" t="e">
        <f ca="1">OFFSET(MD!$P$5,MATCH($AK$7,MD_JAHR,0),0)*12</f>
        <v>#VALUE!</v>
      </c>
      <c r="AG104" s="85">
        <f t="shared" si="18"/>
        <v>0</v>
      </c>
      <c r="AH104" s="81"/>
      <c r="AJ104" s="72"/>
      <c r="AK104" s="72"/>
      <c r="AL104" s="72"/>
      <c r="AM104" s="72"/>
      <c r="AN104" s="72"/>
    </row>
    <row r="105" spans="2:40" ht="15" customHeight="1" x14ac:dyDescent="0.2">
      <c r="B105" s="78"/>
      <c r="C105" s="78"/>
      <c r="D105" s="78"/>
      <c r="E105" s="79"/>
      <c r="F105" s="80"/>
      <c r="G105" s="73"/>
      <c r="H105" s="82"/>
      <c r="I105" s="93"/>
      <c r="J105" s="90"/>
      <c r="K105" s="83"/>
      <c r="L105" s="83"/>
      <c r="M105" s="84"/>
      <c r="N105" s="83"/>
      <c r="O105" s="104" t="str">
        <f ca="1">IF($B105="","",IF(F105="Arbeitgeberähnliche Stellung",OFFSET(MD!$Q$5,MATCH(Grundlagen_Abrechnung_KAE!$AK$7,MD_JAHR,0),0)*$H105,IF(((AD105/12*M105*12)+N105)&gt;AF105,AF105/12,((AD105/12*M105*12)+N105)/12)))</f>
        <v/>
      </c>
      <c r="P105" s="90"/>
      <c r="Q105" s="90"/>
      <c r="R105" s="104">
        <f t="shared" si="11"/>
        <v>0</v>
      </c>
      <c r="T105" s="145">
        <f t="shared" si="12"/>
        <v>0</v>
      </c>
      <c r="U105" s="76">
        <f t="shared" ca="1" si="13"/>
        <v>0</v>
      </c>
      <c r="V105" s="76">
        <f t="shared" ca="1" si="19"/>
        <v>0</v>
      </c>
      <c r="W105" s="76">
        <f t="shared" ca="1" si="14"/>
        <v>0</v>
      </c>
      <c r="Y105" s="106" t="str">
        <f t="shared" si="15"/>
        <v>prüfen</v>
      </c>
      <c r="Z105" s="107" t="str">
        <f ca="1">IFERROR(OFFSET(MD!$U$5,MATCH(Grundlagen_Abrechnung_KAE!$E105,MD_GENDER,0),0),"")</f>
        <v/>
      </c>
      <c r="AA105" s="104">
        <f t="shared" si="16"/>
        <v>0</v>
      </c>
      <c r="AC105" s="104">
        <f t="shared" si="17"/>
        <v>0</v>
      </c>
      <c r="AD105" s="104">
        <f ca="1">IF(F105="Arbeitgeberähnliche Stellung",OFFSET(MD!$Q$5,MATCH(Grundlagen_Abrechnung_KAE!$AK$7,MD_JAHR,0),0)*$H105,IF(J105&gt;0,AC105,I105))</f>
        <v>0</v>
      </c>
      <c r="AF105" s="85" t="e">
        <f ca="1">OFFSET(MD!$P$5,MATCH($AK$7,MD_JAHR,0),0)*12</f>
        <v>#VALUE!</v>
      </c>
      <c r="AG105" s="85">
        <f t="shared" si="18"/>
        <v>0</v>
      </c>
      <c r="AH105" s="81"/>
      <c r="AJ105" s="72"/>
      <c r="AK105" s="72"/>
      <c r="AL105" s="72"/>
      <c r="AM105" s="72"/>
      <c r="AN105" s="72"/>
    </row>
    <row r="106" spans="2:40" ht="15" customHeight="1" x14ac:dyDescent="0.2">
      <c r="B106" s="78"/>
      <c r="C106" s="78"/>
      <c r="D106" s="78"/>
      <c r="E106" s="79"/>
      <c r="F106" s="80"/>
      <c r="G106" s="73"/>
      <c r="H106" s="82"/>
      <c r="I106" s="93"/>
      <c r="J106" s="90"/>
      <c r="K106" s="83"/>
      <c r="L106" s="83"/>
      <c r="M106" s="84"/>
      <c r="N106" s="83"/>
      <c r="O106" s="104" t="str">
        <f ca="1">IF($B106="","",IF(F106="Arbeitgeberähnliche Stellung",OFFSET(MD!$Q$5,MATCH(Grundlagen_Abrechnung_KAE!$AK$7,MD_JAHR,0),0)*$H106,IF(((AD106/12*M106*12)+N106)&gt;AF106,AF106/12,((AD106/12*M106*12)+N106)/12)))</f>
        <v/>
      </c>
      <c r="P106" s="90"/>
      <c r="Q106" s="90"/>
      <c r="R106" s="104">
        <f t="shared" si="11"/>
        <v>0</v>
      </c>
      <c r="T106" s="145">
        <f t="shared" si="12"/>
        <v>0</v>
      </c>
      <c r="U106" s="76">
        <f t="shared" ca="1" si="13"/>
        <v>0</v>
      </c>
      <c r="V106" s="76">
        <f t="shared" ca="1" si="19"/>
        <v>0</v>
      </c>
      <c r="W106" s="76">
        <f t="shared" ca="1" si="14"/>
        <v>0</v>
      </c>
      <c r="Y106" s="106" t="str">
        <f t="shared" si="15"/>
        <v>prüfen</v>
      </c>
      <c r="Z106" s="107" t="str">
        <f ca="1">IFERROR(OFFSET(MD!$U$5,MATCH(Grundlagen_Abrechnung_KAE!$E106,MD_GENDER,0),0),"")</f>
        <v/>
      </c>
      <c r="AA106" s="104">
        <f t="shared" si="16"/>
        <v>0</v>
      </c>
      <c r="AC106" s="104">
        <f t="shared" si="17"/>
        <v>0</v>
      </c>
      <c r="AD106" s="104">
        <f ca="1">IF(F106="Arbeitgeberähnliche Stellung",OFFSET(MD!$Q$5,MATCH(Grundlagen_Abrechnung_KAE!$AK$7,MD_JAHR,0),0)*$H106,IF(J106&gt;0,AC106,I106))</f>
        <v>0</v>
      </c>
      <c r="AF106" s="85" t="e">
        <f ca="1">OFFSET(MD!$P$5,MATCH($AK$7,MD_JAHR,0),0)*12</f>
        <v>#VALUE!</v>
      </c>
      <c r="AG106" s="85">
        <f t="shared" si="18"/>
        <v>0</v>
      </c>
      <c r="AH106" s="81"/>
      <c r="AJ106" s="72"/>
      <c r="AK106" s="72"/>
      <c r="AL106" s="72"/>
      <c r="AM106" s="72"/>
      <c r="AN106" s="72"/>
    </row>
    <row r="107" spans="2:40" ht="15" customHeight="1" x14ac:dyDescent="0.2">
      <c r="B107" s="78"/>
      <c r="C107" s="78"/>
      <c r="D107" s="78"/>
      <c r="E107" s="79"/>
      <c r="F107" s="80"/>
      <c r="G107" s="73"/>
      <c r="H107" s="82"/>
      <c r="I107" s="93"/>
      <c r="J107" s="90"/>
      <c r="K107" s="83"/>
      <c r="L107" s="83"/>
      <c r="M107" s="84"/>
      <c r="N107" s="83"/>
      <c r="O107" s="104" t="str">
        <f ca="1">IF($B107="","",IF(F107="Arbeitgeberähnliche Stellung",OFFSET(MD!$Q$5,MATCH(Grundlagen_Abrechnung_KAE!$AK$7,MD_JAHR,0),0)*$H107,IF(((AD107/12*M107*12)+N107)&gt;AF107,AF107/12,((AD107/12*M107*12)+N107)/12)))</f>
        <v/>
      </c>
      <c r="P107" s="90"/>
      <c r="Q107" s="90"/>
      <c r="R107" s="104">
        <f t="shared" si="11"/>
        <v>0</v>
      </c>
      <c r="T107" s="145">
        <f t="shared" si="12"/>
        <v>0</v>
      </c>
      <c r="U107" s="76">
        <f t="shared" ca="1" si="13"/>
        <v>0</v>
      </c>
      <c r="V107" s="76">
        <f t="shared" ca="1" si="19"/>
        <v>0</v>
      </c>
      <c r="W107" s="76">
        <f t="shared" ca="1" si="14"/>
        <v>0</v>
      </c>
      <c r="Y107" s="106" t="str">
        <f t="shared" si="15"/>
        <v>prüfen</v>
      </c>
      <c r="Z107" s="107" t="str">
        <f ca="1">IFERROR(OFFSET(MD!$U$5,MATCH(Grundlagen_Abrechnung_KAE!$E107,MD_GENDER,0),0),"")</f>
        <v/>
      </c>
      <c r="AA107" s="104">
        <f t="shared" si="16"/>
        <v>0</v>
      </c>
      <c r="AC107" s="104">
        <f t="shared" si="17"/>
        <v>0</v>
      </c>
      <c r="AD107" s="104">
        <f ca="1">IF(F107="Arbeitgeberähnliche Stellung",OFFSET(MD!$Q$5,MATCH(Grundlagen_Abrechnung_KAE!$AK$7,MD_JAHR,0),0)*$H107,IF(J107&gt;0,AC107,I107))</f>
        <v>0</v>
      </c>
      <c r="AF107" s="85" t="e">
        <f ca="1">OFFSET(MD!$P$5,MATCH($AK$7,MD_JAHR,0),0)*12</f>
        <v>#VALUE!</v>
      </c>
      <c r="AG107" s="85">
        <f t="shared" si="18"/>
        <v>0</v>
      </c>
      <c r="AH107" s="81"/>
      <c r="AJ107" s="72"/>
      <c r="AK107" s="72"/>
      <c r="AL107" s="72"/>
      <c r="AM107" s="72"/>
      <c r="AN107" s="72"/>
    </row>
    <row r="108" spans="2:40" ht="15" customHeight="1" x14ac:dyDescent="0.2">
      <c r="B108" s="78"/>
      <c r="C108" s="78"/>
      <c r="D108" s="78"/>
      <c r="E108" s="79"/>
      <c r="F108" s="80"/>
      <c r="G108" s="73"/>
      <c r="H108" s="82"/>
      <c r="I108" s="93"/>
      <c r="J108" s="90"/>
      <c r="K108" s="83"/>
      <c r="L108" s="83"/>
      <c r="M108" s="84"/>
      <c r="N108" s="83"/>
      <c r="O108" s="104" t="str">
        <f ca="1">IF($B108="","",IF(F108="Arbeitgeberähnliche Stellung",OFFSET(MD!$Q$5,MATCH(Grundlagen_Abrechnung_KAE!$AK$7,MD_JAHR,0),0)*$H108,IF(((AD108/12*M108*12)+N108)&gt;AF108,AF108/12,((AD108/12*M108*12)+N108)/12)))</f>
        <v/>
      </c>
      <c r="P108" s="90"/>
      <c r="Q108" s="90"/>
      <c r="R108" s="104">
        <f t="shared" si="11"/>
        <v>0</v>
      </c>
      <c r="T108" s="145">
        <f t="shared" si="12"/>
        <v>0</v>
      </c>
      <c r="U108" s="76">
        <f t="shared" ca="1" si="13"/>
        <v>0</v>
      </c>
      <c r="V108" s="76">
        <f t="shared" ca="1" si="19"/>
        <v>0</v>
      </c>
      <c r="W108" s="76">
        <f t="shared" ca="1" si="14"/>
        <v>0</v>
      </c>
      <c r="Y108" s="106" t="str">
        <f t="shared" si="15"/>
        <v>prüfen</v>
      </c>
      <c r="Z108" s="107" t="str">
        <f ca="1">IFERROR(OFFSET(MD!$U$5,MATCH(Grundlagen_Abrechnung_KAE!$E108,MD_GENDER,0),0),"")</f>
        <v/>
      </c>
      <c r="AA108" s="104">
        <f t="shared" si="16"/>
        <v>0</v>
      </c>
      <c r="AC108" s="104">
        <f t="shared" si="17"/>
        <v>0</v>
      </c>
      <c r="AD108" s="104">
        <f ca="1">IF(F108="Arbeitgeberähnliche Stellung",OFFSET(MD!$Q$5,MATCH(Grundlagen_Abrechnung_KAE!$AK$7,MD_JAHR,0),0)*$H108,IF(J108&gt;0,AC108,I108))</f>
        <v>0</v>
      </c>
      <c r="AF108" s="85" t="e">
        <f ca="1">OFFSET(MD!$P$5,MATCH($AK$7,MD_JAHR,0),0)*12</f>
        <v>#VALUE!</v>
      </c>
      <c r="AG108" s="85">
        <f t="shared" si="18"/>
        <v>0</v>
      </c>
      <c r="AH108" s="81"/>
      <c r="AJ108" s="72"/>
      <c r="AK108" s="72"/>
      <c r="AL108" s="72"/>
      <c r="AM108" s="72"/>
      <c r="AN108" s="72"/>
    </row>
    <row r="109" spans="2:40" ht="15" customHeight="1" x14ac:dyDescent="0.2">
      <c r="B109" s="78"/>
      <c r="C109" s="78"/>
      <c r="D109" s="78"/>
      <c r="E109" s="79"/>
      <c r="F109" s="80"/>
      <c r="G109" s="73"/>
      <c r="H109" s="82"/>
      <c r="I109" s="93"/>
      <c r="J109" s="90"/>
      <c r="K109" s="83"/>
      <c r="L109" s="83"/>
      <c r="M109" s="84"/>
      <c r="N109" s="83"/>
      <c r="O109" s="104" t="str">
        <f ca="1">IF($B109="","",IF(F109="Arbeitgeberähnliche Stellung",OFFSET(MD!$Q$5,MATCH(Grundlagen_Abrechnung_KAE!$AK$7,MD_JAHR,0),0)*$H109,IF(((AD109/12*M109*12)+N109)&gt;AF109,AF109/12,((AD109/12*M109*12)+N109)/12)))</f>
        <v/>
      </c>
      <c r="P109" s="90"/>
      <c r="Q109" s="90"/>
      <c r="R109" s="104">
        <f t="shared" si="11"/>
        <v>0</v>
      </c>
      <c r="T109" s="145">
        <f t="shared" si="12"/>
        <v>0</v>
      </c>
      <c r="U109" s="76">
        <f t="shared" ca="1" si="13"/>
        <v>0</v>
      </c>
      <c r="V109" s="76">
        <f t="shared" ca="1" si="19"/>
        <v>0</v>
      </c>
      <c r="W109" s="76">
        <f t="shared" ca="1" si="14"/>
        <v>0</v>
      </c>
      <c r="Y109" s="106" t="str">
        <f t="shared" si="15"/>
        <v>prüfen</v>
      </c>
      <c r="Z109" s="107" t="str">
        <f ca="1">IFERROR(OFFSET(MD!$U$5,MATCH(Grundlagen_Abrechnung_KAE!$E109,MD_GENDER,0),0),"")</f>
        <v/>
      </c>
      <c r="AA109" s="104">
        <f t="shared" si="16"/>
        <v>0</v>
      </c>
      <c r="AC109" s="104">
        <f t="shared" si="17"/>
        <v>0</v>
      </c>
      <c r="AD109" s="104">
        <f ca="1">IF(F109="Arbeitgeberähnliche Stellung",OFFSET(MD!$Q$5,MATCH(Grundlagen_Abrechnung_KAE!$AK$7,MD_JAHR,0),0)*$H109,IF(J109&gt;0,AC109,I109))</f>
        <v>0</v>
      </c>
      <c r="AF109" s="85" t="e">
        <f ca="1">OFFSET(MD!$P$5,MATCH($AK$7,MD_JAHR,0),0)*12</f>
        <v>#VALUE!</v>
      </c>
      <c r="AG109" s="85">
        <f t="shared" si="18"/>
        <v>0</v>
      </c>
      <c r="AH109" s="81"/>
      <c r="AJ109" s="72"/>
      <c r="AK109" s="72"/>
      <c r="AL109" s="72"/>
      <c r="AM109" s="72"/>
      <c r="AN109" s="72"/>
    </row>
    <row r="110" spans="2:40" ht="15" customHeight="1" x14ac:dyDescent="0.2">
      <c r="B110" s="78"/>
      <c r="C110" s="78"/>
      <c r="D110" s="78"/>
      <c r="E110" s="79"/>
      <c r="F110" s="80"/>
      <c r="G110" s="73"/>
      <c r="H110" s="82"/>
      <c r="I110" s="93"/>
      <c r="J110" s="90"/>
      <c r="K110" s="83"/>
      <c r="L110" s="83"/>
      <c r="M110" s="84"/>
      <c r="N110" s="83"/>
      <c r="O110" s="104" t="str">
        <f ca="1">IF($B110="","",IF(F110="Arbeitgeberähnliche Stellung",OFFSET(MD!$Q$5,MATCH(Grundlagen_Abrechnung_KAE!$AK$7,MD_JAHR,0),0)*$H110,IF(((AD110/12*M110*12)+N110)&gt;AF110,AF110/12,((AD110/12*M110*12)+N110)/12)))</f>
        <v/>
      </c>
      <c r="P110" s="90"/>
      <c r="Q110" s="90"/>
      <c r="R110" s="104">
        <f t="shared" si="11"/>
        <v>0</v>
      </c>
      <c r="T110" s="145">
        <f t="shared" si="12"/>
        <v>0</v>
      </c>
      <c r="U110" s="76">
        <f t="shared" ca="1" si="13"/>
        <v>0</v>
      </c>
      <c r="V110" s="76">
        <f t="shared" ca="1" si="19"/>
        <v>0</v>
      </c>
      <c r="W110" s="76">
        <f t="shared" ca="1" si="14"/>
        <v>0</v>
      </c>
      <c r="Y110" s="106" t="str">
        <f t="shared" si="15"/>
        <v>prüfen</v>
      </c>
      <c r="Z110" s="107" t="str">
        <f ca="1">IFERROR(OFFSET(MD!$U$5,MATCH(Grundlagen_Abrechnung_KAE!$E110,MD_GENDER,0),0),"")</f>
        <v/>
      </c>
      <c r="AA110" s="104">
        <f t="shared" si="16"/>
        <v>0</v>
      </c>
      <c r="AC110" s="104">
        <f t="shared" si="17"/>
        <v>0</v>
      </c>
      <c r="AD110" s="104">
        <f ca="1">IF(F110="Arbeitgeberähnliche Stellung",OFFSET(MD!$Q$5,MATCH(Grundlagen_Abrechnung_KAE!$AK$7,MD_JAHR,0),0)*$H110,IF(J110&gt;0,AC110,I110))</f>
        <v>0</v>
      </c>
      <c r="AF110" s="85" t="e">
        <f ca="1">OFFSET(MD!$P$5,MATCH($AK$7,MD_JAHR,0),0)*12</f>
        <v>#VALUE!</v>
      </c>
      <c r="AG110" s="85">
        <f t="shared" si="18"/>
        <v>0</v>
      </c>
      <c r="AH110" s="81"/>
      <c r="AJ110" s="72"/>
      <c r="AK110" s="72"/>
      <c r="AL110" s="72"/>
      <c r="AM110" s="72"/>
      <c r="AN110" s="72"/>
    </row>
    <row r="111" spans="2:40" ht="15" customHeight="1" x14ac:dyDescent="0.2">
      <c r="B111" s="78"/>
      <c r="C111" s="78"/>
      <c r="D111" s="78"/>
      <c r="E111" s="79"/>
      <c r="F111" s="80"/>
      <c r="G111" s="73"/>
      <c r="H111" s="82"/>
      <c r="I111" s="93"/>
      <c r="J111" s="90"/>
      <c r="K111" s="83"/>
      <c r="L111" s="83"/>
      <c r="M111" s="84"/>
      <c r="N111" s="83"/>
      <c r="O111" s="104" t="str">
        <f ca="1">IF($B111="","",IF(F111="Arbeitgeberähnliche Stellung",OFFSET(MD!$Q$5,MATCH(Grundlagen_Abrechnung_KAE!$AK$7,MD_JAHR,0),0)*$H111,IF(((AD111/12*M111*12)+N111)&gt;AF111,AF111/12,((AD111/12*M111*12)+N111)/12)))</f>
        <v/>
      </c>
      <c r="P111" s="90"/>
      <c r="Q111" s="90"/>
      <c r="R111" s="104">
        <f t="shared" si="11"/>
        <v>0</v>
      </c>
      <c r="T111" s="145">
        <f t="shared" si="12"/>
        <v>0</v>
      </c>
      <c r="U111" s="76">
        <f t="shared" ca="1" si="13"/>
        <v>0</v>
      </c>
      <c r="V111" s="76">
        <f t="shared" ca="1" si="19"/>
        <v>0</v>
      </c>
      <c r="W111" s="76">
        <f t="shared" ca="1" si="14"/>
        <v>0</v>
      </c>
      <c r="Y111" s="106" t="str">
        <f t="shared" si="15"/>
        <v>prüfen</v>
      </c>
      <c r="Z111" s="107" t="str">
        <f ca="1">IFERROR(OFFSET(MD!$U$5,MATCH(Grundlagen_Abrechnung_KAE!$E111,MD_GENDER,0),0),"")</f>
        <v/>
      </c>
      <c r="AA111" s="104">
        <f t="shared" si="16"/>
        <v>0</v>
      </c>
      <c r="AC111" s="104">
        <f t="shared" si="17"/>
        <v>0</v>
      </c>
      <c r="AD111" s="104">
        <f ca="1">IF(F111="Arbeitgeberähnliche Stellung",OFFSET(MD!$Q$5,MATCH(Grundlagen_Abrechnung_KAE!$AK$7,MD_JAHR,0),0)*$H111,IF(J111&gt;0,AC111,I111))</f>
        <v>0</v>
      </c>
      <c r="AF111" s="85" t="e">
        <f ca="1">OFFSET(MD!$P$5,MATCH($AK$7,MD_JAHR,0),0)*12</f>
        <v>#VALUE!</v>
      </c>
      <c r="AG111" s="85">
        <f t="shared" si="18"/>
        <v>0</v>
      </c>
      <c r="AH111" s="81"/>
      <c r="AJ111" s="72"/>
      <c r="AK111" s="72"/>
      <c r="AL111" s="72"/>
      <c r="AM111" s="72"/>
      <c r="AN111" s="72"/>
    </row>
    <row r="112" spans="2:40" ht="15" customHeight="1" x14ac:dyDescent="0.2">
      <c r="B112" s="78"/>
      <c r="C112" s="78"/>
      <c r="D112" s="78"/>
      <c r="E112" s="79"/>
      <c r="F112" s="80"/>
      <c r="G112" s="73"/>
      <c r="H112" s="82"/>
      <c r="I112" s="93"/>
      <c r="J112" s="90"/>
      <c r="K112" s="83"/>
      <c r="L112" s="83"/>
      <c r="M112" s="84"/>
      <c r="N112" s="83"/>
      <c r="O112" s="104" t="str">
        <f ca="1">IF($B112="","",IF(F112="Arbeitgeberähnliche Stellung",OFFSET(MD!$Q$5,MATCH(Grundlagen_Abrechnung_KAE!$AK$7,MD_JAHR,0),0)*$H112,IF(((AD112/12*M112*12)+N112)&gt;AF112,AF112/12,((AD112/12*M112*12)+N112)/12)))</f>
        <v/>
      </c>
      <c r="P112" s="90"/>
      <c r="Q112" s="90"/>
      <c r="R112" s="104">
        <f t="shared" si="11"/>
        <v>0</v>
      </c>
      <c r="T112" s="145">
        <f t="shared" si="12"/>
        <v>0</v>
      </c>
      <c r="U112" s="76">
        <f t="shared" ca="1" si="13"/>
        <v>0</v>
      </c>
      <c r="V112" s="76">
        <f t="shared" ca="1" si="19"/>
        <v>0</v>
      </c>
      <c r="W112" s="76">
        <f t="shared" ca="1" si="14"/>
        <v>0</v>
      </c>
      <c r="Y112" s="106" t="str">
        <f t="shared" si="15"/>
        <v>prüfen</v>
      </c>
      <c r="Z112" s="107" t="str">
        <f ca="1">IFERROR(OFFSET(MD!$U$5,MATCH(Grundlagen_Abrechnung_KAE!$E112,MD_GENDER,0),0),"")</f>
        <v/>
      </c>
      <c r="AA112" s="104">
        <f t="shared" si="16"/>
        <v>0</v>
      </c>
      <c r="AC112" s="104">
        <f t="shared" si="17"/>
        <v>0</v>
      </c>
      <c r="AD112" s="104">
        <f ca="1">IF(F112="Arbeitgeberähnliche Stellung",OFFSET(MD!$Q$5,MATCH(Grundlagen_Abrechnung_KAE!$AK$7,MD_JAHR,0),0)*$H112,IF(J112&gt;0,AC112,I112))</f>
        <v>0</v>
      </c>
      <c r="AF112" s="85" t="e">
        <f ca="1">OFFSET(MD!$P$5,MATCH($AK$7,MD_JAHR,0),0)*12</f>
        <v>#VALUE!</v>
      </c>
      <c r="AG112" s="85">
        <f t="shared" si="18"/>
        <v>0</v>
      </c>
      <c r="AH112" s="81"/>
      <c r="AJ112" s="72"/>
      <c r="AK112" s="72"/>
      <c r="AL112" s="72"/>
      <c r="AM112" s="72"/>
      <c r="AN112" s="72"/>
    </row>
    <row r="113" spans="2:40" ht="15" customHeight="1" x14ac:dyDescent="0.2">
      <c r="B113" s="78"/>
      <c r="C113" s="78"/>
      <c r="D113" s="78"/>
      <c r="E113" s="79"/>
      <c r="F113" s="80"/>
      <c r="G113" s="73"/>
      <c r="H113" s="82"/>
      <c r="I113" s="93"/>
      <c r="J113" s="90"/>
      <c r="K113" s="83"/>
      <c r="L113" s="83"/>
      <c r="M113" s="84"/>
      <c r="N113" s="83"/>
      <c r="O113" s="104" t="str">
        <f ca="1">IF($B113="","",IF(F113="Arbeitgeberähnliche Stellung",OFFSET(MD!$Q$5,MATCH(Grundlagen_Abrechnung_KAE!$AK$7,MD_JAHR,0),0)*$H113,IF(((AD113/12*M113*12)+N113)&gt;AF113,AF113/12,((AD113/12*M113*12)+N113)/12)))</f>
        <v/>
      </c>
      <c r="P113" s="90"/>
      <c r="Q113" s="90"/>
      <c r="R113" s="104">
        <f t="shared" si="11"/>
        <v>0</v>
      </c>
      <c r="T113" s="145">
        <f t="shared" si="12"/>
        <v>0</v>
      </c>
      <c r="U113" s="76">
        <f t="shared" ca="1" si="13"/>
        <v>0</v>
      </c>
      <c r="V113" s="76">
        <f t="shared" ca="1" si="19"/>
        <v>0</v>
      </c>
      <c r="W113" s="76">
        <f t="shared" ca="1" si="14"/>
        <v>0</v>
      </c>
      <c r="Y113" s="106" t="str">
        <f t="shared" si="15"/>
        <v>prüfen</v>
      </c>
      <c r="Z113" s="107" t="str">
        <f ca="1">IFERROR(OFFSET(MD!$U$5,MATCH(Grundlagen_Abrechnung_KAE!$E113,MD_GENDER,0),0),"")</f>
        <v/>
      </c>
      <c r="AA113" s="104">
        <f t="shared" si="16"/>
        <v>0</v>
      </c>
      <c r="AC113" s="104">
        <f t="shared" si="17"/>
        <v>0</v>
      </c>
      <c r="AD113" s="104">
        <f ca="1">IF(F113="Arbeitgeberähnliche Stellung",OFFSET(MD!$Q$5,MATCH(Grundlagen_Abrechnung_KAE!$AK$7,MD_JAHR,0),0)*$H113,IF(J113&gt;0,AC113,I113))</f>
        <v>0</v>
      </c>
      <c r="AF113" s="85" t="e">
        <f ca="1">OFFSET(MD!$P$5,MATCH($AK$7,MD_JAHR,0),0)*12</f>
        <v>#VALUE!</v>
      </c>
      <c r="AG113" s="85">
        <f t="shared" si="18"/>
        <v>0</v>
      </c>
      <c r="AH113" s="81"/>
      <c r="AJ113" s="72"/>
      <c r="AK113" s="72"/>
      <c r="AL113" s="72"/>
      <c r="AM113" s="72"/>
      <c r="AN113" s="72"/>
    </row>
    <row r="114" spans="2:40" ht="15" customHeight="1" x14ac:dyDescent="0.2">
      <c r="B114" s="78"/>
      <c r="C114" s="78"/>
      <c r="D114" s="78"/>
      <c r="E114" s="79"/>
      <c r="F114" s="80"/>
      <c r="G114" s="73"/>
      <c r="H114" s="82"/>
      <c r="I114" s="93"/>
      <c r="J114" s="90"/>
      <c r="K114" s="83"/>
      <c r="L114" s="83"/>
      <c r="M114" s="84"/>
      <c r="N114" s="83"/>
      <c r="O114" s="104" t="str">
        <f ca="1">IF($B114="","",IF(F114="Arbeitgeberähnliche Stellung",OFFSET(MD!$Q$5,MATCH(Grundlagen_Abrechnung_KAE!$AK$7,MD_JAHR,0),0)*$H114,IF(((AD114/12*M114*12)+N114)&gt;AF114,AF114/12,((AD114/12*M114*12)+N114)/12)))</f>
        <v/>
      </c>
      <c r="P114" s="90"/>
      <c r="Q114" s="90"/>
      <c r="R114" s="104">
        <f t="shared" si="11"/>
        <v>0</v>
      </c>
      <c r="T114" s="145">
        <f t="shared" si="12"/>
        <v>0</v>
      </c>
      <c r="U114" s="76">
        <f t="shared" ca="1" si="13"/>
        <v>0</v>
      </c>
      <c r="V114" s="76">
        <f t="shared" ca="1" si="19"/>
        <v>0</v>
      </c>
      <c r="W114" s="76">
        <f t="shared" ca="1" si="14"/>
        <v>0</v>
      </c>
      <c r="Y114" s="106" t="str">
        <f t="shared" si="15"/>
        <v>prüfen</v>
      </c>
      <c r="Z114" s="107" t="str">
        <f ca="1">IFERROR(OFFSET(MD!$U$5,MATCH(Grundlagen_Abrechnung_KAE!$E114,MD_GENDER,0),0),"")</f>
        <v/>
      </c>
      <c r="AA114" s="104">
        <f t="shared" si="16"/>
        <v>0</v>
      </c>
      <c r="AC114" s="104">
        <f t="shared" si="17"/>
        <v>0</v>
      </c>
      <c r="AD114" s="104">
        <f ca="1">IF(F114="Arbeitgeberähnliche Stellung",OFFSET(MD!$Q$5,MATCH(Grundlagen_Abrechnung_KAE!$AK$7,MD_JAHR,0),0)*$H114,IF(J114&gt;0,AC114,I114))</f>
        <v>0</v>
      </c>
      <c r="AF114" s="85" t="e">
        <f ca="1">OFFSET(MD!$P$5,MATCH($AK$7,MD_JAHR,0),0)*12</f>
        <v>#VALUE!</v>
      </c>
      <c r="AG114" s="85">
        <f t="shared" si="18"/>
        <v>0</v>
      </c>
      <c r="AH114" s="81"/>
      <c r="AJ114" s="72"/>
      <c r="AK114" s="72"/>
      <c r="AL114" s="72"/>
      <c r="AM114" s="72"/>
      <c r="AN114" s="72"/>
    </row>
    <row r="115" spans="2:40" ht="15" customHeight="1" x14ac:dyDescent="0.2">
      <c r="B115" s="78"/>
      <c r="C115" s="78"/>
      <c r="D115" s="78"/>
      <c r="E115" s="79"/>
      <c r="F115" s="80"/>
      <c r="G115" s="73"/>
      <c r="H115" s="82"/>
      <c r="I115" s="93"/>
      <c r="J115" s="90"/>
      <c r="K115" s="83"/>
      <c r="L115" s="83"/>
      <c r="M115" s="84"/>
      <c r="N115" s="83"/>
      <c r="O115" s="104" t="str">
        <f ca="1">IF($B115="","",IF(F115="Arbeitgeberähnliche Stellung",OFFSET(MD!$Q$5,MATCH(Grundlagen_Abrechnung_KAE!$AK$7,MD_JAHR,0),0)*$H115,IF(((AD115/12*M115*12)+N115)&gt;AF115,AF115/12,((AD115/12*M115*12)+N115)/12)))</f>
        <v/>
      </c>
      <c r="P115" s="90"/>
      <c r="Q115" s="90"/>
      <c r="R115" s="104">
        <f t="shared" si="11"/>
        <v>0</v>
      </c>
      <c r="T115" s="145">
        <f t="shared" si="12"/>
        <v>0</v>
      </c>
      <c r="U115" s="76">
        <f t="shared" ca="1" si="13"/>
        <v>0</v>
      </c>
      <c r="V115" s="76">
        <f t="shared" ca="1" si="19"/>
        <v>0</v>
      </c>
      <c r="W115" s="76">
        <f t="shared" ca="1" si="14"/>
        <v>0</v>
      </c>
      <c r="Y115" s="106" t="str">
        <f t="shared" si="15"/>
        <v>prüfen</v>
      </c>
      <c r="Z115" s="107" t="str">
        <f ca="1">IFERROR(OFFSET(MD!$U$5,MATCH(Grundlagen_Abrechnung_KAE!$E115,MD_GENDER,0),0),"")</f>
        <v/>
      </c>
      <c r="AA115" s="104">
        <f t="shared" si="16"/>
        <v>0</v>
      </c>
      <c r="AC115" s="104">
        <f t="shared" si="17"/>
        <v>0</v>
      </c>
      <c r="AD115" s="104">
        <f ca="1">IF(F115="Arbeitgeberähnliche Stellung",OFFSET(MD!$Q$5,MATCH(Grundlagen_Abrechnung_KAE!$AK$7,MD_JAHR,0),0)*$H115,IF(J115&gt;0,AC115,I115))</f>
        <v>0</v>
      </c>
      <c r="AF115" s="85" t="e">
        <f ca="1">OFFSET(MD!$P$5,MATCH($AK$7,MD_JAHR,0),0)*12</f>
        <v>#VALUE!</v>
      </c>
      <c r="AG115" s="85">
        <f t="shared" si="18"/>
        <v>0</v>
      </c>
      <c r="AH115" s="81"/>
      <c r="AJ115" s="72"/>
      <c r="AK115" s="72"/>
      <c r="AL115" s="72"/>
      <c r="AM115" s="72"/>
      <c r="AN115" s="72"/>
    </row>
    <row r="116" spans="2:40" ht="15" customHeight="1" x14ac:dyDescent="0.2">
      <c r="B116" s="78"/>
      <c r="C116" s="78"/>
      <c r="D116" s="78"/>
      <c r="E116" s="79"/>
      <c r="F116" s="80"/>
      <c r="G116" s="73"/>
      <c r="H116" s="82"/>
      <c r="I116" s="93"/>
      <c r="J116" s="90"/>
      <c r="K116" s="83"/>
      <c r="L116" s="83"/>
      <c r="M116" s="84"/>
      <c r="N116" s="83"/>
      <c r="O116" s="104" t="str">
        <f ca="1">IF($B116="","",IF(F116="Arbeitgeberähnliche Stellung",OFFSET(MD!$Q$5,MATCH(Grundlagen_Abrechnung_KAE!$AK$7,MD_JAHR,0),0)*$H116,IF(((AD116/12*M116*12)+N116)&gt;AF116,AF116/12,((AD116/12*M116*12)+N116)/12)))</f>
        <v/>
      </c>
      <c r="P116" s="90"/>
      <c r="Q116" s="90"/>
      <c r="R116" s="104">
        <f t="shared" si="11"/>
        <v>0</v>
      </c>
      <c r="T116" s="145">
        <f t="shared" si="12"/>
        <v>0</v>
      </c>
      <c r="U116" s="76">
        <f t="shared" ca="1" si="13"/>
        <v>0</v>
      </c>
      <c r="V116" s="76">
        <f t="shared" ca="1" si="19"/>
        <v>0</v>
      </c>
      <c r="W116" s="76">
        <f t="shared" ca="1" si="14"/>
        <v>0</v>
      </c>
      <c r="Y116" s="106" t="str">
        <f t="shared" si="15"/>
        <v>prüfen</v>
      </c>
      <c r="Z116" s="107" t="str">
        <f ca="1">IFERROR(OFFSET(MD!$U$5,MATCH(Grundlagen_Abrechnung_KAE!$E116,MD_GENDER,0),0),"")</f>
        <v/>
      </c>
      <c r="AA116" s="104">
        <f t="shared" si="16"/>
        <v>0</v>
      </c>
      <c r="AC116" s="104">
        <f t="shared" si="17"/>
        <v>0</v>
      </c>
      <c r="AD116" s="104">
        <f ca="1">IF(F116="Arbeitgeberähnliche Stellung",OFFSET(MD!$Q$5,MATCH(Grundlagen_Abrechnung_KAE!$AK$7,MD_JAHR,0),0)*$H116,IF(J116&gt;0,AC116,I116))</f>
        <v>0</v>
      </c>
      <c r="AF116" s="85" t="e">
        <f ca="1">OFFSET(MD!$P$5,MATCH($AK$7,MD_JAHR,0),0)*12</f>
        <v>#VALUE!</v>
      </c>
      <c r="AG116" s="85">
        <f t="shared" si="18"/>
        <v>0</v>
      </c>
      <c r="AH116" s="81"/>
      <c r="AJ116" s="72"/>
      <c r="AK116" s="72"/>
      <c r="AL116" s="72"/>
      <c r="AM116" s="72"/>
      <c r="AN116" s="72"/>
    </row>
    <row r="117" spans="2:40" ht="15" customHeight="1" x14ac:dyDescent="0.2">
      <c r="B117" s="78"/>
      <c r="C117" s="78"/>
      <c r="D117" s="78"/>
      <c r="E117" s="79"/>
      <c r="F117" s="80"/>
      <c r="G117" s="73"/>
      <c r="H117" s="82"/>
      <c r="I117" s="93"/>
      <c r="J117" s="90"/>
      <c r="K117" s="83"/>
      <c r="L117" s="83"/>
      <c r="M117" s="84"/>
      <c r="N117" s="83"/>
      <c r="O117" s="104" t="str">
        <f ca="1">IF($B117="","",IF(F117="Arbeitgeberähnliche Stellung",OFFSET(MD!$Q$5,MATCH(Grundlagen_Abrechnung_KAE!$AK$7,MD_JAHR,0),0)*$H117,IF(((AD117/12*M117*12)+N117)&gt;AF117,AF117/12,((AD117/12*M117*12)+N117)/12)))</f>
        <v/>
      </c>
      <c r="P117" s="90"/>
      <c r="Q117" s="90"/>
      <c r="R117" s="104">
        <f t="shared" si="11"/>
        <v>0</v>
      </c>
      <c r="T117" s="145">
        <f t="shared" si="12"/>
        <v>0</v>
      </c>
      <c r="U117" s="76">
        <f t="shared" ca="1" si="13"/>
        <v>0</v>
      </c>
      <c r="V117" s="76">
        <f t="shared" ca="1" si="19"/>
        <v>0</v>
      </c>
      <c r="W117" s="76">
        <f t="shared" ca="1" si="14"/>
        <v>0</v>
      </c>
      <c r="Y117" s="106" t="str">
        <f t="shared" si="15"/>
        <v>prüfen</v>
      </c>
      <c r="Z117" s="107" t="str">
        <f ca="1">IFERROR(OFFSET(MD!$U$5,MATCH(Grundlagen_Abrechnung_KAE!$E117,MD_GENDER,0),0),"")</f>
        <v/>
      </c>
      <c r="AA117" s="104">
        <f t="shared" si="16"/>
        <v>0</v>
      </c>
      <c r="AC117" s="104">
        <f t="shared" si="17"/>
        <v>0</v>
      </c>
      <c r="AD117" s="104">
        <f ca="1">IF(F117="Arbeitgeberähnliche Stellung",OFFSET(MD!$Q$5,MATCH(Grundlagen_Abrechnung_KAE!$AK$7,MD_JAHR,0),0)*$H117,IF(J117&gt;0,AC117,I117))</f>
        <v>0</v>
      </c>
      <c r="AF117" s="85" t="e">
        <f ca="1">OFFSET(MD!$P$5,MATCH($AK$7,MD_JAHR,0),0)*12</f>
        <v>#VALUE!</v>
      </c>
      <c r="AG117" s="85">
        <f t="shared" si="18"/>
        <v>0</v>
      </c>
      <c r="AH117" s="81"/>
      <c r="AJ117" s="72"/>
      <c r="AK117" s="72"/>
      <c r="AL117" s="72"/>
      <c r="AM117" s="72"/>
      <c r="AN117" s="72"/>
    </row>
    <row r="118" spans="2:40" ht="15" customHeight="1" x14ac:dyDescent="0.2">
      <c r="B118" s="78"/>
      <c r="C118" s="78"/>
      <c r="D118" s="78"/>
      <c r="E118" s="79"/>
      <c r="F118" s="80"/>
      <c r="G118" s="73"/>
      <c r="H118" s="82"/>
      <c r="I118" s="93"/>
      <c r="J118" s="90"/>
      <c r="K118" s="83"/>
      <c r="L118" s="83"/>
      <c r="M118" s="84"/>
      <c r="N118" s="83"/>
      <c r="O118" s="104" t="str">
        <f ca="1">IF($B118="","",IF(F118="Arbeitgeberähnliche Stellung",OFFSET(MD!$Q$5,MATCH(Grundlagen_Abrechnung_KAE!$AK$7,MD_JAHR,0),0)*$H118,IF(((AD118/12*M118*12)+N118)&gt;AF118,AF118/12,((AD118/12*M118*12)+N118)/12)))</f>
        <v/>
      </c>
      <c r="P118" s="90"/>
      <c r="Q118" s="90"/>
      <c r="R118" s="104">
        <f t="shared" si="11"/>
        <v>0</v>
      </c>
      <c r="T118" s="145">
        <f t="shared" si="12"/>
        <v>0</v>
      </c>
      <c r="U118" s="76">
        <f t="shared" ca="1" si="13"/>
        <v>0</v>
      </c>
      <c r="V118" s="76">
        <f t="shared" ca="1" si="19"/>
        <v>0</v>
      </c>
      <c r="W118" s="76">
        <f t="shared" ca="1" si="14"/>
        <v>0</v>
      </c>
      <c r="Y118" s="106" t="str">
        <f t="shared" si="15"/>
        <v>prüfen</v>
      </c>
      <c r="Z118" s="107" t="str">
        <f ca="1">IFERROR(OFFSET(MD!$U$5,MATCH(Grundlagen_Abrechnung_KAE!$E118,MD_GENDER,0),0),"")</f>
        <v/>
      </c>
      <c r="AA118" s="104">
        <f t="shared" si="16"/>
        <v>0</v>
      </c>
      <c r="AC118" s="104">
        <f t="shared" si="17"/>
        <v>0</v>
      </c>
      <c r="AD118" s="104">
        <f ca="1">IF(F118="Arbeitgeberähnliche Stellung",OFFSET(MD!$Q$5,MATCH(Grundlagen_Abrechnung_KAE!$AK$7,MD_JAHR,0),0)*$H118,IF(J118&gt;0,AC118,I118))</f>
        <v>0</v>
      </c>
      <c r="AF118" s="85" t="e">
        <f ca="1">OFFSET(MD!$P$5,MATCH($AK$7,MD_JAHR,0),0)*12</f>
        <v>#VALUE!</v>
      </c>
      <c r="AG118" s="85">
        <f t="shared" si="18"/>
        <v>0</v>
      </c>
      <c r="AH118" s="81"/>
      <c r="AJ118" s="72"/>
      <c r="AK118" s="72"/>
      <c r="AL118" s="72"/>
      <c r="AM118" s="72"/>
      <c r="AN118" s="72"/>
    </row>
    <row r="119" spans="2:40" ht="15" customHeight="1" x14ac:dyDescent="0.2">
      <c r="B119" s="78"/>
      <c r="C119" s="78"/>
      <c r="D119" s="78"/>
      <c r="E119" s="79"/>
      <c r="F119" s="80"/>
      <c r="G119" s="73"/>
      <c r="H119" s="82"/>
      <c r="I119" s="93"/>
      <c r="J119" s="90"/>
      <c r="K119" s="83"/>
      <c r="L119" s="83"/>
      <c r="M119" s="84"/>
      <c r="N119" s="83"/>
      <c r="O119" s="104" t="str">
        <f ca="1">IF($B119="","",IF(F119="Arbeitgeberähnliche Stellung",OFFSET(MD!$Q$5,MATCH(Grundlagen_Abrechnung_KAE!$AK$7,MD_JAHR,0),0)*$H119,IF(((AD119/12*M119*12)+N119)&gt;AF119,AF119/12,((AD119/12*M119*12)+N119)/12)))</f>
        <v/>
      </c>
      <c r="P119" s="90"/>
      <c r="Q119" s="90"/>
      <c r="R119" s="104">
        <f t="shared" si="11"/>
        <v>0</v>
      </c>
      <c r="T119" s="145">
        <f t="shared" si="12"/>
        <v>0</v>
      </c>
      <c r="U119" s="76">
        <f t="shared" ca="1" si="13"/>
        <v>0</v>
      </c>
      <c r="V119" s="76">
        <f t="shared" ca="1" si="19"/>
        <v>0</v>
      </c>
      <c r="W119" s="76">
        <f t="shared" ca="1" si="14"/>
        <v>0</v>
      </c>
      <c r="Y119" s="106" t="str">
        <f t="shared" si="15"/>
        <v>prüfen</v>
      </c>
      <c r="Z119" s="107" t="str">
        <f ca="1">IFERROR(OFFSET(MD!$U$5,MATCH(Grundlagen_Abrechnung_KAE!$E119,MD_GENDER,0),0),"")</f>
        <v/>
      </c>
      <c r="AA119" s="104">
        <f t="shared" si="16"/>
        <v>0</v>
      </c>
      <c r="AC119" s="104">
        <f t="shared" si="17"/>
        <v>0</v>
      </c>
      <c r="AD119" s="104">
        <f ca="1">IF(F119="Arbeitgeberähnliche Stellung",OFFSET(MD!$Q$5,MATCH(Grundlagen_Abrechnung_KAE!$AK$7,MD_JAHR,0),0)*$H119,IF(J119&gt;0,AC119,I119))</f>
        <v>0</v>
      </c>
      <c r="AF119" s="85" t="e">
        <f ca="1">OFFSET(MD!$P$5,MATCH($AK$7,MD_JAHR,0),0)*12</f>
        <v>#VALUE!</v>
      </c>
      <c r="AG119" s="85">
        <f t="shared" si="18"/>
        <v>0</v>
      </c>
      <c r="AH119" s="81"/>
      <c r="AJ119" s="72"/>
      <c r="AK119" s="72"/>
      <c r="AL119" s="72"/>
      <c r="AM119" s="72"/>
      <c r="AN119" s="72"/>
    </row>
    <row r="120" spans="2:40" ht="15" customHeight="1" x14ac:dyDescent="0.2">
      <c r="B120" s="78"/>
      <c r="C120" s="78"/>
      <c r="D120" s="78"/>
      <c r="E120" s="79"/>
      <c r="F120" s="80"/>
      <c r="G120" s="73"/>
      <c r="H120" s="82"/>
      <c r="I120" s="93"/>
      <c r="J120" s="90"/>
      <c r="K120" s="83"/>
      <c r="L120" s="83"/>
      <c r="M120" s="84"/>
      <c r="N120" s="83"/>
      <c r="O120" s="104" t="str">
        <f ca="1">IF($B120="","",IF(F120="Arbeitgeberähnliche Stellung",OFFSET(MD!$Q$5,MATCH(Grundlagen_Abrechnung_KAE!$AK$7,MD_JAHR,0),0)*$H120,IF(((AD120/12*M120*12)+N120)&gt;AF120,AF120/12,((AD120/12*M120*12)+N120)/12)))</f>
        <v/>
      </c>
      <c r="P120" s="90"/>
      <c r="Q120" s="90"/>
      <c r="R120" s="104">
        <f t="shared" si="11"/>
        <v>0</v>
      </c>
      <c r="T120" s="145">
        <f t="shared" si="12"/>
        <v>0</v>
      </c>
      <c r="U120" s="76">
        <f t="shared" ca="1" si="13"/>
        <v>0</v>
      </c>
      <c r="V120" s="76">
        <f t="shared" ca="1" si="19"/>
        <v>0</v>
      </c>
      <c r="W120" s="76">
        <f t="shared" ca="1" si="14"/>
        <v>0</v>
      </c>
      <c r="Y120" s="106" t="str">
        <f t="shared" si="15"/>
        <v>prüfen</v>
      </c>
      <c r="Z120" s="107" t="str">
        <f ca="1">IFERROR(OFFSET(MD!$U$5,MATCH(Grundlagen_Abrechnung_KAE!$E120,MD_GENDER,0),0),"")</f>
        <v/>
      </c>
      <c r="AA120" s="104">
        <f t="shared" si="16"/>
        <v>0</v>
      </c>
      <c r="AC120" s="104">
        <f t="shared" si="17"/>
        <v>0</v>
      </c>
      <c r="AD120" s="104">
        <f ca="1">IF(F120="Arbeitgeberähnliche Stellung",OFFSET(MD!$Q$5,MATCH(Grundlagen_Abrechnung_KAE!$AK$7,MD_JAHR,0),0)*$H120,IF(J120&gt;0,AC120,I120))</f>
        <v>0</v>
      </c>
      <c r="AF120" s="85" t="e">
        <f ca="1">OFFSET(MD!$P$5,MATCH($AK$7,MD_JAHR,0),0)*12</f>
        <v>#VALUE!</v>
      </c>
      <c r="AG120" s="85">
        <f t="shared" si="18"/>
        <v>0</v>
      </c>
      <c r="AH120" s="81"/>
      <c r="AJ120" s="72"/>
      <c r="AK120" s="72"/>
      <c r="AL120" s="72"/>
      <c r="AM120" s="72"/>
      <c r="AN120" s="72"/>
    </row>
    <row r="121" spans="2:40" ht="15" customHeight="1" x14ac:dyDescent="0.2">
      <c r="B121" s="78"/>
      <c r="C121" s="78"/>
      <c r="D121" s="78"/>
      <c r="E121" s="79"/>
      <c r="F121" s="80"/>
      <c r="G121" s="73"/>
      <c r="H121" s="82"/>
      <c r="I121" s="93"/>
      <c r="J121" s="90"/>
      <c r="K121" s="83"/>
      <c r="L121" s="83"/>
      <c r="M121" s="84"/>
      <c r="N121" s="83"/>
      <c r="O121" s="104" t="str">
        <f ca="1">IF($B121="","",IF(F121="Arbeitgeberähnliche Stellung",OFFSET(MD!$Q$5,MATCH(Grundlagen_Abrechnung_KAE!$AK$7,MD_JAHR,0),0)*$H121,IF(((AD121/12*M121*12)+N121)&gt;AF121,AF121/12,((AD121/12*M121*12)+N121)/12)))</f>
        <v/>
      </c>
      <c r="P121" s="90"/>
      <c r="Q121" s="90"/>
      <c r="R121" s="104">
        <f t="shared" si="11"/>
        <v>0</v>
      </c>
      <c r="T121" s="145">
        <f t="shared" si="12"/>
        <v>0</v>
      </c>
      <c r="U121" s="76">
        <f t="shared" ca="1" si="13"/>
        <v>0</v>
      </c>
      <c r="V121" s="76">
        <f t="shared" ca="1" si="19"/>
        <v>0</v>
      </c>
      <c r="W121" s="76">
        <f t="shared" ca="1" si="14"/>
        <v>0</v>
      </c>
      <c r="Y121" s="106" t="str">
        <f t="shared" si="15"/>
        <v>prüfen</v>
      </c>
      <c r="Z121" s="107" t="str">
        <f ca="1">IFERROR(OFFSET(MD!$U$5,MATCH(Grundlagen_Abrechnung_KAE!$E121,MD_GENDER,0),0),"")</f>
        <v/>
      </c>
      <c r="AA121" s="104">
        <f t="shared" si="16"/>
        <v>0</v>
      </c>
      <c r="AC121" s="104">
        <f t="shared" si="17"/>
        <v>0</v>
      </c>
      <c r="AD121" s="104">
        <f ca="1">IF(F121="Arbeitgeberähnliche Stellung",OFFSET(MD!$Q$5,MATCH(Grundlagen_Abrechnung_KAE!$AK$7,MD_JAHR,0),0)*$H121,IF(J121&gt;0,AC121,I121))</f>
        <v>0</v>
      </c>
      <c r="AF121" s="85" t="e">
        <f ca="1">OFFSET(MD!$P$5,MATCH($AK$7,MD_JAHR,0),0)*12</f>
        <v>#VALUE!</v>
      </c>
      <c r="AG121" s="85">
        <f t="shared" si="18"/>
        <v>0</v>
      </c>
      <c r="AH121" s="81"/>
      <c r="AJ121" s="72"/>
      <c r="AK121" s="72"/>
      <c r="AL121" s="72"/>
      <c r="AM121" s="72"/>
      <c r="AN121" s="72"/>
    </row>
    <row r="122" spans="2:40" ht="15" customHeight="1" x14ac:dyDescent="0.2">
      <c r="B122" s="78"/>
      <c r="C122" s="78"/>
      <c r="D122" s="78"/>
      <c r="E122" s="79"/>
      <c r="F122" s="80"/>
      <c r="G122" s="73"/>
      <c r="H122" s="82"/>
      <c r="I122" s="93"/>
      <c r="J122" s="90"/>
      <c r="K122" s="83"/>
      <c r="L122" s="83"/>
      <c r="M122" s="84"/>
      <c r="N122" s="83"/>
      <c r="O122" s="104" t="str">
        <f ca="1">IF($B122="","",IF(F122="Arbeitgeberähnliche Stellung",OFFSET(MD!$Q$5,MATCH(Grundlagen_Abrechnung_KAE!$AK$7,MD_JAHR,0),0)*$H122,IF(((AD122/12*M122*12)+N122)&gt;AF122,AF122/12,((AD122/12*M122*12)+N122)/12)))</f>
        <v/>
      </c>
      <c r="P122" s="90"/>
      <c r="Q122" s="90"/>
      <c r="R122" s="104">
        <f t="shared" si="11"/>
        <v>0</v>
      </c>
      <c r="T122" s="145">
        <f t="shared" si="12"/>
        <v>0</v>
      </c>
      <c r="U122" s="76">
        <f t="shared" ca="1" si="13"/>
        <v>0</v>
      </c>
      <c r="V122" s="76">
        <f t="shared" ca="1" si="19"/>
        <v>0</v>
      </c>
      <c r="W122" s="76">
        <f t="shared" ca="1" si="14"/>
        <v>0</v>
      </c>
      <c r="Y122" s="106" t="str">
        <f t="shared" si="15"/>
        <v>prüfen</v>
      </c>
      <c r="Z122" s="107" t="str">
        <f ca="1">IFERROR(OFFSET(MD!$U$5,MATCH(Grundlagen_Abrechnung_KAE!$E122,MD_GENDER,0),0),"")</f>
        <v/>
      </c>
      <c r="AA122" s="104">
        <f t="shared" si="16"/>
        <v>0</v>
      </c>
      <c r="AC122" s="104">
        <f t="shared" si="17"/>
        <v>0</v>
      </c>
      <c r="AD122" s="104">
        <f ca="1">IF(F122="Arbeitgeberähnliche Stellung",OFFSET(MD!$Q$5,MATCH(Grundlagen_Abrechnung_KAE!$AK$7,MD_JAHR,0),0)*$H122,IF(J122&gt;0,AC122,I122))</f>
        <v>0</v>
      </c>
      <c r="AF122" s="85" t="e">
        <f ca="1">OFFSET(MD!$P$5,MATCH($AK$7,MD_JAHR,0),0)*12</f>
        <v>#VALUE!</v>
      </c>
      <c r="AG122" s="85">
        <f t="shared" si="18"/>
        <v>0</v>
      </c>
      <c r="AH122" s="81"/>
      <c r="AJ122" s="72"/>
      <c r="AK122" s="72"/>
      <c r="AL122" s="72"/>
      <c r="AM122" s="72"/>
      <c r="AN122" s="72"/>
    </row>
    <row r="123" spans="2:40" ht="15" customHeight="1" x14ac:dyDescent="0.2">
      <c r="B123" s="78"/>
      <c r="C123" s="78"/>
      <c r="D123" s="78"/>
      <c r="E123" s="79"/>
      <c r="F123" s="80"/>
      <c r="G123" s="73"/>
      <c r="H123" s="82"/>
      <c r="I123" s="93"/>
      <c r="J123" s="90"/>
      <c r="K123" s="83"/>
      <c r="L123" s="83"/>
      <c r="M123" s="84"/>
      <c r="N123" s="83"/>
      <c r="O123" s="104" t="str">
        <f ca="1">IF($B123="","",IF(F123="Arbeitgeberähnliche Stellung",OFFSET(MD!$Q$5,MATCH(Grundlagen_Abrechnung_KAE!$AK$7,MD_JAHR,0),0)*$H123,IF(((AD123/12*M123*12)+N123)&gt;AF123,AF123/12,((AD123/12*M123*12)+N123)/12)))</f>
        <v/>
      </c>
      <c r="P123" s="90"/>
      <c r="Q123" s="90"/>
      <c r="R123" s="104">
        <f t="shared" si="11"/>
        <v>0</v>
      </c>
      <c r="T123" s="145">
        <f t="shared" si="12"/>
        <v>0</v>
      </c>
      <c r="U123" s="76">
        <f t="shared" ca="1" si="13"/>
        <v>0</v>
      </c>
      <c r="V123" s="76">
        <f t="shared" ca="1" si="19"/>
        <v>0</v>
      </c>
      <c r="W123" s="76">
        <f t="shared" ca="1" si="14"/>
        <v>0</v>
      </c>
      <c r="Y123" s="106" t="str">
        <f t="shared" si="15"/>
        <v>prüfen</v>
      </c>
      <c r="Z123" s="107" t="str">
        <f ca="1">IFERROR(OFFSET(MD!$U$5,MATCH(Grundlagen_Abrechnung_KAE!$E123,MD_GENDER,0),0),"")</f>
        <v/>
      </c>
      <c r="AA123" s="104">
        <f t="shared" si="16"/>
        <v>0</v>
      </c>
      <c r="AC123" s="104">
        <f t="shared" si="17"/>
        <v>0</v>
      </c>
      <c r="AD123" s="104">
        <f ca="1">IF(F123="Arbeitgeberähnliche Stellung",OFFSET(MD!$Q$5,MATCH(Grundlagen_Abrechnung_KAE!$AK$7,MD_JAHR,0),0)*$H123,IF(J123&gt;0,AC123,I123))</f>
        <v>0</v>
      </c>
      <c r="AF123" s="85" t="e">
        <f ca="1">OFFSET(MD!$P$5,MATCH($AK$7,MD_JAHR,0),0)*12</f>
        <v>#VALUE!</v>
      </c>
      <c r="AG123" s="85">
        <f t="shared" si="18"/>
        <v>0</v>
      </c>
      <c r="AH123" s="81"/>
      <c r="AJ123" s="72"/>
      <c r="AK123" s="72"/>
      <c r="AL123" s="72"/>
      <c r="AM123" s="72"/>
      <c r="AN123" s="72"/>
    </row>
    <row r="124" spans="2:40" ht="15" customHeight="1" x14ac:dyDescent="0.2">
      <c r="B124" s="78"/>
      <c r="C124" s="78"/>
      <c r="D124" s="78"/>
      <c r="E124" s="79"/>
      <c r="F124" s="80"/>
      <c r="G124" s="73"/>
      <c r="H124" s="82"/>
      <c r="I124" s="93"/>
      <c r="J124" s="90"/>
      <c r="K124" s="83"/>
      <c r="L124" s="83"/>
      <c r="M124" s="84"/>
      <c r="N124" s="83"/>
      <c r="O124" s="104" t="str">
        <f ca="1">IF($B124="","",IF(F124="Arbeitgeberähnliche Stellung",OFFSET(MD!$Q$5,MATCH(Grundlagen_Abrechnung_KAE!$AK$7,MD_JAHR,0),0)*$H124,IF(((AD124/12*M124*12)+N124)&gt;AF124,AF124/12,((AD124/12*M124*12)+N124)/12)))</f>
        <v/>
      </c>
      <c r="P124" s="90"/>
      <c r="Q124" s="90"/>
      <c r="R124" s="104">
        <f t="shared" si="11"/>
        <v>0</v>
      </c>
      <c r="T124" s="145">
        <f t="shared" si="12"/>
        <v>0</v>
      </c>
      <c r="U124" s="76">
        <f t="shared" ca="1" si="13"/>
        <v>0</v>
      </c>
      <c r="V124" s="76">
        <f t="shared" ca="1" si="19"/>
        <v>0</v>
      </c>
      <c r="W124" s="76">
        <f t="shared" ca="1" si="14"/>
        <v>0</v>
      </c>
      <c r="Y124" s="106" t="str">
        <f t="shared" si="15"/>
        <v>prüfen</v>
      </c>
      <c r="Z124" s="107" t="str">
        <f ca="1">IFERROR(OFFSET(MD!$U$5,MATCH(Grundlagen_Abrechnung_KAE!$E124,MD_GENDER,0),0),"")</f>
        <v/>
      </c>
      <c r="AA124" s="104">
        <f t="shared" si="16"/>
        <v>0</v>
      </c>
      <c r="AC124" s="104">
        <f t="shared" si="17"/>
        <v>0</v>
      </c>
      <c r="AD124" s="104">
        <f ca="1">IF(F124="Arbeitgeberähnliche Stellung",OFFSET(MD!$Q$5,MATCH(Grundlagen_Abrechnung_KAE!$AK$7,MD_JAHR,0),0)*$H124,IF(J124&gt;0,AC124,I124))</f>
        <v>0</v>
      </c>
      <c r="AF124" s="85" t="e">
        <f ca="1">OFFSET(MD!$P$5,MATCH($AK$7,MD_JAHR,0),0)*12</f>
        <v>#VALUE!</v>
      </c>
      <c r="AG124" s="85">
        <f t="shared" si="18"/>
        <v>0</v>
      </c>
      <c r="AH124" s="81"/>
      <c r="AJ124" s="72"/>
      <c r="AK124" s="72"/>
      <c r="AL124" s="72"/>
      <c r="AM124" s="72"/>
      <c r="AN124" s="72"/>
    </row>
    <row r="125" spans="2:40" ht="15" customHeight="1" x14ac:dyDescent="0.2">
      <c r="B125" s="78"/>
      <c r="C125" s="78"/>
      <c r="D125" s="78"/>
      <c r="E125" s="79"/>
      <c r="F125" s="80"/>
      <c r="G125" s="73"/>
      <c r="H125" s="82"/>
      <c r="I125" s="93"/>
      <c r="J125" s="90"/>
      <c r="K125" s="83"/>
      <c r="L125" s="83"/>
      <c r="M125" s="84"/>
      <c r="N125" s="83"/>
      <c r="O125" s="104" t="str">
        <f ca="1">IF($B125="","",IF(F125="Arbeitgeberähnliche Stellung",OFFSET(MD!$Q$5,MATCH(Grundlagen_Abrechnung_KAE!$AK$7,MD_JAHR,0),0)*$H125,IF(((AD125/12*M125*12)+N125)&gt;AF125,AF125/12,((AD125/12*M125*12)+N125)/12)))</f>
        <v/>
      </c>
      <c r="P125" s="90"/>
      <c r="Q125" s="90"/>
      <c r="R125" s="104">
        <f t="shared" si="11"/>
        <v>0</v>
      </c>
      <c r="T125" s="145">
        <f t="shared" si="12"/>
        <v>0</v>
      </c>
      <c r="U125" s="76">
        <f t="shared" ca="1" si="13"/>
        <v>0</v>
      </c>
      <c r="V125" s="76">
        <f t="shared" ca="1" si="19"/>
        <v>0</v>
      </c>
      <c r="W125" s="76">
        <f t="shared" ca="1" si="14"/>
        <v>0</v>
      </c>
      <c r="Y125" s="106" t="str">
        <f t="shared" si="15"/>
        <v>prüfen</v>
      </c>
      <c r="Z125" s="107" t="str">
        <f ca="1">IFERROR(OFFSET(MD!$U$5,MATCH(Grundlagen_Abrechnung_KAE!$E125,MD_GENDER,0),0),"")</f>
        <v/>
      </c>
      <c r="AA125" s="104">
        <f t="shared" si="16"/>
        <v>0</v>
      </c>
      <c r="AC125" s="104">
        <f t="shared" si="17"/>
        <v>0</v>
      </c>
      <c r="AD125" s="104">
        <f ca="1">IF(F125="Arbeitgeberähnliche Stellung",OFFSET(MD!$Q$5,MATCH(Grundlagen_Abrechnung_KAE!$AK$7,MD_JAHR,0),0)*$H125,IF(J125&gt;0,AC125,I125))</f>
        <v>0</v>
      </c>
      <c r="AF125" s="85" t="e">
        <f ca="1">OFFSET(MD!$P$5,MATCH($AK$7,MD_JAHR,0),0)*12</f>
        <v>#VALUE!</v>
      </c>
      <c r="AG125" s="85">
        <f t="shared" si="18"/>
        <v>0</v>
      </c>
      <c r="AH125" s="81"/>
      <c r="AJ125" s="72"/>
      <c r="AK125" s="72"/>
      <c r="AL125" s="72"/>
      <c r="AM125" s="72"/>
      <c r="AN125" s="72"/>
    </row>
    <row r="126" spans="2:40" ht="15" customHeight="1" x14ac:dyDescent="0.2">
      <c r="B126" s="78"/>
      <c r="C126" s="78"/>
      <c r="D126" s="78"/>
      <c r="E126" s="79"/>
      <c r="F126" s="80"/>
      <c r="G126" s="73"/>
      <c r="H126" s="82"/>
      <c r="I126" s="93"/>
      <c r="J126" s="90"/>
      <c r="K126" s="83"/>
      <c r="L126" s="83"/>
      <c r="M126" s="84"/>
      <c r="N126" s="83"/>
      <c r="O126" s="104" t="str">
        <f ca="1">IF($B126="","",IF(F126="Arbeitgeberähnliche Stellung",OFFSET(MD!$Q$5,MATCH(Grundlagen_Abrechnung_KAE!$AK$7,MD_JAHR,0),0)*$H126,IF(((AD126/12*M126*12)+N126)&gt;AF126,AF126/12,((AD126/12*M126*12)+N126)/12)))</f>
        <v/>
      </c>
      <c r="P126" s="90"/>
      <c r="Q126" s="90"/>
      <c r="R126" s="104">
        <f t="shared" si="11"/>
        <v>0</v>
      </c>
      <c r="T126" s="145">
        <f t="shared" si="12"/>
        <v>0</v>
      </c>
      <c r="U126" s="76">
        <f t="shared" ca="1" si="13"/>
        <v>0</v>
      </c>
      <c r="V126" s="76">
        <f t="shared" ca="1" si="19"/>
        <v>0</v>
      </c>
      <c r="W126" s="76">
        <f t="shared" ca="1" si="14"/>
        <v>0</v>
      </c>
      <c r="Y126" s="106" t="str">
        <f t="shared" si="15"/>
        <v>prüfen</v>
      </c>
      <c r="Z126" s="107" t="str">
        <f ca="1">IFERROR(OFFSET(MD!$U$5,MATCH(Grundlagen_Abrechnung_KAE!$E126,MD_GENDER,0),0),"")</f>
        <v/>
      </c>
      <c r="AA126" s="104">
        <f t="shared" si="16"/>
        <v>0</v>
      </c>
      <c r="AC126" s="104">
        <f t="shared" si="17"/>
        <v>0</v>
      </c>
      <c r="AD126" s="104">
        <f ca="1">IF(F126="Arbeitgeberähnliche Stellung",OFFSET(MD!$Q$5,MATCH(Grundlagen_Abrechnung_KAE!$AK$7,MD_JAHR,0),0)*$H126,IF(J126&gt;0,AC126,I126))</f>
        <v>0</v>
      </c>
      <c r="AF126" s="85" t="e">
        <f ca="1">OFFSET(MD!$P$5,MATCH($AK$7,MD_JAHR,0),0)*12</f>
        <v>#VALUE!</v>
      </c>
      <c r="AG126" s="85">
        <f t="shared" si="18"/>
        <v>0</v>
      </c>
      <c r="AH126" s="81"/>
      <c r="AJ126" s="72"/>
      <c r="AK126" s="72"/>
      <c r="AL126" s="72"/>
      <c r="AM126" s="72"/>
      <c r="AN126" s="72"/>
    </row>
    <row r="127" spans="2:40" ht="15" customHeight="1" x14ac:dyDescent="0.2">
      <c r="B127" s="78"/>
      <c r="C127" s="78"/>
      <c r="D127" s="78"/>
      <c r="E127" s="79"/>
      <c r="F127" s="80"/>
      <c r="G127" s="73"/>
      <c r="H127" s="82"/>
      <c r="I127" s="93"/>
      <c r="J127" s="90"/>
      <c r="K127" s="83"/>
      <c r="L127" s="83"/>
      <c r="M127" s="84"/>
      <c r="N127" s="83"/>
      <c r="O127" s="104" t="str">
        <f ca="1">IF($B127="","",IF(F127="Arbeitgeberähnliche Stellung",OFFSET(MD!$Q$5,MATCH(Grundlagen_Abrechnung_KAE!$AK$7,MD_JAHR,0),0)*$H127,IF(((AD127/12*M127*12)+N127)&gt;AF127,AF127/12,((AD127/12*M127*12)+N127)/12)))</f>
        <v/>
      </c>
      <c r="P127" s="90"/>
      <c r="Q127" s="90"/>
      <c r="R127" s="104">
        <f t="shared" si="11"/>
        <v>0</v>
      </c>
      <c r="T127" s="145">
        <f t="shared" si="12"/>
        <v>0</v>
      </c>
      <c r="U127" s="76">
        <f t="shared" ca="1" si="13"/>
        <v>0</v>
      </c>
      <c r="V127" s="76">
        <f t="shared" ca="1" si="19"/>
        <v>0</v>
      </c>
      <c r="W127" s="76">
        <f t="shared" ca="1" si="14"/>
        <v>0</v>
      </c>
      <c r="Y127" s="106" t="str">
        <f t="shared" si="15"/>
        <v>prüfen</v>
      </c>
      <c r="Z127" s="107" t="str">
        <f ca="1">IFERROR(OFFSET(MD!$U$5,MATCH(Grundlagen_Abrechnung_KAE!$E127,MD_GENDER,0),0),"")</f>
        <v/>
      </c>
      <c r="AA127" s="104">
        <f t="shared" si="16"/>
        <v>0</v>
      </c>
      <c r="AC127" s="104">
        <f t="shared" si="17"/>
        <v>0</v>
      </c>
      <c r="AD127" s="104">
        <f ca="1">IF(F127="Arbeitgeberähnliche Stellung",OFFSET(MD!$Q$5,MATCH(Grundlagen_Abrechnung_KAE!$AK$7,MD_JAHR,0),0)*$H127,IF(J127&gt;0,AC127,I127))</f>
        <v>0</v>
      </c>
      <c r="AF127" s="85" t="e">
        <f ca="1">OFFSET(MD!$P$5,MATCH($AK$7,MD_JAHR,0),0)*12</f>
        <v>#VALUE!</v>
      </c>
      <c r="AG127" s="85">
        <f t="shared" si="18"/>
        <v>0</v>
      </c>
      <c r="AH127" s="81"/>
      <c r="AJ127" s="72"/>
      <c r="AK127" s="72"/>
      <c r="AL127" s="72"/>
      <c r="AM127" s="72"/>
      <c r="AN127" s="72"/>
    </row>
    <row r="128" spans="2:40" ht="15" customHeight="1" x14ac:dyDescent="0.2">
      <c r="B128" s="78"/>
      <c r="C128" s="78"/>
      <c r="D128" s="78"/>
      <c r="E128" s="79"/>
      <c r="F128" s="80"/>
      <c r="G128" s="73"/>
      <c r="H128" s="82"/>
      <c r="I128" s="93"/>
      <c r="J128" s="90"/>
      <c r="K128" s="83"/>
      <c r="L128" s="83"/>
      <c r="M128" s="84"/>
      <c r="N128" s="83"/>
      <c r="O128" s="104" t="str">
        <f ca="1">IF($B128="","",IF(F128="Arbeitgeberähnliche Stellung",OFFSET(MD!$Q$5,MATCH(Grundlagen_Abrechnung_KAE!$AK$7,MD_JAHR,0),0)*$H128,IF(((AD128/12*M128*12)+N128)&gt;AF128,AF128/12,((AD128/12*M128*12)+N128)/12)))</f>
        <v/>
      </c>
      <c r="P128" s="90"/>
      <c r="Q128" s="90"/>
      <c r="R128" s="104">
        <f t="shared" si="11"/>
        <v>0</v>
      </c>
      <c r="T128" s="145">
        <f t="shared" si="12"/>
        <v>0</v>
      </c>
      <c r="U128" s="76">
        <f t="shared" ca="1" si="13"/>
        <v>0</v>
      </c>
      <c r="V128" s="76">
        <f t="shared" ca="1" si="19"/>
        <v>0</v>
      </c>
      <c r="W128" s="76">
        <f t="shared" ca="1" si="14"/>
        <v>0</v>
      </c>
      <c r="Y128" s="106" t="str">
        <f t="shared" si="15"/>
        <v>prüfen</v>
      </c>
      <c r="Z128" s="107" t="str">
        <f ca="1">IFERROR(OFFSET(MD!$U$5,MATCH(Grundlagen_Abrechnung_KAE!$E128,MD_GENDER,0),0),"")</f>
        <v/>
      </c>
      <c r="AA128" s="104">
        <f t="shared" si="16"/>
        <v>0</v>
      </c>
      <c r="AC128" s="104">
        <f t="shared" si="17"/>
        <v>0</v>
      </c>
      <c r="AD128" s="104">
        <f ca="1">IF(F128="Arbeitgeberähnliche Stellung",OFFSET(MD!$Q$5,MATCH(Grundlagen_Abrechnung_KAE!$AK$7,MD_JAHR,0),0)*$H128,IF(J128&gt;0,AC128,I128))</f>
        <v>0</v>
      </c>
      <c r="AF128" s="85" t="e">
        <f ca="1">OFFSET(MD!$P$5,MATCH($AK$7,MD_JAHR,0),0)*12</f>
        <v>#VALUE!</v>
      </c>
      <c r="AG128" s="85">
        <f t="shared" si="18"/>
        <v>0</v>
      </c>
      <c r="AH128" s="81"/>
      <c r="AJ128" s="72"/>
      <c r="AK128" s="72"/>
      <c r="AL128" s="72"/>
      <c r="AM128" s="72"/>
      <c r="AN128" s="72"/>
    </row>
    <row r="129" spans="2:40" ht="15" customHeight="1" x14ac:dyDescent="0.2">
      <c r="B129" s="78"/>
      <c r="C129" s="78"/>
      <c r="D129" s="78"/>
      <c r="E129" s="79"/>
      <c r="F129" s="80"/>
      <c r="G129" s="73"/>
      <c r="H129" s="82"/>
      <c r="I129" s="93"/>
      <c r="J129" s="90"/>
      <c r="K129" s="83"/>
      <c r="L129" s="83"/>
      <c r="M129" s="84"/>
      <c r="N129" s="83"/>
      <c r="O129" s="104" t="str">
        <f ca="1">IF($B129="","",IF(F129="Arbeitgeberähnliche Stellung",OFFSET(MD!$Q$5,MATCH(Grundlagen_Abrechnung_KAE!$AK$7,MD_JAHR,0),0)*$H129,IF(((AD129/12*M129*12)+N129)&gt;AF129,AF129/12,((AD129/12*M129*12)+N129)/12)))</f>
        <v/>
      </c>
      <c r="P129" s="90"/>
      <c r="Q129" s="90"/>
      <c r="R129" s="104">
        <f t="shared" si="11"/>
        <v>0</v>
      </c>
      <c r="T129" s="145">
        <f t="shared" si="12"/>
        <v>0</v>
      </c>
      <c r="U129" s="76">
        <f t="shared" ca="1" si="13"/>
        <v>0</v>
      </c>
      <c r="V129" s="76">
        <f t="shared" ca="1" si="19"/>
        <v>0</v>
      </c>
      <c r="W129" s="76">
        <f t="shared" ca="1" si="14"/>
        <v>0</v>
      </c>
      <c r="Y129" s="106" t="str">
        <f t="shared" si="15"/>
        <v>prüfen</v>
      </c>
      <c r="Z129" s="107" t="str">
        <f ca="1">IFERROR(OFFSET(MD!$U$5,MATCH(Grundlagen_Abrechnung_KAE!$E129,MD_GENDER,0),0),"")</f>
        <v/>
      </c>
      <c r="AA129" s="104">
        <f t="shared" si="16"/>
        <v>0</v>
      </c>
      <c r="AC129" s="104">
        <f t="shared" si="17"/>
        <v>0</v>
      </c>
      <c r="AD129" s="104">
        <f ca="1">IF(F129="Arbeitgeberähnliche Stellung",OFFSET(MD!$Q$5,MATCH(Grundlagen_Abrechnung_KAE!$AK$7,MD_JAHR,0),0)*$H129,IF(J129&gt;0,AC129,I129))</f>
        <v>0</v>
      </c>
      <c r="AF129" s="85" t="e">
        <f ca="1">OFFSET(MD!$P$5,MATCH($AK$7,MD_JAHR,0),0)*12</f>
        <v>#VALUE!</v>
      </c>
      <c r="AG129" s="85">
        <f t="shared" si="18"/>
        <v>0</v>
      </c>
      <c r="AH129" s="81"/>
      <c r="AJ129" s="72"/>
      <c r="AK129" s="72"/>
      <c r="AL129" s="72"/>
      <c r="AM129" s="72"/>
      <c r="AN129" s="72"/>
    </row>
    <row r="130" spans="2:40" ht="15" customHeight="1" x14ac:dyDescent="0.2">
      <c r="B130" s="78"/>
      <c r="C130" s="78"/>
      <c r="D130" s="78"/>
      <c r="E130" s="79"/>
      <c r="F130" s="80"/>
      <c r="G130" s="73"/>
      <c r="H130" s="82"/>
      <c r="I130" s="93"/>
      <c r="J130" s="90"/>
      <c r="K130" s="83"/>
      <c r="L130" s="83"/>
      <c r="M130" s="84"/>
      <c r="N130" s="83"/>
      <c r="O130" s="104" t="str">
        <f ca="1">IF($B130="","",IF(F130="Arbeitgeberähnliche Stellung",OFFSET(MD!$Q$5,MATCH(Grundlagen_Abrechnung_KAE!$AK$7,MD_JAHR,0),0)*$H130,IF(((AD130/12*M130*12)+N130)&gt;AF130,AF130/12,((AD130/12*M130*12)+N130)/12)))</f>
        <v/>
      </c>
      <c r="P130" s="90"/>
      <c r="Q130" s="90"/>
      <c r="R130" s="104">
        <f t="shared" si="11"/>
        <v>0</v>
      </c>
      <c r="T130" s="145">
        <f t="shared" si="12"/>
        <v>0</v>
      </c>
      <c r="U130" s="76">
        <f t="shared" ca="1" si="13"/>
        <v>0</v>
      </c>
      <c r="V130" s="76">
        <f t="shared" ca="1" si="19"/>
        <v>0</v>
      </c>
      <c r="W130" s="76">
        <f t="shared" ca="1" si="14"/>
        <v>0</v>
      </c>
      <c r="Y130" s="106" t="str">
        <f t="shared" si="15"/>
        <v>prüfen</v>
      </c>
      <c r="Z130" s="107" t="str">
        <f ca="1">IFERROR(OFFSET(MD!$U$5,MATCH(Grundlagen_Abrechnung_KAE!$E130,MD_GENDER,0),0),"")</f>
        <v/>
      </c>
      <c r="AA130" s="104">
        <f t="shared" si="16"/>
        <v>0</v>
      </c>
      <c r="AC130" s="104">
        <f t="shared" si="17"/>
        <v>0</v>
      </c>
      <c r="AD130" s="104">
        <f ca="1">IF(F130="Arbeitgeberähnliche Stellung",OFFSET(MD!$Q$5,MATCH(Grundlagen_Abrechnung_KAE!$AK$7,MD_JAHR,0),0)*$H130,IF(J130&gt;0,AC130,I130))</f>
        <v>0</v>
      </c>
      <c r="AF130" s="85" t="e">
        <f ca="1">OFFSET(MD!$P$5,MATCH($AK$7,MD_JAHR,0),0)*12</f>
        <v>#VALUE!</v>
      </c>
      <c r="AG130" s="85">
        <f t="shared" si="18"/>
        <v>0</v>
      </c>
      <c r="AH130" s="81"/>
      <c r="AJ130" s="72"/>
      <c r="AK130" s="72"/>
      <c r="AL130" s="72"/>
      <c r="AM130" s="72"/>
      <c r="AN130" s="72"/>
    </row>
    <row r="131" spans="2:40" ht="15" customHeight="1" x14ac:dyDescent="0.2">
      <c r="B131" s="78"/>
      <c r="C131" s="78"/>
      <c r="D131" s="78"/>
      <c r="E131" s="79"/>
      <c r="F131" s="80"/>
      <c r="G131" s="73"/>
      <c r="H131" s="82"/>
      <c r="I131" s="93"/>
      <c r="J131" s="90"/>
      <c r="K131" s="83"/>
      <c r="L131" s="83"/>
      <c r="M131" s="84"/>
      <c r="N131" s="83"/>
      <c r="O131" s="104" t="str">
        <f ca="1">IF($B131="","",IF(F131="Arbeitgeberähnliche Stellung",OFFSET(MD!$Q$5,MATCH(Grundlagen_Abrechnung_KAE!$AK$7,MD_JAHR,0),0)*$H131,IF(((AD131/12*M131*12)+N131)&gt;AF131,AF131/12,((AD131/12*M131*12)+N131)/12)))</f>
        <v/>
      </c>
      <c r="P131" s="90"/>
      <c r="Q131" s="90"/>
      <c r="R131" s="104">
        <f t="shared" si="11"/>
        <v>0</v>
      </c>
      <c r="T131" s="145">
        <f t="shared" si="12"/>
        <v>0</v>
      </c>
      <c r="U131" s="76">
        <f t="shared" ca="1" si="13"/>
        <v>0</v>
      </c>
      <c r="V131" s="76">
        <f t="shared" ca="1" si="19"/>
        <v>0</v>
      </c>
      <c r="W131" s="76">
        <f t="shared" ca="1" si="14"/>
        <v>0</v>
      </c>
      <c r="Y131" s="106" t="str">
        <f t="shared" si="15"/>
        <v>prüfen</v>
      </c>
      <c r="Z131" s="107" t="str">
        <f ca="1">IFERROR(OFFSET(MD!$U$5,MATCH(Grundlagen_Abrechnung_KAE!$E131,MD_GENDER,0),0),"")</f>
        <v/>
      </c>
      <c r="AA131" s="104">
        <f t="shared" si="16"/>
        <v>0</v>
      </c>
      <c r="AC131" s="104">
        <f t="shared" si="17"/>
        <v>0</v>
      </c>
      <c r="AD131" s="104">
        <f ca="1">IF(F131="Arbeitgeberähnliche Stellung",OFFSET(MD!$Q$5,MATCH(Grundlagen_Abrechnung_KAE!$AK$7,MD_JAHR,0),0)*$H131,IF(J131&gt;0,AC131,I131))</f>
        <v>0</v>
      </c>
      <c r="AF131" s="85" t="e">
        <f ca="1">OFFSET(MD!$P$5,MATCH($AK$7,MD_JAHR,0),0)*12</f>
        <v>#VALUE!</v>
      </c>
      <c r="AG131" s="85">
        <f t="shared" si="18"/>
        <v>0</v>
      </c>
      <c r="AH131" s="81"/>
      <c r="AJ131" s="72"/>
      <c r="AK131" s="72"/>
      <c r="AL131" s="72"/>
      <c r="AM131" s="72"/>
      <c r="AN131" s="72"/>
    </row>
    <row r="132" spans="2:40" ht="15" customHeight="1" x14ac:dyDescent="0.2">
      <c r="B132" s="78"/>
      <c r="C132" s="78"/>
      <c r="D132" s="78"/>
      <c r="E132" s="79"/>
      <c r="F132" s="80"/>
      <c r="G132" s="73"/>
      <c r="H132" s="82"/>
      <c r="I132" s="93"/>
      <c r="J132" s="90"/>
      <c r="K132" s="83"/>
      <c r="L132" s="83"/>
      <c r="M132" s="84"/>
      <c r="N132" s="83"/>
      <c r="O132" s="104" t="str">
        <f ca="1">IF($B132="","",IF(F132="Arbeitgeberähnliche Stellung",OFFSET(MD!$Q$5,MATCH(Grundlagen_Abrechnung_KAE!$AK$7,MD_JAHR,0),0)*$H132,IF(((AD132/12*M132*12)+N132)&gt;AF132,AF132/12,((AD132/12*M132*12)+N132)/12)))</f>
        <v/>
      </c>
      <c r="P132" s="90"/>
      <c r="Q132" s="90"/>
      <c r="R132" s="104">
        <f t="shared" si="11"/>
        <v>0</v>
      </c>
      <c r="T132" s="145">
        <f t="shared" si="12"/>
        <v>0</v>
      </c>
      <c r="U132" s="76">
        <f t="shared" ca="1" si="13"/>
        <v>0</v>
      </c>
      <c r="V132" s="76">
        <f t="shared" ca="1" si="19"/>
        <v>0</v>
      </c>
      <c r="W132" s="76">
        <f t="shared" ca="1" si="14"/>
        <v>0</v>
      </c>
      <c r="Y132" s="106" t="str">
        <f t="shared" si="15"/>
        <v>prüfen</v>
      </c>
      <c r="Z132" s="107" t="str">
        <f ca="1">IFERROR(OFFSET(MD!$U$5,MATCH(Grundlagen_Abrechnung_KAE!$E132,MD_GENDER,0),0),"")</f>
        <v/>
      </c>
      <c r="AA132" s="104">
        <f t="shared" si="16"/>
        <v>0</v>
      </c>
      <c r="AC132" s="104">
        <f t="shared" si="17"/>
        <v>0</v>
      </c>
      <c r="AD132" s="104">
        <f ca="1">IF(F132="Arbeitgeberähnliche Stellung",OFFSET(MD!$Q$5,MATCH(Grundlagen_Abrechnung_KAE!$AK$7,MD_JAHR,0),0)*$H132,IF(J132&gt;0,AC132,I132))</f>
        <v>0</v>
      </c>
      <c r="AF132" s="85" t="e">
        <f ca="1">OFFSET(MD!$P$5,MATCH($AK$7,MD_JAHR,0),0)*12</f>
        <v>#VALUE!</v>
      </c>
      <c r="AG132" s="85">
        <f t="shared" si="18"/>
        <v>0</v>
      </c>
      <c r="AH132" s="81"/>
      <c r="AJ132" s="72"/>
      <c r="AK132" s="72"/>
      <c r="AL132" s="72"/>
      <c r="AM132" s="72"/>
      <c r="AN132" s="72"/>
    </row>
    <row r="133" spans="2:40" ht="15" customHeight="1" x14ac:dyDescent="0.2">
      <c r="B133" s="78"/>
      <c r="C133" s="78"/>
      <c r="D133" s="78"/>
      <c r="E133" s="79"/>
      <c r="F133" s="80"/>
      <c r="G133" s="73"/>
      <c r="H133" s="82"/>
      <c r="I133" s="93"/>
      <c r="J133" s="90"/>
      <c r="K133" s="83"/>
      <c r="L133" s="83"/>
      <c r="M133" s="84"/>
      <c r="N133" s="83"/>
      <c r="O133" s="104" t="str">
        <f ca="1">IF($B133="","",IF(F133="Arbeitgeberähnliche Stellung",OFFSET(MD!$Q$5,MATCH(Grundlagen_Abrechnung_KAE!$AK$7,MD_JAHR,0),0)*$H133,IF(((AD133/12*M133*12)+N133)&gt;AF133,AF133/12,((AD133/12*M133*12)+N133)/12)))</f>
        <v/>
      </c>
      <c r="P133" s="90"/>
      <c r="Q133" s="90"/>
      <c r="R133" s="104">
        <f t="shared" si="11"/>
        <v>0</v>
      </c>
      <c r="T133" s="145">
        <f t="shared" si="12"/>
        <v>0</v>
      </c>
      <c r="U133" s="76">
        <f t="shared" ca="1" si="13"/>
        <v>0</v>
      </c>
      <c r="V133" s="76">
        <f t="shared" ca="1" si="19"/>
        <v>0</v>
      </c>
      <c r="W133" s="76">
        <f t="shared" ca="1" si="14"/>
        <v>0</v>
      </c>
      <c r="Y133" s="106" t="str">
        <f t="shared" si="15"/>
        <v>prüfen</v>
      </c>
      <c r="Z133" s="107" t="str">
        <f ca="1">IFERROR(OFFSET(MD!$U$5,MATCH(Grundlagen_Abrechnung_KAE!$E133,MD_GENDER,0),0),"")</f>
        <v/>
      </c>
      <c r="AA133" s="104">
        <f t="shared" si="16"/>
        <v>0</v>
      </c>
      <c r="AC133" s="104">
        <f t="shared" si="17"/>
        <v>0</v>
      </c>
      <c r="AD133" s="104">
        <f ca="1">IF(F133="Arbeitgeberähnliche Stellung",OFFSET(MD!$Q$5,MATCH(Grundlagen_Abrechnung_KAE!$AK$7,MD_JAHR,0),0)*$H133,IF(J133&gt;0,AC133,I133))</f>
        <v>0</v>
      </c>
      <c r="AF133" s="85" t="e">
        <f ca="1">OFFSET(MD!$P$5,MATCH($AK$7,MD_JAHR,0),0)*12</f>
        <v>#VALUE!</v>
      </c>
      <c r="AG133" s="85">
        <f t="shared" si="18"/>
        <v>0</v>
      </c>
      <c r="AH133" s="81"/>
      <c r="AJ133" s="72"/>
      <c r="AK133" s="72"/>
      <c r="AL133" s="72"/>
      <c r="AM133" s="72"/>
      <c r="AN133" s="72"/>
    </row>
    <row r="134" spans="2:40" ht="15" customHeight="1" x14ac:dyDescent="0.2">
      <c r="B134" s="78"/>
      <c r="C134" s="78"/>
      <c r="D134" s="78"/>
      <c r="E134" s="79"/>
      <c r="F134" s="80"/>
      <c r="G134" s="73"/>
      <c r="H134" s="82"/>
      <c r="I134" s="93"/>
      <c r="J134" s="90"/>
      <c r="K134" s="83"/>
      <c r="L134" s="83"/>
      <c r="M134" s="84"/>
      <c r="N134" s="83"/>
      <c r="O134" s="104" t="str">
        <f ca="1">IF($B134="","",IF(F134="Arbeitgeberähnliche Stellung",OFFSET(MD!$Q$5,MATCH(Grundlagen_Abrechnung_KAE!$AK$7,MD_JAHR,0),0)*$H134,IF(((AD134/12*M134*12)+N134)&gt;AF134,AF134/12,((AD134/12*M134*12)+N134)/12)))</f>
        <v/>
      </c>
      <c r="P134" s="90"/>
      <c r="Q134" s="90"/>
      <c r="R134" s="104">
        <f t="shared" si="11"/>
        <v>0</v>
      </c>
      <c r="T134" s="145">
        <f t="shared" si="12"/>
        <v>0</v>
      </c>
      <c r="U134" s="76">
        <f t="shared" ca="1" si="13"/>
        <v>0</v>
      </c>
      <c r="V134" s="76">
        <f t="shared" ca="1" si="19"/>
        <v>0</v>
      </c>
      <c r="W134" s="76">
        <f t="shared" ca="1" si="14"/>
        <v>0</v>
      </c>
      <c r="Y134" s="106" t="str">
        <f t="shared" si="15"/>
        <v>prüfen</v>
      </c>
      <c r="Z134" s="107" t="str">
        <f ca="1">IFERROR(OFFSET(MD!$U$5,MATCH(Grundlagen_Abrechnung_KAE!$E134,MD_GENDER,0),0),"")</f>
        <v/>
      </c>
      <c r="AA134" s="104">
        <f t="shared" si="16"/>
        <v>0</v>
      </c>
      <c r="AC134" s="104">
        <f t="shared" si="17"/>
        <v>0</v>
      </c>
      <c r="AD134" s="104">
        <f ca="1">IF(F134="Arbeitgeberähnliche Stellung",OFFSET(MD!$Q$5,MATCH(Grundlagen_Abrechnung_KAE!$AK$7,MD_JAHR,0),0)*$H134,IF(J134&gt;0,AC134,I134))</f>
        <v>0</v>
      </c>
      <c r="AF134" s="85" t="e">
        <f ca="1">OFFSET(MD!$P$5,MATCH($AK$7,MD_JAHR,0),0)*12</f>
        <v>#VALUE!</v>
      </c>
      <c r="AG134" s="85">
        <f t="shared" si="18"/>
        <v>0</v>
      </c>
      <c r="AH134" s="81"/>
      <c r="AJ134" s="72"/>
      <c r="AK134" s="72"/>
      <c r="AL134" s="72"/>
      <c r="AM134" s="72"/>
      <c r="AN134" s="72"/>
    </row>
    <row r="135" spans="2:40" ht="15" customHeight="1" x14ac:dyDescent="0.2">
      <c r="B135" s="78"/>
      <c r="C135" s="78"/>
      <c r="D135" s="78"/>
      <c r="E135" s="79"/>
      <c r="F135" s="80"/>
      <c r="G135" s="73"/>
      <c r="H135" s="82"/>
      <c r="I135" s="93"/>
      <c r="J135" s="90"/>
      <c r="K135" s="83"/>
      <c r="L135" s="83"/>
      <c r="M135" s="84"/>
      <c r="N135" s="83"/>
      <c r="O135" s="104" t="str">
        <f ca="1">IF($B135="","",IF(F135="Arbeitgeberähnliche Stellung",OFFSET(MD!$Q$5,MATCH(Grundlagen_Abrechnung_KAE!$AK$7,MD_JAHR,0),0)*$H135,IF(((AD135/12*M135*12)+N135)&gt;AF135,AF135/12,((AD135/12*M135*12)+N135)/12)))</f>
        <v/>
      </c>
      <c r="P135" s="90"/>
      <c r="Q135" s="90"/>
      <c r="R135" s="104">
        <f t="shared" si="11"/>
        <v>0</v>
      </c>
      <c r="T135" s="145">
        <f t="shared" si="12"/>
        <v>0</v>
      </c>
      <c r="U135" s="76">
        <f t="shared" ca="1" si="13"/>
        <v>0</v>
      </c>
      <c r="V135" s="76">
        <f t="shared" ca="1" si="19"/>
        <v>0</v>
      </c>
      <c r="W135" s="76">
        <f t="shared" ca="1" si="14"/>
        <v>0</v>
      </c>
      <c r="Y135" s="106" t="str">
        <f t="shared" si="15"/>
        <v>prüfen</v>
      </c>
      <c r="Z135" s="107" t="str">
        <f ca="1">IFERROR(OFFSET(MD!$U$5,MATCH(Grundlagen_Abrechnung_KAE!$E135,MD_GENDER,0),0),"")</f>
        <v/>
      </c>
      <c r="AA135" s="104">
        <f t="shared" si="16"/>
        <v>0</v>
      </c>
      <c r="AC135" s="104">
        <f t="shared" si="17"/>
        <v>0</v>
      </c>
      <c r="AD135" s="104">
        <f ca="1">IF(F135="Arbeitgeberähnliche Stellung",OFFSET(MD!$Q$5,MATCH(Grundlagen_Abrechnung_KAE!$AK$7,MD_JAHR,0),0)*$H135,IF(J135&gt;0,AC135,I135))</f>
        <v>0</v>
      </c>
      <c r="AF135" s="85" t="e">
        <f ca="1">OFFSET(MD!$P$5,MATCH($AK$7,MD_JAHR,0),0)*12</f>
        <v>#VALUE!</v>
      </c>
      <c r="AG135" s="85">
        <f t="shared" si="18"/>
        <v>0</v>
      </c>
      <c r="AH135" s="81"/>
      <c r="AJ135" s="72"/>
      <c r="AK135" s="72"/>
      <c r="AL135" s="72"/>
      <c r="AM135" s="72"/>
      <c r="AN135" s="72"/>
    </row>
    <row r="136" spans="2:40" ht="15" customHeight="1" x14ac:dyDescent="0.2">
      <c r="B136" s="78"/>
      <c r="C136" s="78"/>
      <c r="D136" s="78"/>
      <c r="E136" s="79"/>
      <c r="F136" s="80"/>
      <c r="G136" s="73"/>
      <c r="H136" s="82"/>
      <c r="I136" s="93"/>
      <c r="J136" s="90"/>
      <c r="K136" s="83"/>
      <c r="L136" s="83"/>
      <c r="M136" s="84"/>
      <c r="N136" s="83"/>
      <c r="O136" s="104" t="str">
        <f ca="1">IF($B136="","",IF(F136="Arbeitgeberähnliche Stellung",OFFSET(MD!$Q$5,MATCH(Grundlagen_Abrechnung_KAE!$AK$7,MD_JAHR,0),0)*$H136,IF(((AD136/12*M136*12)+N136)&gt;AF136,AF136/12,((AD136/12*M136*12)+N136)/12)))</f>
        <v/>
      </c>
      <c r="P136" s="90"/>
      <c r="Q136" s="90"/>
      <c r="R136" s="104">
        <f t="shared" si="11"/>
        <v>0</v>
      </c>
      <c r="T136" s="145">
        <f t="shared" si="12"/>
        <v>0</v>
      </c>
      <c r="U136" s="76">
        <f t="shared" ca="1" si="13"/>
        <v>0</v>
      </c>
      <c r="V136" s="76">
        <f t="shared" ca="1" si="19"/>
        <v>0</v>
      </c>
      <c r="W136" s="76">
        <f t="shared" ca="1" si="14"/>
        <v>0</v>
      </c>
      <c r="Y136" s="106" t="str">
        <f t="shared" si="15"/>
        <v>prüfen</v>
      </c>
      <c r="Z136" s="107" t="str">
        <f ca="1">IFERROR(OFFSET(MD!$U$5,MATCH(Grundlagen_Abrechnung_KAE!$E136,MD_GENDER,0),0),"")</f>
        <v/>
      </c>
      <c r="AA136" s="104">
        <f t="shared" si="16"/>
        <v>0</v>
      </c>
      <c r="AC136" s="104">
        <f t="shared" si="17"/>
        <v>0</v>
      </c>
      <c r="AD136" s="104">
        <f ca="1">IF(F136="Arbeitgeberähnliche Stellung",OFFSET(MD!$Q$5,MATCH(Grundlagen_Abrechnung_KAE!$AK$7,MD_JAHR,0),0)*$H136,IF(J136&gt;0,AC136,I136))</f>
        <v>0</v>
      </c>
      <c r="AF136" s="85" t="e">
        <f ca="1">OFFSET(MD!$P$5,MATCH($AK$7,MD_JAHR,0),0)*12</f>
        <v>#VALUE!</v>
      </c>
      <c r="AG136" s="85">
        <f t="shared" si="18"/>
        <v>0</v>
      </c>
      <c r="AH136" s="81"/>
      <c r="AJ136" s="72"/>
      <c r="AK136" s="72"/>
      <c r="AL136" s="72"/>
      <c r="AM136" s="72"/>
      <c r="AN136" s="72"/>
    </row>
    <row r="137" spans="2:40" ht="15" customHeight="1" x14ac:dyDescent="0.2">
      <c r="B137" s="78"/>
      <c r="C137" s="78"/>
      <c r="D137" s="78"/>
      <c r="E137" s="79"/>
      <c r="F137" s="80"/>
      <c r="G137" s="73"/>
      <c r="H137" s="82"/>
      <c r="I137" s="93"/>
      <c r="J137" s="90"/>
      <c r="K137" s="83"/>
      <c r="L137" s="83"/>
      <c r="M137" s="84"/>
      <c r="N137" s="83"/>
      <c r="O137" s="104" t="str">
        <f ca="1">IF($B137="","",IF(F137="Arbeitgeberähnliche Stellung",OFFSET(MD!$Q$5,MATCH(Grundlagen_Abrechnung_KAE!$AK$7,MD_JAHR,0),0)*$H137,IF(((AD137/12*M137*12)+N137)&gt;AF137,AF137/12,((AD137/12*M137*12)+N137)/12)))</f>
        <v/>
      </c>
      <c r="P137" s="90"/>
      <c r="Q137" s="90"/>
      <c r="R137" s="104">
        <f t="shared" si="11"/>
        <v>0</v>
      </c>
      <c r="T137" s="145">
        <f t="shared" si="12"/>
        <v>0</v>
      </c>
      <c r="U137" s="76">
        <f t="shared" ca="1" si="13"/>
        <v>0</v>
      </c>
      <c r="V137" s="76">
        <f t="shared" ca="1" si="19"/>
        <v>0</v>
      </c>
      <c r="W137" s="76">
        <f t="shared" ca="1" si="14"/>
        <v>0</v>
      </c>
      <c r="Y137" s="106" t="str">
        <f t="shared" si="15"/>
        <v>prüfen</v>
      </c>
      <c r="Z137" s="107" t="str">
        <f ca="1">IFERROR(OFFSET(MD!$U$5,MATCH(Grundlagen_Abrechnung_KAE!$E137,MD_GENDER,0),0),"")</f>
        <v/>
      </c>
      <c r="AA137" s="104">
        <f t="shared" si="16"/>
        <v>0</v>
      </c>
      <c r="AC137" s="104">
        <f t="shared" si="17"/>
        <v>0</v>
      </c>
      <c r="AD137" s="104">
        <f ca="1">IF(F137="Arbeitgeberähnliche Stellung",OFFSET(MD!$Q$5,MATCH(Grundlagen_Abrechnung_KAE!$AK$7,MD_JAHR,0),0)*$H137,IF(J137&gt;0,AC137,I137))</f>
        <v>0</v>
      </c>
      <c r="AF137" s="85" t="e">
        <f ca="1">OFFSET(MD!$P$5,MATCH($AK$7,MD_JAHR,0),0)*12</f>
        <v>#VALUE!</v>
      </c>
      <c r="AG137" s="85">
        <f t="shared" si="18"/>
        <v>0</v>
      </c>
      <c r="AH137" s="81"/>
      <c r="AJ137" s="72"/>
      <c r="AK137" s="72"/>
      <c r="AL137" s="72"/>
      <c r="AM137" s="72"/>
      <c r="AN137" s="72"/>
    </row>
    <row r="138" spans="2:40" ht="15" customHeight="1" x14ac:dyDescent="0.2">
      <c r="B138" s="78"/>
      <c r="C138" s="78"/>
      <c r="D138" s="78"/>
      <c r="E138" s="79"/>
      <c r="F138" s="80"/>
      <c r="G138" s="73"/>
      <c r="H138" s="82"/>
      <c r="I138" s="93"/>
      <c r="J138" s="90"/>
      <c r="K138" s="83"/>
      <c r="L138" s="83"/>
      <c r="M138" s="84"/>
      <c r="N138" s="83"/>
      <c r="O138" s="104" t="str">
        <f ca="1">IF($B138="","",IF(F138="Arbeitgeberähnliche Stellung",OFFSET(MD!$Q$5,MATCH(Grundlagen_Abrechnung_KAE!$AK$7,MD_JAHR,0),0)*$H138,IF(((AD138/12*M138*12)+N138)&gt;AF138,AF138/12,((AD138/12*M138*12)+N138)/12)))</f>
        <v/>
      </c>
      <c r="P138" s="90"/>
      <c r="Q138" s="90"/>
      <c r="R138" s="104">
        <f t="shared" si="11"/>
        <v>0</v>
      </c>
      <c r="T138" s="145">
        <f t="shared" si="12"/>
        <v>0</v>
      </c>
      <c r="U138" s="76">
        <f t="shared" ca="1" si="13"/>
        <v>0</v>
      </c>
      <c r="V138" s="76">
        <f t="shared" ca="1" si="19"/>
        <v>0</v>
      </c>
      <c r="W138" s="76">
        <f t="shared" ca="1" si="14"/>
        <v>0</v>
      </c>
      <c r="Y138" s="106" t="str">
        <f t="shared" si="15"/>
        <v>prüfen</v>
      </c>
      <c r="Z138" s="107" t="str">
        <f ca="1">IFERROR(OFFSET(MD!$U$5,MATCH(Grundlagen_Abrechnung_KAE!$E138,MD_GENDER,0),0),"")</f>
        <v/>
      </c>
      <c r="AA138" s="104">
        <f t="shared" si="16"/>
        <v>0</v>
      </c>
      <c r="AC138" s="104">
        <f t="shared" si="17"/>
        <v>0</v>
      </c>
      <c r="AD138" s="104">
        <f ca="1">IF(F138="Arbeitgeberähnliche Stellung",OFFSET(MD!$Q$5,MATCH(Grundlagen_Abrechnung_KAE!$AK$7,MD_JAHR,0),0)*$H138,IF(J138&gt;0,AC138,I138))</f>
        <v>0</v>
      </c>
      <c r="AF138" s="85" t="e">
        <f ca="1">OFFSET(MD!$P$5,MATCH($AK$7,MD_JAHR,0),0)*12</f>
        <v>#VALUE!</v>
      </c>
      <c r="AG138" s="85">
        <f t="shared" si="18"/>
        <v>0</v>
      </c>
      <c r="AH138" s="81"/>
      <c r="AJ138" s="72"/>
      <c r="AK138" s="72"/>
      <c r="AL138" s="72"/>
      <c r="AM138" s="72"/>
      <c r="AN138" s="72"/>
    </row>
    <row r="139" spans="2:40" ht="15" customHeight="1" x14ac:dyDescent="0.2">
      <c r="B139" s="78"/>
      <c r="C139" s="78"/>
      <c r="D139" s="78"/>
      <c r="E139" s="79"/>
      <c r="F139" s="80"/>
      <c r="G139" s="73"/>
      <c r="H139" s="82"/>
      <c r="I139" s="93"/>
      <c r="J139" s="90"/>
      <c r="K139" s="83"/>
      <c r="L139" s="83"/>
      <c r="M139" s="84"/>
      <c r="N139" s="83"/>
      <c r="O139" s="104" t="str">
        <f ca="1">IF($B139="","",IF(F139="Arbeitgeberähnliche Stellung",OFFSET(MD!$Q$5,MATCH(Grundlagen_Abrechnung_KAE!$AK$7,MD_JAHR,0),0)*$H139,IF(((AD139/12*M139*12)+N139)&gt;AF139,AF139/12,((AD139/12*M139*12)+N139)/12)))</f>
        <v/>
      </c>
      <c r="P139" s="90"/>
      <c r="Q139" s="90"/>
      <c r="R139" s="104">
        <f t="shared" si="11"/>
        <v>0</v>
      </c>
      <c r="T139" s="145">
        <f t="shared" si="12"/>
        <v>0</v>
      </c>
      <c r="U139" s="76">
        <f t="shared" ca="1" si="13"/>
        <v>0</v>
      </c>
      <c r="V139" s="76">
        <f t="shared" ca="1" si="19"/>
        <v>0</v>
      </c>
      <c r="W139" s="76">
        <f t="shared" ca="1" si="14"/>
        <v>0</v>
      </c>
      <c r="Y139" s="106" t="str">
        <f t="shared" si="15"/>
        <v>prüfen</v>
      </c>
      <c r="Z139" s="107" t="str">
        <f ca="1">IFERROR(OFFSET(MD!$U$5,MATCH(Grundlagen_Abrechnung_KAE!$E139,MD_GENDER,0),0),"")</f>
        <v/>
      </c>
      <c r="AA139" s="104">
        <f t="shared" si="16"/>
        <v>0</v>
      </c>
      <c r="AC139" s="104">
        <f t="shared" si="17"/>
        <v>0</v>
      </c>
      <c r="AD139" s="104">
        <f ca="1">IF(F139="Arbeitgeberähnliche Stellung",OFFSET(MD!$Q$5,MATCH(Grundlagen_Abrechnung_KAE!$AK$7,MD_JAHR,0),0)*$H139,IF(J139&gt;0,AC139,I139))</f>
        <v>0</v>
      </c>
      <c r="AF139" s="85" t="e">
        <f ca="1">OFFSET(MD!$P$5,MATCH($AK$7,MD_JAHR,0),0)*12</f>
        <v>#VALUE!</v>
      </c>
      <c r="AG139" s="85">
        <f t="shared" si="18"/>
        <v>0</v>
      </c>
      <c r="AH139" s="81"/>
      <c r="AJ139" s="72"/>
      <c r="AK139" s="72"/>
      <c r="AL139" s="72"/>
      <c r="AM139" s="72"/>
      <c r="AN139" s="72"/>
    </row>
    <row r="140" spans="2:40" ht="15" customHeight="1" x14ac:dyDescent="0.2">
      <c r="B140" s="78"/>
      <c r="C140" s="78"/>
      <c r="D140" s="78"/>
      <c r="E140" s="79"/>
      <c r="F140" s="80"/>
      <c r="G140" s="73"/>
      <c r="H140" s="82"/>
      <c r="I140" s="93"/>
      <c r="J140" s="90"/>
      <c r="K140" s="83"/>
      <c r="L140" s="83"/>
      <c r="M140" s="84"/>
      <c r="N140" s="83"/>
      <c r="O140" s="104" t="str">
        <f ca="1">IF($B140="","",IF(F140="Arbeitgeberähnliche Stellung",OFFSET(MD!$Q$5,MATCH(Grundlagen_Abrechnung_KAE!$AK$7,MD_JAHR,0),0)*$H140,IF(((AD140/12*M140*12)+N140)&gt;AF140,AF140/12,((AD140/12*M140*12)+N140)/12)))</f>
        <v/>
      </c>
      <c r="P140" s="90"/>
      <c r="Q140" s="90"/>
      <c r="R140" s="104">
        <f t="shared" si="11"/>
        <v>0</v>
      </c>
      <c r="T140" s="145">
        <f t="shared" si="12"/>
        <v>0</v>
      </c>
      <c r="U140" s="76">
        <f t="shared" ca="1" si="13"/>
        <v>0</v>
      </c>
      <c r="V140" s="76">
        <f t="shared" ca="1" si="19"/>
        <v>0</v>
      </c>
      <c r="W140" s="76">
        <f t="shared" ca="1" si="14"/>
        <v>0</v>
      </c>
      <c r="Y140" s="106" t="str">
        <f t="shared" si="15"/>
        <v>prüfen</v>
      </c>
      <c r="Z140" s="107" t="str">
        <f ca="1">IFERROR(OFFSET(MD!$U$5,MATCH(Grundlagen_Abrechnung_KAE!$E140,MD_GENDER,0),0),"")</f>
        <v/>
      </c>
      <c r="AA140" s="104">
        <f t="shared" si="16"/>
        <v>0</v>
      </c>
      <c r="AC140" s="104">
        <f t="shared" si="17"/>
        <v>0</v>
      </c>
      <c r="AD140" s="104">
        <f ca="1">IF(F140="Arbeitgeberähnliche Stellung",OFFSET(MD!$Q$5,MATCH(Grundlagen_Abrechnung_KAE!$AK$7,MD_JAHR,0),0)*$H140,IF(J140&gt;0,AC140,I140))</f>
        <v>0</v>
      </c>
      <c r="AF140" s="85" t="e">
        <f ca="1">OFFSET(MD!$P$5,MATCH($AK$7,MD_JAHR,0),0)*12</f>
        <v>#VALUE!</v>
      </c>
      <c r="AG140" s="85">
        <f t="shared" si="18"/>
        <v>0</v>
      </c>
      <c r="AH140" s="81"/>
      <c r="AJ140" s="72"/>
      <c r="AK140" s="72"/>
      <c r="AL140" s="72"/>
      <c r="AM140" s="72"/>
      <c r="AN140" s="72"/>
    </row>
    <row r="141" spans="2:40" ht="15" customHeight="1" x14ac:dyDescent="0.2">
      <c r="B141" s="78"/>
      <c r="C141" s="78"/>
      <c r="D141" s="78"/>
      <c r="E141" s="79"/>
      <c r="F141" s="80"/>
      <c r="G141" s="73"/>
      <c r="H141" s="82"/>
      <c r="I141" s="93"/>
      <c r="J141" s="90"/>
      <c r="K141" s="83"/>
      <c r="L141" s="83"/>
      <c r="M141" s="84"/>
      <c r="N141" s="83"/>
      <c r="O141" s="104" t="str">
        <f ca="1">IF($B141="","",IF(F141="Arbeitgeberähnliche Stellung",OFFSET(MD!$Q$5,MATCH(Grundlagen_Abrechnung_KAE!$AK$7,MD_JAHR,0),0)*$H141,IF(((AD141/12*M141*12)+N141)&gt;AF141,AF141/12,((AD141/12*M141*12)+N141)/12)))</f>
        <v/>
      </c>
      <c r="P141" s="90"/>
      <c r="Q141" s="90"/>
      <c r="R141" s="104">
        <f t="shared" si="11"/>
        <v>0</v>
      </c>
      <c r="T141" s="145">
        <f t="shared" si="12"/>
        <v>0</v>
      </c>
      <c r="U141" s="76">
        <f t="shared" ca="1" si="13"/>
        <v>0</v>
      </c>
      <c r="V141" s="76">
        <f t="shared" ca="1" si="19"/>
        <v>0</v>
      </c>
      <c r="W141" s="76">
        <f t="shared" ca="1" si="14"/>
        <v>0</v>
      </c>
      <c r="Y141" s="106" t="str">
        <f t="shared" si="15"/>
        <v>prüfen</v>
      </c>
      <c r="Z141" s="107" t="str">
        <f ca="1">IFERROR(OFFSET(MD!$U$5,MATCH(Grundlagen_Abrechnung_KAE!$E141,MD_GENDER,0),0),"")</f>
        <v/>
      </c>
      <c r="AA141" s="104">
        <f t="shared" si="16"/>
        <v>0</v>
      </c>
      <c r="AC141" s="104">
        <f t="shared" si="17"/>
        <v>0</v>
      </c>
      <c r="AD141" s="104">
        <f ca="1">IF(F141="Arbeitgeberähnliche Stellung",OFFSET(MD!$Q$5,MATCH(Grundlagen_Abrechnung_KAE!$AK$7,MD_JAHR,0),0)*$H141,IF(J141&gt;0,AC141,I141))</f>
        <v>0</v>
      </c>
      <c r="AF141" s="85" t="e">
        <f ca="1">OFFSET(MD!$P$5,MATCH($AK$7,MD_JAHR,0),0)*12</f>
        <v>#VALUE!</v>
      </c>
      <c r="AG141" s="85">
        <f t="shared" si="18"/>
        <v>0</v>
      </c>
      <c r="AH141" s="81"/>
      <c r="AJ141" s="72"/>
      <c r="AK141" s="72"/>
      <c r="AL141" s="72"/>
      <c r="AM141" s="72"/>
      <c r="AN141" s="72"/>
    </row>
    <row r="142" spans="2:40" ht="15" customHeight="1" x14ac:dyDescent="0.2">
      <c r="B142" s="78"/>
      <c r="C142" s="78"/>
      <c r="D142" s="78"/>
      <c r="E142" s="79"/>
      <c r="F142" s="80"/>
      <c r="G142" s="73"/>
      <c r="H142" s="82"/>
      <c r="I142" s="93"/>
      <c r="J142" s="90"/>
      <c r="K142" s="83"/>
      <c r="L142" s="83"/>
      <c r="M142" s="84"/>
      <c r="N142" s="83"/>
      <c r="O142" s="104" t="str">
        <f ca="1">IF($B142="","",IF(F142="Arbeitgeberähnliche Stellung",OFFSET(MD!$Q$5,MATCH(Grundlagen_Abrechnung_KAE!$AK$7,MD_JAHR,0),0)*$H142,IF(((AD142/12*M142*12)+N142)&gt;AF142,AF142/12,((AD142/12*M142*12)+N142)/12)))</f>
        <v/>
      </c>
      <c r="P142" s="90"/>
      <c r="Q142" s="90"/>
      <c r="R142" s="104">
        <f t="shared" si="11"/>
        <v>0</v>
      </c>
      <c r="T142" s="145">
        <f t="shared" si="12"/>
        <v>0</v>
      </c>
      <c r="U142" s="76">
        <f t="shared" ca="1" si="13"/>
        <v>0</v>
      </c>
      <c r="V142" s="76">
        <f t="shared" ca="1" si="19"/>
        <v>0</v>
      </c>
      <c r="W142" s="76">
        <f t="shared" ca="1" si="14"/>
        <v>0</v>
      </c>
      <c r="Y142" s="106" t="str">
        <f t="shared" si="15"/>
        <v>prüfen</v>
      </c>
      <c r="Z142" s="107" t="str">
        <f ca="1">IFERROR(OFFSET(MD!$U$5,MATCH(Grundlagen_Abrechnung_KAE!$E142,MD_GENDER,0),0),"")</f>
        <v/>
      </c>
      <c r="AA142" s="104">
        <f t="shared" si="16"/>
        <v>0</v>
      </c>
      <c r="AC142" s="104">
        <f t="shared" si="17"/>
        <v>0</v>
      </c>
      <c r="AD142" s="104">
        <f ca="1">IF(F142="Arbeitgeberähnliche Stellung",OFFSET(MD!$Q$5,MATCH(Grundlagen_Abrechnung_KAE!$AK$7,MD_JAHR,0),0)*$H142,IF(J142&gt;0,AC142,I142))</f>
        <v>0</v>
      </c>
      <c r="AF142" s="85" t="e">
        <f ca="1">OFFSET(MD!$P$5,MATCH($AK$7,MD_JAHR,0),0)*12</f>
        <v>#VALUE!</v>
      </c>
      <c r="AG142" s="85">
        <f t="shared" si="18"/>
        <v>0</v>
      </c>
      <c r="AH142" s="81"/>
      <c r="AJ142" s="72"/>
      <c r="AK142" s="72"/>
      <c r="AL142" s="72"/>
      <c r="AM142" s="72"/>
      <c r="AN142" s="72"/>
    </row>
    <row r="143" spans="2:40" ht="15" customHeight="1" x14ac:dyDescent="0.2">
      <c r="B143" s="78"/>
      <c r="C143" s="78"/>
      <c r="D143" s="78"/>
      <c r="E143" s="79"/>
      <c r="F143" s="80"/>
      <c r="G143" s="73"/>
      <c r="H143" s="82"/>
      <c r="I143" s="93"/>
      <c r="J143" s="90"/>
      <c r="K143" s="83"/>
      <c r="L143" s="83"/>
      <c r="M143" s="84"/>
      <c r="N143" s="83"/>
      <c r="O143" s="104" t="str">
        <f ca="1">IF($B143="","",IF(F143="Arbeitgeberähnliche Stellung",OFFSET(MD!$Q$5,MATCH(Grundlagen_Abrechnung_KAE!$AK$7,MD_JAHR,0),0)*$H143,IF(((AD143/12*M143*12)+N143)&gt;AF143,AF143/12,((AD143/12*M143*12)+N143)/12)))</f>
        <v/>
      </c>
      <c r="P143" s="90"/>
      <c r="Q143" s="90"/>
      <c r="R143" s="104">
        <f t="shared" si="11"/>
        <v>0</v>
      </c>
      <c r="T143" s="145">
        <f t="shared" si="12"/>
        <v>0</v>
      </c>
      <c r="U143" s="76">
        <f t="shared" ca="1" si="13"/>
        <v>0</v>
      </c>
      <c r="V143" s="76">
        <f t="shared" ca="1" si="19"/>
        <v>0</v>
      </c>
      <c r="W143" s="76">
        <f t="shared" ca="1" si="14"/>
        <v>0</v>
      </c>
      <c r="Y143" s="106" t="str">
        <f t="shared" si="15"/>
        <v>prüfen</v>
      </c>
      <c r="Z143" s="107" t="str">
        <f ca="1">IFERROR(OFFSET(MD!$U$5,MATCH(Grundlagen_Abrechnung_KAE!$E143,MD_GENDER,0),0),"")</f>
        <v/>
      </c>
      <c r="AA143" s="104">
        <f t="shared" si="16"/>
        <v>0</v>
      </c>
      <c r="AC143" s="104">
        <f t="shared" si="17"/>
        <v>0</v>
      </c>
      <c r="AD143" s="104">
        <f ca="1">IF(F143="Arbeitgeberähnliche Stellung",OFFSET(MD!$Q$5,MATCH(Grundlagen_Abrechnung_KAE!$AK$7,MD_JAHR,0),0)*$H143,IF(J143&gt;0,AC143,I143))</f>
        <v>0</v>
      </c>
      <c r="AF143" s="85" t="e">
        <f ca="1">OFFSET(MD!$P$5,MATCH($AK$7,MD_JAHR,0),0)*12</f>
        <v>#VALUE!</v>
      </c>
      <c r="AG143" s="85">
        <f t="shared" si="18"/>
        <v>0</v>
      </c>
      <c r="AH143" s="81"/>
      <c r="AJ143" s="72"/>
      <c r="AK143" s="72"/>
      <c r="AL143" s="72"/>
      <c r="AM143" s="72"/>
      <c r="AN143" s="72"/>
    </row>
    <row r="144" spans="2:40" ht="15" customHeight="1" x14ac:dyDescent="0.2">
      <c r="B144" s="78"/>
      <c r="C144" s="78"/>
      <c r="D144" s="78"/>
      <c r="E144" s="79"/>
      <c r="F144" s="80"/>
      <c r="G144" s="73"/>
      <c r="H144" s="82"/>
      <c r="I144" s="93"/>
      <c r="J144" s="90"/>
      <c r="K144" s="83"/>
      <c r="L144" s="83"/>
      <c r="M144" s="84"/>
      <c r="N144" s="83"/>
      <c r="O144" s="104" t="str">
        <f ca="1">IF($B144="","",IF(F144="Arbeitgeberähnliche Stellung",OFFSET(MD!$Q$5,MATCH(Grundlagen_Abrechnung_KAE!$AK$7,MD_JAHR,0),0)*$H144,IF(((AD144/12*M144*12)+N144)&gt;AF144,AF144/12,((AD144/12*M144*12)+N144)/12)))</f>
        <v/>
      </c>
      <c r="P144" s="90"/>
      <c r="Q144" s="90"/>
      <c r="R144" s="104">
        <f t="shared" si="11"/>
        <v>0</v>
      </c>
      <c r="T144" s="145">
        <f t="shared" si="12"/>
        <v>0</v>
      </c>
      <c r="U144" s="76">
        <f t="shared" ca="1" si="13"/>
        <v>0</v>
      </c>
      <c r="V144" s="76">
        <f t="shared" ca="1" si="19"/>
        <v>0</v>
      </c>
      <c r="W144" s="76">
        <f t="shared" ca="1" si="14"/>
        <v>0</v>
      </c>
      <c r="Y144" s="106" t="str">
        <f t="shared" si="15"/>
        <v>prüfen</v>
      </c>
      <c r="Z144" s="107" t="str">
        <f ca="1">IFERROR(OFFSET(MD!$U$5,MATCH(Grundlagen_Abrechnung_KAE!$E144,MD_GENDER,0),0),"")</f>
        <v/>
      </c>
      <c r="AA144" s="104">
        <f t="shared" si="16"/>
        <v>0</v>
      </c>
      <c r="AC144" s="104">
        <f t="shared" si="17"/>
        <v>0</v>
      </c>
      <c r="AD144" s="104">
        <f ca="1">IF(F144="Arbeitgeberähnliche Stellung",OFFSET(MD!$Q$5,MATCH(Grundlagen_Abrechnung_KAE!$AK$7,MD_JAHR,0),0)*$H144,IF(J144&gt;0,AC144,I144))</f>
        <v>0</v>
      </c>
      <c r="AF144" s="85" t="e">
        <f ca="1">OFFSET(MD!$P$5,MATCH($AK$7,MD_JAHR,0),0)*12</f>
        <v>#VALUE!</v>
      </c>
      <c r="AG144" s="85">
        <f t="shared" si="18"/>
        <v>0</v>
      </c>
      <c r="AH144" s="81"/>
      <c r="AJ144" s="72"/>
      <c r="AK144" s="72"/>
      <c r="AL144" s="72"/>
      <c r="AM144" s="72"/>
      <c r="AN144" s="72"/>
    </row>
    <row r="145" spans="2:40" ht="15" customHeight="1" x14ac:dyDescent="0.2">
      <c r="B145" s="78"/>
      <c r="C145" s="78"/>
      <c r="D145" s="78"/>
      <c r="E145" s="79"/>
      <c r="F145" s="80"/>
      <c r="G145" s="73"/>
      <c r="H145" s="82"/>
      <c r="I145" s="93"/>
      <c r="J145" s="90"/>
      <c r="K145" s="83"/>
      <c r="L145" s="83"/>
      <c r="M145" s="84"/>
      <c r="N145" s="83"/>
      <c r="O145" s="104" t="str">
        <f ca="1">IF($B145="","",IF(F145="Arbeitgeberähnliche Stellung",OFFSET(MD!$Q$5,MATCH(Grundlagen_Abrechnung_KAE!$AK$7,MD_JAHR,0),0)*$H145,IF(((AD145/12*M145*12)+N145)&gt;AF145,AF145/12,((AD145/12*M145*12)+N145)/12)))</f>
        <v/>
      </c>
      <c r="P145" s="90"/>
      <c r="Q145" s="90"/>
      <c r="R145" s="104">
        <f t="shared" si="11"/>
        <v>0</v>
      </c>
      <c r="T145" s="145">
        <f t="shared" si="12"/>
        <v>0</v>
      </c>
      <c r="U145" s="76">
        <f t="shared" ca="1" si="13"/>
        <v>0</v>
      </c>
      <c r="V145" s="76">
        <f t="shared" ca="1" si="19"/>
        <v>0</v>
      </c>
      <c r="W145" s="76">
        <f t="shared" ca="1" si="14"/>
        <v>0</v>
      </c>
      <c r="Y145" s="106" t="str">
        <f t="shared" si="15"/>
        <v>prüfen</v>
      </c>
      <c r="Z145" s="107" t="str">
        <f ca="1">IFERROR(OFFSET(MD!$U$5,MATCH(Grundlagen_Abrechnung_KAE!$E145,MD_GENDER,0),0),"")</f>
        <v/>
      </c>
      <c r="AA145" s="104">
        <f t="shared" si="16"/>
        <v>0</v>
      </c>
      <c r="AC145" s="104">
        <f t="shared" si="17"/>
        <v>0</v>
      </c>
      <c r="AD145" s="104">
        <f ca="1">IF(F145="Arbeitgeberähnliche Stellung",OFFSET(MD!$Q$5,MATCH(Grundlagen_Abrechnung_KAE!$AK$7,MD_JAHR,0),0)*$H145,IF(J145&gt;0,AC145,I145))</f>
        <v>0</v>
      </c>
      <c r="AF145" s="85" t="e">
        <f ca="1">OFFSET(MD!$P$5,MATCH($AK$7,MD_JAHR,0),0)*12</f>
        <v>#VALUE!</v>
      </c>
      <c r="AG145" s="85">
        <f t="shared" si="18"/>
        <v>0</v>
      </c>
      <c r="AH145" s="81"/>
      <c r="AJ145" s="72"/>
      <c r="AK145" s="72"/>
      <c r="AL145" s="72"/>
      <c r="AM145" s="72"/>
      <c r="AN145" s="72"/>
    </row>
    <row r="146" spans="2:40" ht="15" customHeight="1" x14ac:dyDescent="0.2">
      <c r="B146" s="78"/>
      <c r="C146" s="78"/>
      <c r="D146" s="78"/>
      <c r="E146" s="79"/>
      <c r="F146" s="80"/>
      <c r="G146" s="73"/>
      <c r="H146" s="82"/>
      <c r="I146" s="93"/>
      <c r="J146" s="90"/>
      <c r="K146" s="83"/>
      <c r="L146" s="83"/>
      <c r="M146" s="84"/>
      <c r="N146" s="83"/>
      <c r="O146" s="104" t="str">
        <f ca="1">IF($B146="","",IF(F146="Arbeitgeberähnliche Stellung",OFFSET(MD!$Q$5,MATCH(Grundlagen_Abrechnung_KAE!$AK$7,MD_JAHR,0),0)*$H146,IF(((AD146/12*M146*12)+N146)&gt;AF146,AF146/12,((AD146/12*M146*12)+N146)/12)))</f>
        <v/>
      </c>
      <c r="P146" s="90"/>
      <c r="Q146" s="90"/>
      <c r="R146" s="104">
        <f t="shared" si="11"/>
        <v>0</v>
      </c>
      <c r="T146" s="145">
        <f t="shared" si="12"/>
        <v>0</v>
      </c>
      <c r="U146" s="76">
        <f t="shared" ca="1" si="13"/>
        <v>0</v>
      </c>
      <c r="V146" s="76">
        <f t="shared" ca="1" si="19"/>
        <v>0</v>
      </c>
      <c r="W146" s="76">
        <f t="shared" ca="1" si="14"/>
        <v>0</v>
      </c>
      <c r="Y146" s="106" t="str">
        <f t="shared" si="15"/>
        <v>prüfen</v>
      </c>
      <c r="Z146" s="107" t="str">
        <f ca="1">IFERROR(OFFSET(MD!$U$5,MATCH(Grundlagen_Abrechnung_KAE!$E146,MD_GENDER,0),0),"")</f>
        <v/>
      </c>
      <c r="AA146" s="104">
        <f t="shared" si="16"/>
        <v>0</v>
      </c>
      <c r="AC146" s="104">
        <f t="shared" si="17"/>
        <v>0</v>
      </c>
      <c r="AD146" s="104">
        <f ca="1">IF(F146="Arbeitgeberähnliche Stellung",OFFSET(MD!$Q$5,MATCH(Grundlagen_Abrechnung_KAE!$AK$7,MD_JAHR,0),0)*$H146,IF(J146&gt;0,AC146,I146))</f>
        <v>0</v>
      </c>
      <c r="AF146" s="85" t="e">
        <f ca="1">OFFSET(MD!$P$5,MATCH($AK$7,MD_JAHR,0),0)*12</f>
        <v>#VALUE!</v>
      </c>
      <c r="AG146" s="85">
        <f t="shared" si="18"/>
        <v>0</v>
      </c>
      <c r="AH146" s="81"/>
      <c r="AJ146" s="72"/>
      <c r="AK146" s="72"/>
      <c r="AL146" s="72"/>
      <c r="AM146" s="72"/>
      <c r="AN146" s="72"/>
    </row>
    <row r="147" spans="2:40" ht="15" customHeight="1" x14ac:dyDescent="0.2">
      <c r="B147" s="78"/>
      <c r="C147" s="78"/>
      <c r="D147" s="78"/>
      <c r="E147" s="79"/>
      <c r="F147" s="80"/>
      <c r="G147" s="73"/>
      <c r="H147" s="82"/>
      <c r="I147" s="93"/>
      <c r="J147" s="90"/>
      <c r="K147" s="83"/>
      <c r="L147" s="83"/>
      <c r="M147" s="84"/>
      <c r="N147" s="83"/>
      <c r="O147" s="104" t="str">
        <f ca="1">IF($B147="","",IF(F147="Arbeitgeberähnliche Stellung",OFFSET(MD!$Q$5,MATCH(Grundlagen_Abrechnung_KAE!$AK$7,MD_JAHR,0),0)*$H147,IF(((AD147/12*M147*12)+N147)&gt;AF147,AF147/12,((AD147/12*M147*12)+N147)/12)))</f>
        <v/>
      </c>
      <c r="P147" s="90"/>
      <c r="Q147" s="90"/>
      <c r="R147" s="104">
        <f t="shared" ref="R147:R210" si="20">ROUND(IF(Q147="",0,IF(P147=0,0,IF(Q147&gt;P147,0,P147-Q147))),2)</f>
        <v>0</v>
      </c>
      <c r="T147" s="145">
        <f t="shared" ref="T147:T210" si="21">IFERROR(R147/P147,0)</f>
        <v>0</v>
      </c>
      <c r="U147" s="76">
        <f t="shared" ref="U147:U210" ca="1" si="22">IFERROR(IF(O147-W147=0,O147,(O147)*(1-T147)),0)</f>
        <v>0</v>
      </c>
      <c r="V147" s="76">
        <f t="shared" ca="1" si="19"/>
        <v>0</v>
      </c>
      <c r="W147" s="76">
        <f t="shared" ref="W147:W210" ca="1" si="23">IFERROR(O147*T147,0)*0.8</f>
        <v>0</v>
      </c>
      <c r="Y147" s="106" t="str">
        <f t="shared" ref="Y147:Y210" si="24">IF(YEAR($G147)&gt;$Y$16,"prüfen","")</f>
        <v>prüfen</v>
      </c>
      <c r="Z147" s="107" t="str">
        <f ca="1">IFERROR(OFFSET(MD!$U$5,MATCH(Grundlagen_Abrechnung_KAE!$E147,MD_GENDER,0),0),"")</f>
        <v/>
      </c>
      <c r="AA147" s="104">
        <f t="shared" ref="AA147:AA210" si="25">IF(B147="",0,IF(YEAR(G147)&gt;$AA$16,0,1))</f>
        <v>0</v>
      </c>
      <c r="AC147" s="104">
        <f t="shared" ref="AC147:AC210" si="26">IF(J147*K147/6&gt;J147*L147/12,J147*K147/6,J147*L147/12)</f>
        <v>0</v>
      </c>
      <c r="AD147" s="104">
        <f ca="1">IF(F147="Arbeitgeberähnliche Stellung",OFFSET(MD!$Q$5,MATCH(Grundlagen_Abrechnung_KAE!$AK$7,MD_JAHR,0),0)*$H147,IF(J147&gt;0,AC147,I147))</f>
        <v>0</v>
      </c>
      <c r="AF147" s="85" t="e">
        <f ca="1">OFFSET(MD!$P$5,MATCH($AK$7,MD_JAHR,0),0)*12</f>
        <v>#VALUE!</v>
      </c>
      <c r="AG147" s="85">
        <f t="shared" ref="AG147:AG210" si="27">I147*M147+N147</f>
        <v>0</v>
      </c>
      <c r="AH147" s="81"/>
      <c r="AJ147" s="72"/>
      <c r="AK147" s="72"/>
      <c r="AL147" s="72"/>
      <c r="AM147" s="72"/>
      <c r="AN147" s="72"/>
    </row>
    <row r="148" spans="2:40" ht="15" customHeight="1" x14ac:dyDescent="0.2">
      <c r="B148" s="78"/>
      <c r="C148" s="78"/>
      <c r="D148" s="78"/>
      <c r="E148" s="79"/>
      <c r="F148" s="80"/>
      <c r="G148" s="73"/>
      <c r="H148" s="82"/>
      <c r="I148" s="93"/>
      <c r="J148" s="90"/>
      <c r="K148" s="83"/>
      <c r="L148" s="83"/>
      <c r="M148" s="84"/>
      <c r="N148" s="83"/>
      <c r="O148" s="104" t="str">
        <f ca="1">IF($B148="","",IF(F148="Arbeitgeberähnliche Stellung",OFFSET(MD!$Q$5,MATCH(Grundlagen_Abrechnung_KAE!$AK$7,MD_JAHR,0),0)*$H148,IF(((AD148/12*M148*12)+N148)&gt;AF148,AF148/12,((AD148/12*M148*12)+N148)/12)))</f>
        <v/>
      </c>
      <c r="P148" s="90"/>
      <c r="Q148" s="90"/>
      <c r="R148" s="104">
        <f t="shared" si="20"/>
        <v>0</v>
      </c>
      <c r="T148" s="145">
        <f t="shared" si="21"/>
        <v>0</v>
      </c>
      <c r="U148" s="76">
        <f t="shared" ca="1" si="22"/>
        <v>0</v>
      </c>
      <c r="V148" s="76">
        <f t="shared" ref="V148:V211" ca="1" si="28">IFERROR(O148*T148,0)</f>
        <v>0</v>
      </c>
      <c r="W148" s="76">
        <f t="shared" ca="1" si="23"/>
        <v>0</v>
      </c>
      <c r="Y148" s="106" t="str">
        <f t="shared" si="24"/>
        <v>prüfen</v>
      </c>
      <c r="Z148" s="107" t="str">
        <f ca="1">IFERROR(OFFSET(MD!$U$5,MATCH(Grundlagen_Abrechnung_KAE!$E148,MD_GENDER,0),0),"")</f>
        <v/>
      </c>
      <c r="AA148" s="104">
        <f t="shared" si="25"/>
        <v>0</v>
      </c>
      <c r="AC148" s="104">
        <f t="shared" si="26"/>
        <v>0</v>
      </c>
      <c r="AD148" s="104">
        <f ca="1">IF(F148="Arbeitgeberähnliche Stellung",OFFSET(MD!$Q$5,MATCH(Grundlagen_Abrechnung_KAE!$AK$7,MD_JAHR,0),0)*$H148,IF(J148&gt;0,AC148,I148))</f>
        <v>0</v>
      </c>
      <c r="AF148" s="85" t="e">
        <f ca="1">OFFSET(MD!$P$5,MATCH($AK$7,MD_JAHR,0),0)*12</f>
        <v>#VALUE!</v>
      </c>
      <c r="AG148" s="85">
        <f t="shared" si="27"/>
        <v>0</v>
      </c>
      <c r="AH148" s="81"/>
      <c r="AJ148" s="72"/>
      <c r="AK148" s="72"/>
      <c r="AL148" s="72"/>
      <c r="AM148" s="72"/>
      <c r="AN148" s="72"/>
    </row>
    <row r="149" spans="2:40" ht="15" customHeight="1" x14ac:dyDescent="0.2">
      <c r="B149" s="78"/>
      <c r="C149" s="78"/>
      <c r="D149" s="78"/>
      <c r="E149" s="79"/>
      <c r="F149" s="80"/>
      <c r="G149" s="73"/>
      <c r="H149" s="82"/>
      <c r="I149" s="93"/>
      <c r="J149" s="90"/>
      <c r="K149" s="83"/>
      <c r="L149" s="83"/>
      <c r="M149" s="84"/>
      <c r="N149" s="83"/>
      <c r="O149" s="104" t="str">
        <f ca="1">IF($B149="","",IF(F149="Arbeitgeberähnliche Stellung",OFFSET(MD!$Q$5,MATCH(Grundlagen_Abrechnung_KAE!$AK$7,MD_JAHR,0),0)*$H149,IF(((AD149/12*M149*12)+N149)&gt;AF149,AF149/12,((AD149/12*M149*12)+N149)/12)))</f>
        <v/>
      </c>
      <c r="P149" s="90"/>
      <c r="Q149" s="90"/>
      <c r="R149" s="104">
        <f t="shared" si="20"/>
        <v>0</v>
      </c>
      <c r="T149" s="145">
        <f t="shared" si="21"/>
        <v>0</v>
      </c>
      <c r="U149" s="76">
        <f t="shared" ca="1" si="22"/>
        <v>0</v>
      </c>
      <c r="V149" s="76">
        <f t="shared" ca="1" si="28"/>
        <v>0</v>
      </c>
      <c r="W149" s="76">
        <f t="shared" ca="1" si="23"/>
        <v>0</v>
      </c>
      <c r="Y149" s="106" t="str">
        <f t="shared" si="24"/>
        <v>prüfen</v>
      </c>
      <c r="Z149" s="107" t="str">
        <f ca="1">IFERROR(OFFSET(MD!$U$5,MATCH(Grundlagen_Abrechnung_KAE!$E149,MD_GENDER,0),0),"")</f>
        <v/>
      </c>
      <c r="AA149" s="104">
        <f t="shared" si="25"/>
        <v>0</v>
      </c>
      <c r="AC149" s="104">
        <f t="shared" si="26"/>
        <v>0</v>
      </c>
      <c r="AD149" s="104">
        <f ca="1">IF(F149="Arbeitgeberähnliche Stellung",OFFSET(MD!$Q$5,MATCH(Grundlagen_Abrechnung_KAE!$AK$7,MD_JAHR,0),0)*$H149,IF(J149&gt;0,AC149,I149))</f>
        <v>0</v>
      </c>
      <c r="AF149" s="85" t="e">
        <f ca="1">OFFSET(MD!$P$5,MATCH($AK$7,MD_JAHR,0),0)*12</f>
        <v>#VALUE!</v>
      </c>
      <c r="AG149" s="85">
        <f t="shared" si="27"/>
        <v>0</v>
      </c>
      <c r="AH149" s="81"/>
      <c r="AJ149" s="72"/>
      <c r="AK149" s="72"/>
      <c r="AL149" s="72"/>
      <c r="AM149" s="72"/>
      <c r="AN149" s="72"/>
    </row>
    <row r="150" spans="2:40" ht="15" customHeight="1" x14ac:dyDescent="0.2">
      <c r="B150" s="78"/>
      <c r="C150" s="78"/>
      <c r="D150" s="78"/>
      <c r="E150" s="79"/>
      <c r="F150" s="80"/>
      <c r="G150" s="73"/>
      <c r="H150" s="82"/>
      <c r="I150" s="93"/>
      <c r="J150" s="90"/>
      <c r="K150" s="83"/>
      <c r="L150" s="83"/>
      <c r="M150" s="84"/>
      <c r="N150" s="83"/>
      <c r="O150" s="104" t="str">
        <f ca="1">IF($B150="","",IF(F150="Arbeitgeberähnliche Stellung",OFFSET(MD!$Q$5,MATCH(Grundlagen_Abrechnung_KAE!$AK$7,MD_JAHR,0),0)*$H150,IF(((AD150/12*M150*12)+N150)&gt;AF150,AF150/12,((AD150/12*M150*12)+N150)/12)))</f>
        <v/>
      </c>
      <c r="P150" s="90"/>
      <c r="Q150" s="90"/>
      <c r="R150" s="104">
        <f t="shared" si="20"/>
        <v>0</v>
      </c>
      <c r="T150" s="145">
        <f t="shared" si="21"/>
        <v>0</v>
      </c>
      <c r="U150" s="76">
        <f t="shared" ca="1" si="22"/>
        <v>0</v>
      </c>
      <c r="V150" s="76">
        <f t="shared" ca="1" si="28"/>
        <v>0</v>
      </c>
      <c r="W150" s="76">
        <f t="shared" ca="1" si="23"/>
        <v>0</v>
      </c>
      <c r="Y150" s="106" t="str">
        <f t="shared" si="24"/>
        <v>prüfen</v>
      </c>
      <c r="Z150" s="107" t="str">
        <f ca="1">IFERROR(OFFSET(MD!$U$5,MATCH(Grundlagen_Abrechnung_KAE!$E150,MD_GENDER,0),0),"")</f>
        <v/>
      </c>
      <c r="AA150" s="104">
        <f t="shared" si="25"/>
        <v>0</v>
      </c>
      <c r="AC150" s="104">
        <f t="shared" si="26"/>
        <v>0</v>
      </c>
      <c r="AD150" s="104">
        <f ca="1">IF(F150="Arbeitgeberähnliche Stellung",OFFSET(MD!$Q$5,MATCH(Grundlagen_Abrechnung_KAE!$AK$7,MD_JAHR,0),0)*$H150,IF(J150&gt;0,AC150,I150))</f>
        <v>0</v>
      </c>
      <c r="AF150" s="85" t="e">
        <f ca="1">OFFSET(MD!$P$5,MATCH($AK$7,MD_JAHR,0),0)*12</f>
        <v>#VALUE!</v>
      </c>
      <c r="AG150" s="85">
        <f t="shared" si="27"/>
        <v>0</v>
      </c>
      <c r="AH150" s="81"/>
      <c r="AJ150" s="72"/>
      <c r="AK150" s="72"/>
      <c r="AL150" s="72"/>
      <c r="AM150" s="72"/>
      <c r="AN150" s="72"/>
    </row>
    <row r="151" spans="2:40" ht="15" customHeight="1" x14ac:dyDescent="0.2">
      <c r="B151" s="78"/>
      <c r="C151" s="78"/>
      <c r="D151" s="78"/>
      <c r="E151" s="79"/>
      <c r="F151" s="80"/>
      <c r="G151" s="73"/>
      <c r="H151" s="82"/>
      <c r="I151" s="93"/>
      <c r="J151" s="90"/>
      <c r="K151" s="83"/>
      <c r="L151" s="83"/>
      <c r="M151" s="84"/>
      <c r="N151" s="83"/>
      <c r="O151" s="104" t="str">
        <f ca="1">IF($B151="","",IF(F151="Arbeitgeberähnliche Stellung",OFFSET(MD!$Q$5,MATCH(Grundlagen_Abrechnung_KAE!$AK$7,MD_JAHR,0),0)*$H151,IF(((AD151/12*M151*12)+N151)&gt;AF151,AF151/12,((AD151/12*M151*12)+N151)/12)))</f>
        <v/>
      </c>
      <c r="P151" s="90"/>
      <c r="Q151" s="90"/>
      <c r="R151" s="104">
        <f t="shared" si="20"/>
        <v>0</v>
      </c>
      <c r="T151" s="145">
        <f t="shared" si="21"/>
        <v>0</v>
      </c>
      <c r="U151" s="76">
        <f t="shared" ca="1" si="22"/>
        <v>0</v>
      </c>
      <c r="V151" s="76">
        <f t="shared" ca="1" si="28"/>
        <v>0</v>
      </c>
      <c r="W151" s="76">
        <f t="shared" ca="1" si="23"/>
        <v>0</v>
      </c>
      <c r="Y151" s="106" t="str">
        <f t="shared" si="24"/>
        <v>prüfen</v>
      </c>
      <c r="Z151" s="107" t="str">
        <f ca="1">IFERROR(OFFSET(MD!$U$5,MATCH(Grundlagen_Abrechnung_KAE!$E151,MD_GENDER,0),0),"")</f>
        <v/>
      </c>
      <c r="AA151" s="104">
        <f t="shared" si="25"/>
        <v>0</v>
      </c>
      <c r="AC151" s="104">
        <f t="shared" si="26"/>
        <v>0</v>
      </c>
      <c r="AD151" s="104">
        <f ca="1">IF(F151="Arbeitgeberähnliche Stellung",OFFSET(MD!$Q$5,MATCH(Grundlagen_Abrechnung_KAE!$AK$7,MD_JAHR,0),0)*$H151,IF(J151&gt;0,AC151,I151))</f>
        <v>0</v>
      </c>
      <c r="AF151" s="85" t="e">
        <f ca="1">OFFSET(MD!$P$5,MATCH($AK$7,MD_JAHR,0),0)*12</f>
        <v>#VALUE!</v>
      </c>
      <c r="AG151" s="85">
        <f t="shared" si="27"/>
        <v>0</v>
      </c>
      <c r="AH151" s="81"/>
      <c r="AJ151" s="72"/>
      <c r="AK151" s="72"/>
      <c r="AL151" s="72"/>
      <c r="AM151" s="72"/>
      <c r="AN151" s="72"/>
    </row>
    <row r="152" spans="2:40" ht="15" customHeight="1" x14ac:dyDescent="0.2">
      <c r="B152" s="78"/>
      <c r="C152" s="78"/>
      <c r="D152" s="78"/>
      <c r="E152" s="79"/>
      <c r="F152" s="80"/>
      <c r="G152" s="73"/>
      <c r="H152" s="82"/>
      <c r="I152" s="93"/>
      <c r="J152" s="90"/>
      <c r="K152" s="83"/>
      <c r="L152" s="83"/>
      <c r="M152" s="84"/>
      <c r="N152" s="83"/>
      <c r="O152" s="104" t="str">
        <f ca="1">IF($B152="","",IF(F152="Arbeitgeberähnliche Stellung",OFFSET(MD!$Q$5,MATCH(Grundlagen_Abrechnung_KAE!$AK$7,MD_JAHR,0),0)*$H152,IF(((AD152/12*M152*12)+N152)&gt;AF152,AF152/12,((AD152/12*M152*12)+N152)/12)))</f>
        <v/>
      </c>
      <c r="P152" s="90"/>
      <c r="Q152" s="90"/>
      <c r="R152" s="104">
        <f t="shared" si="20"/>
        <v>0</v>
      </c>
      <c r="T152" s="145">
        <f t="shared" si="21"/>
        <v>0</v>
      </c>
      <c r="U152" s="76">
        <f t="shared" ca="1" si="22"/>
        <v>0</v>
      </c>
      <c r="V152" s="76">
        <f t="shared" ca="1" si="28"/>
        <v>0</v>
      </c>
      <c r="W152" s="76">
        <f t="shared" ca="1" si="23"/>
        <v>0</v>
      </c>
      <c r="Y152" s="106" t="str">
        <f t="shared" si="24"/>
        <v>prüfen</v>
      </c>
      <c r="Z152" s="107" t="str">
        <f ca="1">IFERROR(OFFSET(MD!$U$5,MATCH(Grundlagen_Abrechnung_KAE!$E152,MD_GENDER,0),0),"")</f>
        <v/>
      </c>
      <c r="AA152" s="104">
        <f t="shared" si="25"/>
        <v>0</v>
      </c>
      <c r="AC152" s="104">
        <f t="shared" si="26"/>
        <v>0</v>
      </c>
      <c r="AD152" s="104">
        <f ca="1">IF(F152="Arbeitgeberähnliche Stellung",OFFSET(MD!$Q$5,MATCH(Grundlagen_Abrechnung_KAE!$AK$7,MD_JAHR,0),0)*$H152,IF(J152&gt;0,AC152,I152))</f>
        <v>0</v>
      </c>
      <c r="AF152" s="85" t="e">
        <f ca="1">OFFSET(MD!$P$5,MATCH($AK$7,MD_JAHR,0),0)*12</f>
        <v>#VALUE!</v>
      </c>
      <c r="AG152" s="85">
        <f t="shared" si="27"/>
        <v>0</v>
      </c>
      <c r="AH152" s="81"/>
      <c r="AJ152" s="72"/>
      <c r="AK152" s="72"/>
      <c r="AL152" s="72"/>
      <c r="AM152" s="72"/>
      <c r="AN152" s="72"/>
    </row>
    <row r="153" spans="2:40" ht="15" customHeight="1" x14ac:dyDescent="0.2">
      <c r="B153" s="78"/>
      <c r="C153" s="78"/>
      <c r="D153" s="78"/>
      <c r="E153" s="79"/>
      <c r="F153" s="80"/>
      <c r="G153" s="73"/>
      <c r="H153" s="82"/>
      <c r="I153" s="93"/>
      <c r="J153" s="90"/>
      <c r="K153" s="83"/>
      <c r="L153" s="83"/>
      <c r="M153" s="84"/>
      <c r="N153" s="83"/>
      <c r="O153" s="104" t="str">
        <f ca="1">IF($B153="","",IF(F153="Arbeitgeberähnliche Stellung",OFFSET(MD!$Q$5,MATCH(Grundlagen_Abrechnung_KAE!$AK$7,MD_JAHR,0),0)*$H153,IF(((AD153/12*M153*12)+N153)&gt;AF153,AF153/12,((AD153/12*M153*12)+N153)/12)))</f>
        <v/>
      </c>
      <c r="P153" s="90"/>
      <c r="Q153" s="90"/>
      <c r="R153" s="104">
        <f t="shared" si="20"/>
        <v>0</v>
      </c>
      <c r="T153" s="145">
        <f t="shared" si="21"/>
        <v>0</v>
      </c>
      <c r="U153" s="76">
        <f t="shared" ca="1" si="22"/>
        <v>0</v>
      </c>
      <c r="V153" s="76">
        <f t="shared" ca="1" si="28"/>
        <v>0</v>
      </c>
      <c r="W153" s="76">
        <f t="shared" ca="1" si="23"/>
        <v>0</v>
      </c>
      <c r="Y153" s="106" t="str">
        <f t="shared" si="24"/>
        <v>prüfen</v>
      </c>
      <c r="Z153" s="107" t="str">
        <f ca="1">IFERROR(OFFSET(MD!$U$5,MATCH(Grundlagen_Abrechnung_KAE!$E153,MD_GENDER,0),0),"")</f>
        <v/>
      </c>
      <c r="AA153" s="104">
        <f t="shared" si="25"/>
        <v>0</v>
      </c>
      <c r="AC153" s="104">
        <f t="shared" si="26"/>
        <v>0</v>
      </c>
      <c r="AD153" s="104">
        <f ca="1">IF(F153="Arbeitgeberähnliche Stellung",OFFSET(MD!$Q$5,MATCH(Grundlagen_Abrechnung_KAE!$AK$7,MD_JAHR,0),0)*$H153,IF(J153&gt;0,AC153,I153))</f>
        <v>0</v>
      </c>
      <c r="AF153" s="85" t="e">
        <f ca="1">OFFSET(MD!$P$5,MATCH($AK$7,MD_JAHR,0),0)*12</f>
        <v>#VALUE!</v>
      </c>
      <c r="AG153" s="85">
        <f t="shared" si="27"/>
        <v>0</v>
      </c>
      <c r="AH153" s="81"/>
      <c r="AJ153" s="72"/>
      <c r="AK153" s="72"/>
      <c r="AL153" s="72"/>
      <c r="AM153" s="72"/>
      <c r="AN153" s="72"/>
    </row>
    <row r="154" spans="2:40" ht="15" customHeight="1" x14ac:dyDescent="0.2">
      <c r="B154" s="78"/>
      <c r="C154" s="78"/>
      <c r="D154" s="78"/>
      <c r="E154" s="79"/>
      <c r="F154" s="80"/>
      <c r="G154" s="73"/>
      <c r="H154" s="82"/>
      <c r="I154" s="93"/>
      <c r="J154" s="90"/>
      <c r="K154" s="83"/>
      <c r="L154" s="83"/>
      <c r="M154" s="84"/>
      <c r="N154" s="83"/>
      <c r="O154" s="104" t="str">
        <f ca="1">IF($B154="","",IF(F154="Arbeitgeberähnliche Stellung",OFFSET(MD!$Q$5,MATCH(Grundlagen_Abrechnung_KAE!$AK$7,MD_JAHR,0),0)*$H154,IF(((AD154/12*M154*12)+N154)&gt;AF154,AF154/12,((AD154/12*M154*12)+N154)/12)))</f>
        <v/>
      </c>
      <c r="P154" s="90"/>
      <c r="Q154" s="90"/>
      <c r="R154" s="104">
        <f t="shared" si="20"/>
        <v>0</v>
      </c>
      <c r="T154" s="145">
        <f t="shared" si="21"/>
        <v>0</v>
      </c>
      <c r="U154" s="76">
        <f t="shared" ca="1" si="22"/>
        <v>0</v>
      </c>
      <c r="V154" s="76">
        <f t="shared" ca="1" si="28"/>
        <v>0</v>
      </c>
      <c r="W154" s="76">
        <f t="shared" ca="1" si="23"/>
        <v>0</v>
      </c>
      <c r="Y154" s="106" t="str">
        <f t="shared" si="24"/>
        <v>prüfen</v>
      </c>
      <c r="Z154" s="107" t="str">
        <f ca="1">IFERROR(OFFSET(MD!$U$5,MATCH(Grundlagen_Abrechnung_KAE!$E154,MD_GENDER,0),0),"")</f>
        <v/>
      </c>
      <c r="AA154" s="104">
        <f t="shared" si="25"/>
        <v>0</v>
      </c>
      <c r="AC154" s="104">
        <f t="shared" si="26"/>
        <v>0</v>
      </c>
      <c r="AD154" s="104">
        <f ca="1">IF(F154="Arbeitgeberähnliche Stellung",OFFSET(MD!$Q$5,MATCH(Grundlagen_Abrechnung_KAE!$AK$7,MD_JAHR,0),0)*$H154,IF(J154&gt;0,AC154,I154))</f>
        <v>0</v>
      </c>
      <c r="AF154" s="85" t="e">
        <f ca="1">OFFSET(MD!$P$5,MATCH($AK$7,MD_JAHR,0),0)*12</f>
        <v>#VALUE!</v>
      </c>
      <c r="AG154" s="85">
        <f t="shared" si="27"/>
        <v>0</v>
      </c>
      <c r="AH154" s="81"/>
      <c r="AJ154" s="72"/>
      <c r="AK154" s="72"/>
      <c r="AL154" s="72"/>
      <c r="AM154" s="72"/>
      <c r="AN154" s="72"/>
    </row>
    <row r="155" spans="2:40" ht="15" customHeight="1" x14ac:dyDescent="0.2">
      <c r="B155" s="78"/>
      <c r="C155" s="78"/>
      <c r="D155" s="78"/>
      <c r="E155" s="79"/>
      <c r="F155" s="80"/>
      <c r="G155" s="73"/>
      <c r="H155" s="82"/>
      <c r="I155" s="93"/>
      <c r="J155" s="90"/>
      <c r="K155" s="83"/>
      <c r="L155" s="83"/>
      <c r="M155" s="84"/>
      <c r="N155" s="83"/>
      <c r="O155" s="104" t="str">
        <f ca="1">IF($B155="","",IF(F155="Arbeitgeberähnliche Stellung",OFFSET(MD!$Q$5,MATCH(Grundlagen_Abrechnung_KAE!$AK$7,MD_JAHR,0),0)*$H155,IF(((AD155/12*M155*12)+N155)&gt;AF155,AF155/12,((AD155/12*M155*12)+N155)/12)))</f>
        <v/>
      </c>
      <c r="P155" s="90"/>
      <c r="Q155" s="90"/>
      <c r="R155" s="104">
        <f t="shared" si="20"/>
        <v>0</v>
      </c>
      <c r="T155" s="145">
        <f t="shared" si="21"/>
        <v>0</v>
      </c>
      <c r="U155" s="76">
        <f t="shared" ca="1" si="22"/>
        <v>0</v>
      </c>
      <c r="V155" s="76">
        <f t="shared" ca="1" si="28"/>
        <v>0</v>
      </c>
      <c r="W155" s="76">
        <f t="shared" ca="1" si="23"/>
        <v>0</v>
      </c>
      <c r="Y155" s="106" t="str">
        <f t="shared" si="24"/>
        <v>prüfen</v>
      </c>
      <c r="Z155" s="107" t="str">
        <f ca="1">IFERROR(OFFSET(MD!$U$5,MATCH(Grundlagen_Abrechnung_KAE!$E155,MD_GENDER,0),0),"")</f>
        <v/>
      </c>
      <c r="AA155" s="104">
        <f t="shared" si="25"/>
        <v>0</v>
      </c>
      <c r="AC155" s="104">
        <f t="shared" si="26"/>
        <v>0</v>
      </c>
      <c r="AD155" s="104">
        <f ca="1">IF(F155="Arbeitgeberähnliche Stellung",OFFSET(MD!$Q$5,MATCH(Grundlagen_Abrechnung_KAE!$AK$7,MD_JAHR,0),0)*$H155,IF(J155&gt;0,AC155,I155))</f>
        <v>0</v>
      </c>
      <c r="AF155" s="85" t="e">
        <f ca="1">OFFSET(MD!$P$5,MATCH($AK$7,MD_JAHR,0),0)*12</f>
        <v>#VALUE!</v>
      </c>
      <c r="AG155" s="85">
        <f t="shared" si="27"/>
        <v>0</v>
      </c>
      <c r="AH155" s="81"/>
      <c r="AJ155" s="72"/>
      <c r="AK155" s="72"/>
      <c r="AL155" s="72"/>
      <c r="AM155" s="72"/>
      <c r="AN155" s="72"/>
    </row>
    <row r="156" spans="2:40" ht="15" customHeight="1" x14ac:dyDescent="0.2">
      <c r="B156" s="78"/>
      <c r="C156" s="78"/>
      <c r="D156" s="78"/>
      <c r="E156" s="79"/>
      <c r="F156" s="80"/>
      <c r="G156" s="73"/>
      <c r="H156" s="82"/>
      <c r="I156" s="93"/>
      <c r="J156" s="90"/>
      <c r="K156" s="83"/>
      <c r="L156" s="83"/>
      <c r="M156" s="84"/>
      <c r="N156" s="83"/>
      <c r="O156" s="104" t="str">
        <f ca="1">IF($B156="","",IF(F156="Arbeitgeberähnliche Stellung",OFFSET(MD!$Q$5,MATCH(Grundlagen_Abrechnung_KAE!$AK$7,MD_JAHR,0),0)*$H156,IF(((AD156/12*M156*12)+N156)&gt;AF156,AF156/12,((AD156/12*M156*12)+N156)/12)))</f>
        <v/>
      </c>
      <c r="P156" s="90"/>
      <c r="Q156" s="90"/>
      <c r="R156" s="104">
        <f t="shared" si="20"/>
        <v>0</v>
      </c>
      <c r="T156" s="145">
        <f t="shared" si="21"/>
        <v>0</v>
      </c>
      <c r="U156" s="76">
        <f t="shared" ca="1" si="22"/>
        <v>0</v>
      </c>
      <c r="V156" s="76">
        <f t="shared" ca="1" si="28"/>
        <v>0</v>
      </c>
      <c r="W156" s="76">
        <f t="shared" ca="1" si="23"/>
        <v>0</v>
      </c>
      <c r="Y156" s="106" t="str">
        <f t="shared" si="24"/>
        <v>prüfen</v>
      </c>
      <c r="Z156" s="107" t="str">
        <f ca="1">IFERROR(OFFSET(MD!$U$5,MATCH(Grundlagen_Abrechnung_KAE!$E156,MD_GENDER,0),0),"")</f>
        <v/>
      </c>
      <c r="AA156" s="104">
        <f t="shared" si="25"/>
        <v>0</v>
      </c>
      <c r="AC156" s="104">
        <f t="shared" si="26"/>
        <v>0</v>
      </c>
      <c r="AD156" s="104">
        <f ca="1">IF(F156="Arbeitgeberähnliche Stellung",OFFSET(MD!$Q$5,MATCH(Grundlagen_Abrechnung_KAE!$AK$7,MD_JAHR,0),0)*$H156,IF(J156&gt;0,AC156,I156))</f>
        <v>0</v>
      </c>
      <c r="AF156" s="85" t="e">
        <f ca="1">OFFSET(MD!$P$5,MATCH($AK$7,MD_JAHR,0),0)*12</f>
        <v>#VALUE!</v>
      </c>
      <c r="AG156" s="85">
        <f t="shared" si="27"/>
        <v>0</v>
      </c>
      <c r="AH156" s="81"/>
      <c r="AJ156" s="72"/>
      <c r="AK156" s="72"/>
      <c r="AL156" s="72"/>
      <c r="AM156" s="72"/>
      <c r="AN156" s="72"/>
    </row>
    <row r="157" spans="2:40" ht="15" customHeight="1" x14ac:dyDescent="0.2">
      <c r="B157" s="78"/>
      <c r="C157" s="78"/>
      <c r="D157" s="78"/>
      <c r="E157" s="79"/>
      <c r="F157" s="80"/>
      <c r="G157" s="73"/>
      <c r="H157" s="82"/>
      <c r="I157" s="93"/>
      <c r="J157" s="90"/>
      <c r="K157" s="83"/>
      <c r="L157" s="83"/>
      <c r="M157" s="84"/>
      <c r="N157" s="83"/>
      <c r="O157" s="104" t="str">
        <f ca="1">IF($B157="","",IF(F157="Arbeitgeberähnliche Stellung",OFFSET(MD!$Q$5,MATCH(Grundlagen_Abrechnung_KAE!$AK$7,MD_JAHR,0),0)*$H157,IF(((AD157/12*M157*12)+N157)&gt;AF157,AF157/12,((AD157/12*M157*12)+N157)/12)))</f>
        <v/>
      </c>
      <c r="P157" s="90"/>
      <c r="Q157" s="90"/>
      <c r="R157" s="104">
        <f t="shared" si="20"/>
        <v>0</v>
      </c>
      <c r="T157" s="145">
        <f t="shared" si="21"/>
        <v>0</v>
      </c>
      <c r="U157" s="76">
        <f t="shared" ca="1" si="22"/>
        <v>0</v>
      </c>
      <c r="V157" s="76">
        <f t="shared" ca="1" si="28"/>
        <v>0</v>
      </c>
      <c r="W157" s="76">
        <f t="shared" ca="1" si="23"/>
        <v>0</v>
      </c>
      <c r="Y157" s="106" t="str">
        <f t="shared" si="24"/>
        <v>prüfen</v>
      </c>
      <c r="Z157" s="107" t="str">
        <f ca="1">IFERROR(OFFSET(MD!$U$5,MATCH(Grundlagen_Abrechnung_KAE!$E157,MD_GENDER,0),0),"")</f>
        <v/>
      </c>
      <c r="AA157" s="104">
        <f t="shared" si="25"/>
        <v>0</v>
      </c>
      <c r="AC157" s="104">
        <f t="shared" si="26"/>
        <v>0</v>
      </c>
      <c r="AD157" s="104">
        <f ca="1">IF(F157="Arbeitgeberähnliche Stellung",OFFSET(MD!$Q$5,MATCH(Grundlagen_Abrechnung_KAE!$AK$7,MD_JAHR,0),0)*$H157,IF(J157&gt;0,AC157,I157))</f>
        <v>0</v>
      </c>
      <c r="AF157" s="85" t="e">
        <f ca="1">OFFSET(MD!$P$5,MATCH($AK$7,MD_JAHR,0),0)*12</f>
        <v>#VALUE!</v>
      </c>
      <c r="AG157" s="85">
        <f t="shared" si="27"/>
        <v>0</v>
      </c>
      <c r="AH157" s="81"/>
      <c r="AJ157" s="72"/>
      <c r="AK157" s="72"/>
      <c r="AL157" s="72"/>
      <c r="AM157" s="72"/>
      <c r="AN157" s="72"/>
    </row>
    <row r="158" spans="2:40" ht="15" customHeight="1" x14ac:dyDescent="0.2">
      <c r="B158" s="78"/>
      <c r="C158" s="78"/>
      <c r="D158" s="78"/>
      <c r="E158" s="79"/>
      <c r="F158" s="80"/>
      <c r="G158" s="73"/>
      <c r="H158" s="82"/>
      <c r="I158" s="93"/>
      <c r="J158" s="90"/>
      <c r="K158" s="83"/>
      <c r="L158" s="83"/>
      <c r="M158" s="84"/>
      <c r="N158" s="83"/>
      <c r="O158" s="104" t="str">
        <f ca="1">IF($B158="","",IF(F158="Arbeitgeberähnliche Stellung",OFFSET(MD!$Q$5,MATCH(Grundlagen_Abrechnung_KAE!$AK$7,MD_JAHR,0),0)*$H158,IF(((AD158/12*M158*12)+N158)&gt;AF158,AF158/12,((AD158/12*M158*12)+N158)/12)))</f>
        <v/>
      </c>
      <c r="P158" s="90"/>
      <c r="Q158" s="90"/>
      <c r="R158" s="104">
        <f t="shared" si="20"/>
        <v>0</v>
      </c>
      <c r="T158" s="145">
        <f t="shared" si="21"/>
        <v>0</v>
      </c>
      <c r="U158" s="76">
        <f t="shared" ca="1" si="22"/>
        <v>0</v>
      </c>
      <c r="V158" s="76">
        <f t="shared" ca="1" si="28"/>
        <v>0</v>
      </c>
      <c r="W158" s="76">
        <f t="shared" ca="1" si="23"/>
        <v>0</v>
      </c>
      <c r="Y158" s="106" t="str">
        <f t="shared" si="24"/>
        <v>prüfen</v>
      </c>
      <c r="Z158" s="107" t="str">
        <f ca="1">IFERROR(OFFSET(MD!$U$5,MATCH(Grundlagen_Abrechnung_KAE!$E158,MD_GENDER,0),0),"")</f>
        <v/>
      </c>
      <c r="AA158" s="104">
        <f t="shared" si="25"/>
        <v>0</v>
      </c>
      <c r="AC158" s="104">
        <f t="shared" si="26"/>
        <v>0</v>
      </c>
      <c r="AD158" s="104">
        <f ca="1">IF(F158="Arbeitgeberähnliche Stellung",OFFSET(MD!$Q$5,MATCH(Grundlagen_Abrechnung_KAE!$AK$7,MD_JAHR,0),0)*$H158,IF(J158&gt;0,AC158,I158))</f>
        <v>0</v>
      </c>
      <c r="AF158" s="85" t="e">
        <f ca="1">OFFSET(MD!$P$5,MATCH($AK$7,MD_JAHR,0),0)*12</f>
        <v>#VALUE!</v>
      </c>
      <c r="AG158" s="85">
        <f t="shared" si="27"/>
        <v>0</v>
      </c>
      <c r="AH158" s="81"/>
      <c r="AJ158" s="72"/>
      <c r="AK158" s="72"/>
      <c r="AL158" s="72"/>
      <c r="AM158" s="72"/>
      <c r="AN158" s="72"/>
    </row>
    <row r="159" spans="2:40" ht="15" customHeight="1" x14ac:dyDescent="0.2">
      <c r="B159" s="78"/>
      <c r="C159" s="78"/>
      <c r="D159" s="78"/>
      <c r="E159" s="79"/>
      <c r="F159" s="80"/>
      <c r="G159" s="73"/>
      <c r="H159" s="82"/>
      <c r="I159" s="93"/>
      <c r="J159" s="90"/>
      <c r="K159" s="83"/>
      <c r="L159" s="83"/>
      <c r="M159" s="84"/>
      <c r="N159" s="83"/>
      <c r="O159" s="104" t="str">
        <f ca="1">IF($B159="","",IF(F159="Arbeitgeberähnliche Stellung",OFFSET(MD!$Q$5,MATCH(Grundlagen_Abrechnung_KAE!$AK$7,MD_JAHR,0),0)*$H159,IF(((AD159/12*M159*12)+N159)&gt;AF159,AF159/12,((AD159/12*M159*12)+N159)/12)))</f>
        <v/>
      </c>
      <c r="P159" s="90"/>
      <c r="Q159" s="90"/>
      <c r="R159" s="104">
        <f t="shared" si="20"/>
        <v>0</v>
      </c>
      <c r="T159" s="145">
        <f t="shared" si="21"/>
        <v>0</v>
      </c>
      <c r="U159" s="76">
        <f t="shared" ca="1" si="22"/>
        <v>0</v>
      </c>
      <c r="V159" s="76">
        <f t="shared" ca="1" si="28"/>
        <v>0</v>
      </c>
      <c r="W159" s="76">
        <f t="shared" ca="1" si="23"/>
        <v>0</v>
      </c>
      <c r="Y159" s="106" t="str">
        <f t="shared" si="24"/>
        <v>prüfen</v>
      </c>
      <c r="Z159" s="107" t="str">
        <f ca="1">IFERROR(OFFSET(MD!$U$5,MATCH(Grundlagen_Abrechnung_KAE!$E159,MD_GENDER,0),0),"")</f>
        <v/>
      </c>
      <c r="AA159" s="104">
        <f t="shared" si="25"/>
        <v>0</v>
      </c>
      <c r="AC159" s="104">
        <f t="shared" si="26"/>
        <v>0</v>
      </c>
      <c r="AD159" s="104">
        <f ca="1">IF(F159="Arbeitgeberähnliche Stellung",OFFSET(MD!$Q$5,MATCH(Grundlagen_Abrechnung_KAE!$AK$7,MD_JAHR,0),0)*$H159,IF(J159&gt;0,AC159,I159))</f>
        <v>0</v>
      </c>
      <c r="AF159" s="85" t="e">
        <f ca="1">OFFSET(MD!$P$5,MATCH($AK$7,MD_JAHR,0),0)*12</f>
        <v>#VALUE!</v>
      </c>
      <c r="AG159" s="85">
        <f t="shared" si="27"/>
        <v>0</v>
      </c>
      <c r="AH159" s="81"/>
      <c r="AJ159" s="72"/>
      <c r="AK159" s="72"/>
      <c r="AL159" s="72"/>
      <c r="AM159" s="72"/>
      <c r="AN159" s="72"/>
    </row>
    <row r="160" spans="2:40" ht="15" customHeight="1" x14ac:dyDescent="0.2">
      <c r="B160" s="78"/>
      <c r="C160" s="78"/>
      <c r="D160" s="78"/>
      <c r="E160" s="79"/>
      <c r="F160" s="80"/>
      <c r="G160" s="73"/>
      <c r="H160" s="82"/>
      <c r="I160" s="93"/>
      <c r="J160" s="90"/>
      <c r="K160" s="83"/>
      <c r="L160" s="83"/>
      <c r="M160" s="84"/>
      <c r="N160" s="83"/>
      <c r="O160" s="104" t="str">
        <f ca="1">IF($B160="","",IF(F160="Arbeitgeberähnliche Stellung",OFFSET(MD!$Q$5,MATCH(Grundlagen_Abrechnung_KAE!$AK$7,MD_JAHR,0),0)*$H160,IF(((AD160/12*M160*12)+N160)&gt;AF160,AF160/12,((AD160/12*M160*12)+N160)/12)))</f>
        <v/>
      </c>
      <c r="P160" s="90"/>
      <c r="Q160" s="90"/>
      <c r="R160" s="104">
        <f t="shared" si="20"/>
        <v>0</v>
      </c>
      <c r="T160" s="145">
        <f t="shared" si="21"/>
        <v>0</v>
      </c>
      <c r="U160" s="76">
        <f t="shared" ca="1" si="22"/>
        <v>0</v>
      </c>
      <c r="V160" s="76">
        <f t="shared" ca="1" si="28"/>
        <v>0</v>
      </c>
      <c r="W160" s="76">
        <f t="shared" ca="1" si="23"/>
        <v>0</v>
      </c>
      <c r="Y160" s="106" t="str">
        <f t="shared" si="24"/>
        <v>prüfen</v>
      </c>
      <c r="Z160" s="107" t="str">
        <f ca="1">IFERROR(OFFSET(MD!$U$5,MATCH(Grundlagen_Abrechnung_KAE!$E160,MD_GENDER,0),0),"")</f>
        <v/>
      </c>
      <c r="AA160" s="104">
        <f t="shared" si="25"/>
        <v>0</v>
      </c>
      <c r="AC160" s="104">
        <f t="shared" si="26"/>
        <v>0</v>
      </c>
      <c r="AD160" s="104">
        <f ca="1">IF(F160="Arbeitgeberähnliche Stellung",OFFSET(MD!$Q$5,MATCH(Grundlagen_Abrechnung_KAE!$AK$7,MD_JAHR,0),0)*$H160,IF(J160&gt;0,AC160,I160))</f>
        <v>0</v>
      </c>
      <c r="AF160" s="85" t="e">
        <f ca="1">OFFSET(MD!$P$5,MATCH($AK$7,MD_JAHR,0),0)*12</f>
        <v>#VALUE!</v>
      </c>
      <c r="AG160" s="85">
        <f t="shared" si="27"/>
        <v>0</v>
      </c>
      <c r="AH160" s="81"/>
      <c r="AJ160" s="72"/>
      <c r="AK160" s="72"/>
      <c r="AL160" s="72"/>
      <c r="AM160" s="72"/>
      <c r="AN160" s="72"/>
    </row>
    <row r="161" spans="2:40" ht="15" customHeight="1" x14ac:dyDescent="0.2">
      <c r="B161" s="78"/>
      <c r="C161" s="78"/>
      <c r="D161" s="78"/>
      <c r="E161" s="79"/>
      <c r="F161" s="80"/>
      <c r="G161" s="73"/>
      <c r="H161" s="82"/>
      <c r="I161" s="93"/>
      <c r="J161" s="90"/>
      <c r="K161" s="83"/>
      <c r="L161" s="83"/>
      <c r="M161" s="84"/>
      <c r="N161" s="83"/>
      <c r="O161" s="104" t="str">
        <f ca="1">IF($B161="","",IF(F161="Arbeitgeberähnliche Stellung",OFFSET(MD!$Q$5,MATCH(Grundlagen_Abrechnung_KAE!$AK$7,MD_JAHR,0),0)*$H161,IF(((AD161/12*M161*12)+N161)&gt;AF161,AF161/12,((AD161/12*M161*12)+N161)/12)))</f>
        <v/>
      </c>
      <c r="P161" s="90"/>
      <c r="Q161" s="90"/>
      <c r="R161" s="104">
        <f t="shared" si="20"/>
        <v>0</v>
      </c>
      <c r="T161" s="145">
        <f t="shared" si="21"/>
        <v>0</v>
      </c>
      <c r="U161" s="76">
        <f t="shared" ca="1" si="22"/>
        <v>0</v>
      </c>
      <c r="V161" s="76">
        <f t="shared" ca="1" si="28"/>
        <v>0</v>
      </c>
      <c r="W161" s="76">
        <f t="shared" ca="1" si="23"/>
        <v>0</v>
      </c>
      <c r="Y161" s="106" t="str">
        <f t="shared" si="24"/>
        <v>prüfen</v>
      </c>
      <c r="Z161" s="107" t="str">
        <f ca="1">IFERROR(OFFSET(MD!$U$5,MATCH(Grundlagen_Abrechnung_KAE!$E161,MD_GENDER,0),0),"")</f>
        <v/>
      </c>
      <c r="AA161" s="104">
        <f t="shared" si="25"/>
        <v>0</v>
      </c>
      <c r="AC161" s="104">
        <f t="shared" si="26"/>
        <v>0</v>
      </c>
      <c r="AD161" s="104">
        <f ca="1">IF(F161="Arbeitgeberähnliche Stellung",OFFSET(MD!$Q$5,MATCH(Grundlagen_Abrechnung_KAE!$AK$7,MD_JAHR,0),0)*$H161,IF(J161&gt;0,AC161,I161))</f>
        <v>0</v>
      </c>
      <c r="AF161" s="85" t="e">
        <f ca="1">OFFSET(MD!$P$5,MATCH($AK$7,MD_JAHR,0),0)*12</f>
        <v>#VALUE!</v>
      </c>
      <c r="AG161" s="85">
        <f t="shared" si="27"/>
        <v>0</v>
      </c>
      <c r="AH161" s="81"/>
      <c r="AJ161" s="72"/>
      <c r="AK161" s="72"/>
      <c r="AL161" s="72"/>
      <c r="AM161" s="72"/>
      <c r="AN161" s="72"/>
    </row>
    <row r="162" spans="2:40" ht="15" customHeight="1" x14ac:dyDescent="0.2">
      <c r="B162" s="78"/>
      <c r="C162" s="78"/>
      <c r="D162" s="78"/>
      <c r="E162" s="79"/>
      <c r="F162" s="80"/>
      <c r="G162" s="73"/>
      <c r="H162" s="82"/>
      <c r="I162" s="93"/>
      <c r="J162" s="90"/>
      <c r="K162" s="83"/>
      <c r="L162" s="83"/>
      <c r="M162" s="84"/>
      <c r="N162" s="83"/>
      <c r="O162" s="104" t="str">
        <f ca="1">IF($B162="","",IF(F162="Arbeitgeberähnliche Stellung",OFFSET(MD!$Q$5,MATCH(Grundlagen_Abrechnung_KAE!$AK$7,MD_JAHR,0),0)*$H162,IF(((AD162/12*M162*12)+N162)&gt;AF162,AF162/12,((AD162/12*M162*12)+N162)/12)))</f>
        <v/>
      </c>
      <c r="P162" s="90"/>
      <c r="Q162" s="90"/>
      <c r="R162" s="104">
        <f t="shared" si="20"/>
        <v>0</v>
      </c>
      <c r="T162" s="145">
        <f t="shared" si="21"/>
        <v>0</v>
      </c>
      <c r="U162" s="76">
        <f t="shared" ca="1" si="22"/>
        <v>0</v>
      </c>
      <c r="V162" s="76">
        <f t="shared" ca="1" si="28"/>
        <v>0</v>
      </c>
      <c r="W162" s="76">
        <f t="shared" ca="1" si="23"/>
        <v>0</v>
      </c>
      <c r="Y162" s="106" t="str">
        <f t="shared" si="24"/>
        <v>prüfen</v>
      </c>
      <c r="Z162" s="107" t="str">
        <f ca="1">IFERROR(OFFSET(MD!$U$5,MATCH(Grundlagen_Abrechnung_KAE!$E162,MD_GENDER,0),0),"")</f>
        <v/>
      </c>
      <c r="AA162" s="104">
        <f t="shared" si="25"/>
        <v>0</v>
      </c>
      <c r="AC162" s="104">
        <f t="shared" si="26"/>
        <v>0</v>
      </c>
      <c r="AD162" s="104">
        <f ca="1">IF(F162="Arbeitgeberähnliche Stellung",OFFSET(MD!$Q$5,MATCH(Grundlagen_Abrechnung_KAE!$AK$7,MD_JAHR,0),0)*$H162,IF(J162&gt;0,AC162,I162))</f>
        <v>0</v>
      </c>
      <c r="AF162" s="85" t="e">
        <f ca="1">OFFSET(MD!$P$5,MATCH($AK$7,MD_JAHR,0),0)*12</f>
        <v>#VALUE!</v>
      </c>
      <c r="AG162" s="85">
        <f t="shared" si="27"/>
        <v>0</v>
      </c>
      <c r="AH162" s="81"/>
      <c r="AJ162" s="72"/>
      <c r="AK162" s="72"/>
      <c r="AL162" s="72"/>
      <c r="AM162" s="72"/>
      <c r="AN162" s="72"/>
    </row>
    <row r="163" spans="2:40" ht="15" customHeight="1" x14ac:dyDescent="0.2">
      <c r="B163" s="78"/>
      <c r="C163" s="78"/>
      <c r="D163" s="78"/>
      <c r="E163" s="79"/>
      <c r="F163" s="80"/>
      <c r="G163" s="73"/>
      <c r="H163" s="82"/>
      <c r="I163" s="93"/>
      <c r="J163" s="90"/>
      <c r="K163" s="83"/>
      <c r="L163" s="83"/>
      <c r="M163" s="84"/>
      <c r="N163" s="83"/>
      <c r="O163" s="104" t="str">
        <f ca="1">IF($B163="","",IF(F163="Arbeitgeberähnliche Stellung",OFFSET(MD!$Q$5,MATCH(Grundlagen_Abrechnung_KAE!$AK$7,MD_JAHR,0),0)*$H163,IF(((AD163/12*M163*12)+N163)&gt;AF163,AF163/12,((AD163/12*M163*12)+N163)/12)))</f>
        <v/>
      </c>
      <c r="P163" s="90"/>
      <c r="Q163" s="90"/>
      <c r="R163" s="104">
        <f t="shared" si="20"/>
        <v>0</v>
      </c>
      <c r="T163" s="145">
        <f t="shared" si="21"/>
        <v>0</v>
      </c>
      <c r="U163" s="76">
        <f t="shared" ca="1" si="22"/>
        <v>0</v>
      </c>
      <c r="V163" s="76">
        <f t="shared" ca="1" si="28"/>
        <v>0</v>
      </c>
      <c r="W163" s="76">
        <f t="shared" ca="1" si="23"/>
        <v>0</v>
      </c>
      <c r="Y163" s="106" t="str">
        <f t="shared" si="24"/>
        <v>prüfen</v>
      </c>
      <c r="Z163" s="107" t="str">
        <f ca="1">IFERROR(OFFSET(MD!$U$5,MATCH(Grundlagen_Abrechnung_KAE!$E163,MD_GENDER,0),0),"")</f>
        <v/>
      </c>
      <c r="AA163" s="104">
        <f t="shared" si="25"/>
        <v>0</v>
      </c>
      <c r="AC163" s="104">
        <f t="shared" si="26"/>
        <v>0</v>
      </c>
      <c r="AD163" s="104">
        <f ca="1">IF(F163="Arbeitgeberähnliche Stellung",OFFSET(MD!$Q$5,MATCH(Grundlagen_Abrechnung_KAE!$AK$7,MD_JAHR,0),0)*$H163,IF(J163&gt;0,AC163,I163))</f>
        <v>0</v>
      </c>
      <c r="AF163" s="85" t="e">
        <f ca="1">OFFSET(MD!$P$5,MATCH($AK$7,MD_JAHR,0),0)*12</f>
        <v>#VALUE!</v>
      </c>
      <c r="AG163" s="85">
        <f t="shared" si="27"/>
        <v>0</v>
      </c>
      <c r="AH163" s="81"/>
      <c r="AJ163" s="72"/>
      <c r="AK163" s="72"/>
      <c r="AL163" s="72"/>
      <c r="AM163" s="72"/>
      <c r="AN163" s="72"/>
    </row>
    <row r="164" spans="2:40" ht="15" customHeight="1" x14ac:dyDescent="0.2">
      <c r="B164" s="78"/>
      <c r="C164" s="78"/>
      <c r="D164" s="78"/>
      <c r="E164" s="79"/>
      <c r="F164" s="80"/>
      <c r="G164" s="73"/>
      <c r="H164" s="82"/>
      <c r="I164" s="93"/>
      <c r="J164" s="90"/>
      <c r="K164" s="83"/>
      <c r="L164" s="83"/>
      <c r="M164" s="84"/>
      <c r="N164" s="83"/>
      <c r="O164" s="104" t="str">
        <f ca="1">IF($B164="","",IF(F164="Arbeitgeberähnliche Stellung",OFFSET(MD!$Q$5,MATCH(Grundlagen_Abrechnung_KAE!$AK$7,MD_JAHR,0),0)*$H164,IF(((AD164/12*M164*12)+N164)&gt;AF164,AF164/12,((AD164/12*M164*12)+N164)/12)))</f>
        <v/>
      </c>
      <c r="P164" s="90"/>
      <c r="Q164" s="90"/>
      <c r="R164" s="104">
        <f t="shared" si="20"/>
        <v>0</v>
      </c>
      <c r="T164" s="145">
        <f t="shared" si="21"/>
        <v>0</v>
      </c>
      <c r="U164" s="76">
        <f t="shared" ca="1" si="22"/>
        <v>0</v>
      </c>
      <c r="V164" s="76">
        <f t="shared" ca="1" si="28"/>
        <v>0</v>
      </c>
      <c r="W164" s="76">
        <f t="shared" ca="1" si="23"/>
        <v>0</v>
      </c>
      <c r="Y164" s="106" t="str">
        <f t="shared" si="24"/>
        <v>prüfen</v>
      </c>
      <c r="Z164" s="107" t="str">
        <f ca="1">IFERROR(OFFSET(MD!$U$5,MATCH(Grundlagen_Abrechnung_KAE!$E164,MD_GENDER,0),0),"")</f>
        <v/>
      </c>
      <c r="AA164" s="104">
        <f t="shared" si="25"/>
        <v>0</v>
      </c>
      <c r="AC164" s="104">
        <f t="shared" si="26"/>
        <v>0</v>
      </c>
      <c r="AD164" s="104">
        <f ca="1">IF(F164="Arbeitgeberähnliche Stellung",OFFSET(MD!$Q$5,MATCH(Grundlagen_Abrechnung_KAE!$AK$7,MD_JAHR,0),0)*$H164,IF(J164&gt;0,AC164,I164))</f>
        <v>0</v>
      </c>
      <c r="AF164" s="85" t="e">
        <f ca="1">OFFSET(MD!$P$5,MATCH($AK$7,MD_JAHR,0),0)*12</f>
        <v>#VALUE!</v>
      </c>
      <c r="AG164" s="85">
        <f t="shared" si="27"/>
        <v>0</v>
      </c>
      <c r="AH164" s="81"/>
      <c r="AJ164" s="72"/>
      <c r="AK164" s="72"/>
      <c r="AL164" s="72"/>
      <c r="AM164" s="72"/>
      <c r="AN164" s="72"/>
    </row>
    <row r="165" spans="2:40" ht="15" customHeight="1" x14ac:dyDescent="0.2">
      <c r="B165" s="78"/>
      <c r="C165" s="78"/>
      <c r="D165" s="78"/>
      <c r="E165" s="79"/>
      <c r="F165" s="80"/>
      <c r="G165" s="73"/>
      <c r="H165" s="82"/>
      <c r="I165" s="93"/>
      <c r="J165" s="90"/>
      <c r="K165" s="83"/>
      <c r="L165" s="83"/>
      <c r="M165" s="84"/>
      <c r="N165" s="83"/>
      <c r="O165" s="104" t="str">
        <f ca="1">IF($B165="","",IF(F165="Arbeitgeberähnliche Stellung",OFFSET(MD!$Q$5,MATCH(Grundlagen_Abrechnung_KAE!$AK$7,MD_JAHR,0),0)*$H165,IF(((AD165/12*M165*12)+N165)&gt;AF165,AF165/12,((AD165/12*M165*12)+N165)/12)))</f>
        <v/>
      </c>
      <c r="P165" s="90"/>
      <c r="Q165" s="90"/>
      <c r="R165" s="104">
        <f t="shared" si="20"/>
        <v>0</v>
      </c>
      <c r="T165" s="145">
        <f t="shared" si="21"/>
        <v>0</v>
      </c>
      <c r="U165" s="76">
        <f t="shared" ca="1" si="22"/>
        <v>0</v>
      </c>
      <c r="V165" s="76">
        <f t="shared" ca="1" si="28"/>
        <v>0</v>
      </c>
      <c r="W165" s="76">
        <f t="shared" ca="1" si="23"/>
        <v>0</v>
      </c>
      <c r="Y165" s="106" t="str">
        <f t="shared" si="24"/>
        <v>prüfen</v>
      </c>
      <c r="Z165" s="107" t="str">
        <f ca="1">IFERROR(OFFSET(MD!$U$5,MATCH(Grundlagen_Abrechnung_KAE!$E165,MD_GENDER,0),0),"")</f>
        <v/>
      </c>
      <c r="AA165" s="104">
        <f t="shared" si="25"/>
        <v>0</v>
      </c>
      <c r="AC165" s="104">
        <f t="shared" si="26"/>
        <v>0</v>
      </c>
      <c r="AD165" s="104">
        <f ca="1">IF(F165="Arbeitgeberähnliche Stellung",OFFSET(MD!$Q$5,MATCH(Grundlagen_Abrechnung_KAE!$AK$7,MD_JAHR,0),0)*$H165,IF(J165&gt;0,AC165,I165))</f>
        <v>0</v>
      </c>
      <c r="AF165" s="85" t="e">
        <f ca="1">OFFSET(MD!$P$5,MATCH($AK$7,MD_JAHR,0),0)*12</f>
        <v>#VALUE!</v>
      </c>
      <c r="AG165" s="85">
        <f t="shared" si="27"/>
        <v>0</v>
      </c>
      <c r="AH165" s="81"/>
      <c r="AJ165" s="72"/>
      <c r="AK165" s="72"/>
      <c r="AL165" s="72"/>
      <c r="AM165" s="72"/>
      <c r="AN165" s="72"/>
    </row>
    <row r="166" spans="2:40" ht="15" customHeight="1" x14ac:dyDescent="0.2">
      <c r="B166" s="78"/>
      <c r="C166" s="78"/>
      <c r="D166" s="78"/>
      <c r="E166" s="79"/>
      <c r="F166" s="80"/>
      <c r="G166" s="73"/>
      <c r="H166" s="82"/>
      <c r="I166" s="93"/>
      <c r="J166" s="90"/>
      <c r="K166" s="83"/>
      <c r="L166" s="83"/>
      <c r="M166" s="84"/>
      <c r="N166" s="83"/>
      <c r="O166" s="104" t="str">
        <f ca="1">IF($B166="","",IF(F166="Arbeitgeberähnliche Stellung",OFFSET(MD!$Q$5,MATCH(Grundlagen_Abrechnung_KAE!$AK$7,MD_JAHR,0),0)*$H166,IF(((AD166/12*M166*12)+N166)&gt;AF166,AF166/12,((AD166/12*M166*12)+N166)/12)))</f>
        <v/>
      </c>
      <c r="P166" s="90"/>
      <c r="Q166" s="90"/>
      <c r="R166" s="104">
        <f t="shared" si="20"/>
        <v>0</v>
      </c>
      <c r="T166" s="145">
        <f t="shared" si="21"/>
        <v>0</v>
      </c>
      <c r="U166" s="76">
        <f t="shared" ca="1" si="22"/>
        <v>0</v>
      </c>
      <c r="V166" s="76">
        <f t="shared" ca="1" si="28"/>
        <v>0</v>
      </c>
      <c r="W166" s="76">
        <f t="shared" ca="1" si="23"/>
        <v>0</v>
      </c>
      <c r="Y166" s="106" t="str">
        <f t="shared" si="24"/>
        <v>prüfen</v>
      </c>
      <c r="Z166" s="107" t="str">
        <f ca="1">IFERROR(OFFSET(MD!$U$5,MATCH(Grundlagen_Abrechnung_KAE!$E166,MD_GENDER,0),0),"")</f>
        <v/>
      </c>
      <c r="AA166" s="104">
        <f t="shared" si="25"/>
        <v>0</v>
      </c>
      <c r="AC166" s="104">
        <f t="shared" si="26"/>
        <v>0</v>
      </c>
      <c r="AD166" s="104">
        <f ca="1">IF(F166="Arbeitgeberähnliche Stellung",OFFSET(MD!$Q$5,MATCH(Grundlagen_Abrechnung_KAE!$AK$7,MD_JAHR,0),0)*$H166,IF(J166&gt;0,AC166,I166))</f>
        <v>0</v>
      </c>
      <c r="AF166" s="85" t="e">
        <f ca="1">OFFSET(MD!$P$5,MATCH($AK$7,MD_JAHR,0),0)*12</f>
        <v>#VALUE!</v>
      </c>
      <c r="AG166" s="85">
        <f t="shared" si="27"/>
        <v>0</v>
      </c>
      <c r="AH166" s="81"/>
      <c r="AJ166" s="72"/>
      <c r="AK166" s="72"/>
      <c r="AL166" s="72"/>
      <c r="AM166" s="72"/>
      <c r="AN166" s="72"/>
    </row>
    <row r="167" spans="2:40" ht="15" customHeight="1" x14ac:dyDescent="0.2">
      <c r="B167" s="78"/>
      <c r="C167" s="78"/>
      <c r="D167" s="78"/>
      <c r="E167" s="79"/>
      <c r="F167" s="80"/>
      <c r="G167" s="73"/>
      <c r="H167" s="82"/>
      <c r="I167" s="93"/>
      <c r="J167" s="90"/>
      <c r="K167" s="83"/>
      <c r="L167" s="83"/>
      <c r="M167" s="84"/>
      <c r="N167" s="83"/>
      <c r="O167" s="104" t="str">
        <f ca="1">IF($B167="","",IF(F167="Arbeitgeberähnliche Stellung",OFFSET(MD!$Q$5,MATCH(Grundlagen_Abrechnung_KAE!$AK$7,MD_JAHR,0),0)*$H167,IF(((AD167/12*M167*12)+N167)&gt;AF167,AF167/12,((AD167/12*M167*12)+N167)/12)))</f>
        <v/>
      </c>
      <c r="P167" s="90"/>
      <c r="Q167" s="90"/>
      <c r="R167" s="104">
        <f t="shared" si="20"/>
        <v>0</v>
      </c>
      <c r="T167" s="145">
        <f t="shared" si="21"/>
        <v>0</v>
      </c>
      <c r="U167" s="76">
        <f t="shared" ca="1" si="22"/>
        <v>0</v>
      </c>
      <c r="V167" s="76">
        <f t="shared" ca="1" si="28"/>
        <v>0</v>
      </c>
      <c r="W167" s="76">
        <f t="shared" ca="1" si="23"/>
        <v>0</v>
      </c>
      <c r="Y167" s="106" t="str">
        <f t="shared" si="24"/>
        <v>prüfen</v>
      </c>
      <c r="Z167" s="107" t="str">
        <f ca="1">IFERROR(OFFSET(MD!$U$5,MATCH(Grundlagen_Abrechnung_KAE!$E167,MD_GENDER,0),0),"")</f>
        <v/>
      </c>
      <c r="AA167" s="104">
        <f t="shared" si="25"/>
        <v>0</v>
      </c>
      <c r="AC167" s="104">
        <f t="shared" si="26"/>
        <v>0</v>
      </c>
      <c r="AD167" s="104">
        <f ca="1">IF(F167="Arbeitgeberähnliche Stellung",OFFSET(MD!$Q$5,MATCH(Grundlagen_Abrechnung_KAE!$AK$7,MD_JAHR,0),0)*$H167,IF(J167&gt;0,AC167,I167))</f>
        <v>0</v>
      </c>
      <c r="AF167" s="85" t="e">
        <f ca="1">OFFSET(MD!$P$5,MATCH($AK$7,MD_JAHR,0),0)*12</f>
        <v>#VALUE!</v>
      </c>
      <c r="AG167" s="85">
        <f t="shared" si="27"/>
        <v>0</v>
      </c>
      <c r="AH167" s="81"/>
      <c r="AJ167" s="72"/>
      <c r="AK167" s="72"/>
      <c r="AL167" s="72"/>
      <c r="AM167" s="72"/>
      <c r="AN167" s="72"/>
    </row>
    <row r="168" spans="2:40" ht="15" customHeight="1" x14ac:dyDescent="0.2">
      <c r="B168" s="78"/>
      <c r="C168" s="78"/>
      <c r="D168" s="78"/>
      <c r="E168" s="79"/>
      <c r="F168" s="80"/>
      <c r="G168" s="73"/>
      <c r="H168" s="82"/>
      <c r="I168" s="93"/>
      <c r="J168" s="90"/>
      <c r="K168" s="83"/>
      <c r="L168" s="83"/>
      <c r="M168" s="84"/>
      <c r="N168" s="83"/>
      <c r="O168" s="104" t="str">
        <f ca="1">IF($B168="","",IF(F168="Arbeitgeberähnliche Stellung",OFFSET(MD!$Q$5,MATCH(Grundlagen_Abrechnung_KAE!$AK$7,MD_JAHR,0),0)*$H168,IF(((AD168/12*M168*12)+N168)&gt;AF168,AF168/12,((AD168/12*M168*12)+N168)/12)))</f>
        <v/>
      </c>
      <c r="P168" s="90"/>
      <c r="Q168" s="90"/>
      <c r="R168" s="104">
        <f t="shared" si="20"/>
        <v>0</v>
      </c>
      <c r="T168" s="145">
        <f t="shared" si="21"/>
        <v>0</v>
      </c>
      <c r="U168" s="76">
        <f t="shared" ca="1" si="22"/>
        <v>0</v>
      </c>
      <c r="V168" s="76">
        <f t="shared" ca="1" si="28"/>
        <v>0</v>
      </c>
      <c r="W168" s="76">
        <f t="shared" ca="1" si="23"/>
        <v>0</v>
      </c>
      <c r="Y168" s="106" t="str">
        <f t="shared" si="24"/>
        <v>prüfen</v>
      </c>
      <c r="Z168" s="107" t="str">
        <f ca="1">IFERROR(OFFSET(MD!$U$5,MATCH(Grundlagen_Abrechnung_KAE!$E168,MD_GENDER,0),0),"")</f>
        <v/>
      </c>
      <c r="AA168" s="104">
        <f t="shared" si="25"/>
        <v>0</v>
      </c>
      <c r="AC168" s="104">
        <f t="shared" si="26"/>
        <v>0</v>
      </c>
      <c r="AD168" s="104">
        <f ca="1">IF(F168="Arbeitgeberähnliche Stellung",OFFSET(MD!$Q$5,MATCH(Grundlagen_Abrechnung_KAE!$AK$7,MD_JAHR,0),0)*$H168,IF(J168&gt;0,AC168,I168))</f>
        <v>0</v>
      </c>
      <c r="AF168" s="85" t="e">
        <f ca="1">OFFSET(MD!$P$5,MATCH($AK$7,MD_JAHR,0),0)*12</f>
        <v>#VALUE!</v>
      </c>
      <c r="AG168" s="85">
        <f t="shared" si="27"/>
        <v>0</v>
      </c>
      <c r="AH168" s="81"/>
      <c r="AJ168" s="72"/>
      <c r="AK168" s="72"/>
      <c r="AL168" s="72"/>
      <c r="AM168" s="72"/>
      <c r="AN168" s="72"/>
    </row>
    <row r="169" spans="2:40" ht="15" customHeight="1" x14ac:dyDescent="0.2">
      <c r="B169" s="78"/>
      <c r="C169" s="78"/>
      <c r="D169" s="78"/>
      <c r="E169" s="79"/>
      <c r="F169" s="80"/>
      <c r="G169" s="73"/>
      <c r="H169" s="82"/>
      <c r="I169" s="93"/>
      <c r="J169" s="90"/>
      <c r="K169" s="83"/>
      <c r="L169" s="83"/>
      <c r="M169" s="84"/>
      <c r="N169" s="83"/>
      <c r="O169" s="104" t="str">
        <f ca="1">IF($B169="","",IF(F169="Arbeitgeberähnliche Stellung",OFFSET(MD!$Q$5,MATCH(Grundlagen_Abrechnung_KAE!$AK$7,MD_JAHR,0),0)*$H169,IF(((AD169/12*M169*12)+N169)&gt;AF169,AF169/12,((AD169/12*M169*12)+N169)/12)))</f>
        <v/>
      </c>
      <c r="P169" s="90"/>
      <c r="Q169" s="90"/>
      <c r="R169" s="104">
        <f t="shared" si="20"/>
        <v>0</v>
      </c>
      <c r="T169" s="145">
        <f t="shared" si="21"/>
        <v>0</v>
      </c>
      <c r="U169" s="76">
        <f t="shared" ca="1" si="22"/>
        <v>0</v>
      </c>
      <c r="V169" s="76">
        <f t="shared" ca="1" si="28"/>
        <v>0</v>
      </c>
      <c r="W169" s="76">
        <f t="shared" ca="1" si="23"/>
        <v>0</v>
      </c>
      <c r="Y169" s="106" t="str">
        <f t="shared" si="24"/>
        <v>prüfen</v>
      </c>
      <c r="Z169" s="107" t="str">
        <f ca="1">IFERROR(OFFSET(MD!$U$5,MATCH(Grundlagen_Abrechnung_KAE!$E169,MD_GENDER,0),0),"")</f>
        <v/>
      </c>
      <c r="AA169" s="104">
        <f t="shared" si="25"/>
        <v>0</v>
      </c>
      <c r="AC169" s="104">
        <f t="shared" si="26"/>
        <v>0</v>
      </c>
      <c r="AD169" s="104">
        <f ca="1">IF(F169="Arbeitgeberähnliche Stellung",OFFSET(MD!$Q$5,MATCH(Grundlagen_Abrechnung_KAE!$AK$7,MD_JAHR,0),0)*$H169,IF(J169&gt;0,AC169,I169))</f>
        <v>0</v>
      </c>
      <c r="AF169" s="85" t="e">
        <f ca="1">OFFSET(MD!$P$5,MATCH($AK$7,MD_JAHR,0),0)*12</f>
        <v>#VALUE!</v>
      </c>
      <c r="AG169" s="85">
        <f t="shared" si="27"/>
        <v>0</v>
      </c>
      <c r="AH169" s="81"/>
      <c r="AJ169" s="72"/>
      <c r="AK169" s="72"/>
      <c r="AL169" s="72"/>
      <c r="AM169" s="72"/>
      <c r="AN169" s="72"/>
    </row>
    <row r="170" spans="2:40" ht="15" customHeight="1" x14ac:dyDescent="0.2">
      <c r="B170" s="78"/>
      <c r="C170" s="78"/>
      <c r="D170" s="78"/>
      <c r="E170" s="79"/>
      <c r="F170" s="80"/>
      <c r="G170" s="73"/>
      <c r="H170" s="82"/>
      <c r="I170" s="93"/>
      <c r="J170" s="90"/>
      <c r="K170" s="83"/>
      <c r="L170" s="83"/>
      <c r="M170" s="84"/>
      <c r="N170" s="83"/>
      <c r="O170" s="104" t="str">
        <f ca="1">IF($B170="","",IF(F170="Arbeitgeberähnliche Stellung",OFFSET(MD!$Q$5,MATCH(Grundlagen_Abrechnung_KAE!$AK$7,MD_JAHR,0),0)*$H170,IF(((AD170/12*M170*12)+N170)&gt;AF170,AF170/12,((AD170/12*M170*12)+N170)/12)))</f>
        <v/>
      </c>
      <c r="P170" s="90"/>
      <c r="Q170" s="90"/>
      <c r="R170" s="104">
        <f t="shared" si="20"/>
        <v>0</v>
      </c>
      <c r="T170" s="145">
        <f t="shared" si="21"/>
        <v>0</v>
      </c>
      <c r="U170" s="76">
        <f t="shared" ca="1" si="22"/>
        <v>0</v>
      </c>
      <c r="V170" s="76">
        <f t="shared" ca="1" si="28"/>
        <v>0</v>
      </c>
      <c r="W170" s="76">
        <f t="shared" ca="1" si="23"/>
        <v>0</v>
      </c>
      <c r="Y170" s="106" t="str">
        <f t="shared" si="24"/>
        <v>prüfen</v>
      </c>
      <c r="Z170" s="107" t="str">
        <f ca="1">IFERROR(OFFSET(MD!$U$5,MATCH(Grundlagen_Abrechnung_KAE!$E170,MD_GENDER,0),0),"")</f>
        <v/>
      </c>
      <c r="AA170" s="104">
        <f t="shared" si="25"/>
        <v>0</v>
      </c>
      <c r="AC170" s="104">
        <f t="shared" si="26"/>
        <v>0</v>
      </c>
      <c r="AD170" s="104">
        <f ca="1">IF(F170="Arbeitgeberähnliche Stellung",OFFSET(MD!$Q$5,MATCH(Grundlagen_Abrechnung_KAE!$AK$7,MD_JAHR,0),0)*$H170,IF(J170&gt;0,AC170,I170))</f>
        <v>0</v>
      </c>
      <c r="AF170" s="85" t="e">
        <f ca="1">OFFSET(MD!$P$5,MATCH($AK$7,MD_JAHR,0),0)*12</f>
        <v>#VALUE!</v>
      </c>
      <c r="AG170" s="85">
        <f t="shared" si="27"/>
        <v>0</v>
      </c>
      <c r="AH170" s="81"/>
      <c r="AJ170" s="72"/>
      <c r="AK170" s="72"/>
      <c r="AL170" s="72"/>
      <c r="AM170" s="72"/>
      <c r="AN170" s="72"/>
    </row>
    <row r="171" spans="2:40" ht="15" customHeight="1" x14ac:dyDescent="0.2">
      <c r="B171" s="78"/>
      <c r="C171" s="78"/>
      <c r="D171" s="78"/>
      <c r="E171" s="79"/>
      <c r="F171" s="80"/>
      <c r="G171" s="73"/>
      <c r="H171" s="82"/>
      <c r="I171" s="93"/>
      <c r="J171" s="90"/>
      <c r="K171" s="83"/>
      <c r="L171" s="83"/>
      <c r="M171" s="84"/>
      <c r="N171" s="83"/>
      <c r="O171" s="104" t="str">
        <f ca="1">IF($B171="","",IF(F171="Arbeitgeberähnliche Stellung",OFFSET(MD!$Q$5,MATCH(Grundlagen_Abrechnung_KAE!$AK$7,MD_JAHR,0),0)*$H171,IF(((AD171/12*M171*12)+N171)&gt;AF171,AF171/12,((AD171/12*M171*12)+N171)/12)))</f>
        <v/>
      </c>
      <c r="P171" s="90"/>
      <c r="Q171" s="90"/>
      <c r="R171" s="104">
        <f t="shared" si="20"/>
        <v>0</v>
      </c>
      <c r="T171" s="145">
        <f t="shared" si="21"/>
        <v>0</v>
      </c>
      <c r="U171" s="76">
        <f t="shared" ca="1" si="22"/>
        <v>0</v>
      </c>
      <c r="V171" s="76">
        <f t="shared" ca="1" si="28"/>
        <v>0</v>
      </c>
      <c r="W171" s="76">
        <f t="shared" ca="1" si="23"/>
        <v>0</v>
      </c>
      <c r="Y171" s="106" t="str">
        <f t="shared" si="24"/>
        <v>prüfen</v>
      </c>
      <c r="Z171" s="107" t="str">
        <f ca="1">IFERROR(OFFSET(MD!$U$5,MATCH(Grundlagen_Abrechnung_KAE!$E171,MD_GENDER,0),0),"")</f>
        <v/>
      </c>
      <c r="AA171" s="104">
        <f t="shared" si="25"/>
        <v>0</v>
      </c>
      <c r="AC171" s="104">
        <f t="shared" si="26"/>
        <v>0</v>
      </c>
      <c r="AD171" s="104">
        <f ca="1">IF(F171="Arbeitgeberähnliche Stellung",OFFSET(MD!$Q$5,MATCH(Grundlagen_Abrechnung_KAE!$AK$7,MD_JAHR,0),0)*$H171,IF(J171&gt;0,AC171,I171))</f>
        <v>0</v>
      </c>
      <c r="AF171" s="85" t="e">
        <f ca="1">OFFSET(MD!$P$5,MATCH($AK$7,MD_JAHR,0),0)*12</f>
        <v>#VALUE!</v>
      </c>
      <c r="AG171" s="85">
        <f t="shared" si="27"/>
        <v>0</v>
      </c>
      <c r="AH171" s="81"/>
      <c r="AJ171" s="72"/>
      <c r="AK171" s="72"/>
      <c r="AL171" s="72"/>
      <c r="AM171" s="72"/>
      <c r="AN171" s="72"/>
    </row>
    <row r="172" spans="2:40" ht="15" customHeight="1" x14ac:dyDescent="0.2">
      <c r="B172" s="78"/>
      <c r="C172" s="78"/>
      <c r="D172" s="78"/>
      <c r="E172" s="79"/>
      <c r="F172" s="80"/>
      <c r="G172" s="73"/>
      <c r="H172" s="82"/>
      <c r="I172" s="93"/>
      <c r="J172" s="90"/>
      <c r="K172" s="83"/>
      <c r="L172" s="83"/>
      <c r="M172" s="84"/>
      <c r="N172" s="83"/>
      <c r="O172" s="104" t="str">
        <f ca="1">IF($B172="","",IF(F172="Arbeitgeberähnliche Stellung",OFFSET(MD!$Q$5,MATCH(Grundlagen_Abrechnung_KAE!$AK$7,MD_JAHR,0),0)*$H172,IF(((AD172/12*M172*12)+N172)&gt;AF172,AF172/12,((AD172/12*M172*12)+N172)/12)))</f>
        <v/>
      </c>
      <c r="P172" s="90"/>
      <c r="Q172" s="90"/>
      <c r="R172" s="104">
        <f t="shared" si="20"/>
        <v>0</v>
      </c>
      <c r="T172" s="145">
        <f t="shared" si="21"/>
        <v>0</v>
      </c>
      <c r="U172" s="76">
        <f t="shared" ca="1" si="22"/>
        <v>0</v>
      </c>
      <c r="V172" s="76">
        <f t="shared" ca="1" si="28"/>
        <v>0</v>
      </c>
      <c r="W172" s="76">
        <f t="shared" ca="1" si="23"/>
        <v>0</v>
      </c>
      <c r="Y172" s="106" t="str">
        <f t="shared" si="24"/>
        <v>prüfen</v>
      </c>
      <c r="Z172" s="107" t="str">
        <f ca="1">IFERROR(OFFSET(MD!$U$5,MATCH(Grundlagen_Abrechnung_KAE!$E172,MD_GENDER,0),0),"")</f>
        <v/>
      </c>
      <c r="AA172" s="104">
        <f t="shared" si="25"/>
        <v>0</v>
      </c>
      <c r="AC172" s="104">
        <f t="shared" si="26"/>
        <v>0</v>
      </c>
      <c r="AD172" s="104">
        <f ca="1">IF(F172="Arbeitgeberähnliche Stellung",OFFSET(MD!$Q$5,MATCH(Grundlagen_Abrechnung_KAE!$AK$7,MD_JAHR,0),0)*$H172,IF(J172&gt;0,AC172,I172))</f>
        <v>0</v>
      </c>
      <c r="AF172" s="85" t="e">
        <f ca="1">OFFSET(MD!$P$5,MATCH($AK$7,MD_JAHR,0),0)*12</f>
        <v>#VALUE!</v>
      </c>
      <c r="AG172" s="85">
        <f t="shared" si="27"/>
        <v>0</v>
      </c>
      <c r="AH172" s="81"/>
      <c r="AJ172" s="72"/>
      <c r="AK172" s="72"/>
      <c r="AL172" s="72"/>
      <c r="AM172" s="72"/>
      <c r="AN172" s="72"/>
    </row>
    <row r="173" spans="2:40" ht="15" customHeight="1" x14ac:dyDescent="0.2">
      <c r="B173" s="78"/>
      <c r="C173" s="78"/>
      <c r="D173" s="78"/>
      <c r="E173" s="79"/>
      <c r="F173" s="80"/>
      <c r="G173" s="73"/>
      <c r="H173" s="82"/>
      <c r="I173" s="93"/>
      <c r="J173" s="90"/>
      <c r="K173" s="83"/>
      <c r="L173" s="83"/>
      <c r="M173" s="84"/>
      <c r="N173" s="83"/>
      <c r="O173" s="104" t="str">
        <f ca="1">IF($B173="","",IF(F173="Arbeitgeberähnliche Stellung",OFFSET(MD!$Q$5,MATCH(Grundlagen_Abrechnung_KAE!$AK$7,MD_JAHR,0),0)*$H173,IF(((AD173/12*M173*12)+N173)&gt;AF173,AF173/12,((AD173/12*M173*12)+N173)/12)))</f>
        <v/>
      </c>
      <c r="P173" s="90"/>
      <c r="Q173" s="90"/>
      <c r="R173" s="104">
        <f t="shared" si="20"/>
        <v>0</v>
      </c>
      <c r="T173" s="145">
        <f t="shared" si="21"/>
        <v>0</v>
      </c>
      <c r="U173" s="76">
        <f t="shared" ca="1" si="22"/>
        <v>0</v>
      </c>
      <c r="V173" s="76">
        <f t="shared" ca="1" si="28"/>
        <v>0</v>
      </c>
      <c r="W173" s="76">
        <f t="shared" ca="1" si="23"/>
        <v>0</v>
      </c>
      <c r="Y173" s="106" t="str">
        <f t="shared" si="24"/>
        <v>prüfen</v>
      </c>
      <c r="Z173" s="107" t="str">
        <f ca="1">IFERROR(OFFSET(MD!$U$5,MATCH(Grundlagen_Abrechnung_KAE!$E173,MD_GENDER,0),0),"")</f>
        <v/>
      </c>
      <c r="AA173" s="104">
        <f t="shared" si="25"/>
        <v>0</v>
      </c>
      <c r="AC173" s="104">
        <f t="shared" si="26"/>
        <v>0</v>
      </c>
      <c r="AD173" s="104">
        <f ca="1">IF(F173="Arbeitgeberähnliche Stellung",OFFSET(MD!$Q$5,MATCH(Grundlagen_Abrechnung_KAE!$AK$7,MD_JAHR,0),0)*$H173,IF(J173&gt;0,AC173,I173))</f>
        <v>0</v>
      </c>
      <c r="AF173" s="85" t="e">
        <f ca="1">OFFSET(MD!$P$5,MATCH($AK$7,MD_JAHR,0),0)*12</f>
        <v>#VALUE!</v>
      </c>
      <c r="AG173" s="85">
        <f t="shared" si="27"/>
        <v>0</v>
      </c>
      <c r="AH173" s="81"/>
      <c r="AJ173" s="72"/>
      <c r="AK173" s="72"/>
      <c r="AL173" s="72"/>
      <c r="AM173" s="72"/>
      <c r="AN173" s="72"/>
    </row>
    <row r="174" spans="2:40" ht="15" customHeight="1" x14ac:dyDescent="0.2">
      <c r="B174" s="78"/>
      <c r="C174" s="78"/>
      <c r="D174" s="78"/>
      <c r="E174" s="79"/>
      <c r="F174" s="80"/>
      <c r="G174" s="73"/>
      <c r="H174" s="82"/>
      <c r="I174" s="93"/>
      <c r="J174" s="90"/>
      <c r="K174" s="83"/>
      <c r="L174" s="83"/>
      <c r="M174" s="84"/>
      <c r="N174" s="83"/>
      <c r="O174" s="104" t="str">
        <f ca="1">IF($B174="","",IF(F174="Arbeitgeberähnliche Stellung",OFFSET(MD!$Q$5,MATCH(Grundlagen_Abrechnung_KAE!$AK$7,MD_JAHR,0),0)*$H174,IF(((AD174/12*M174*12)+N174)&gt;AF174,AF174/12,((AD174/12*M174*12)+N174)/12)))</f>
        <v/>
      </c>
      <c r="P174" s="90"/>
      <c r="Q174" s="90"/>
      <c r="R174" s="104">
        <f t="shared" si="20"/>
        <v>0</v>
      </c>
      <c r="T174" s="145">
        <f t="shared" si="21"/>
        <v>0</v>
      </c>
      <c r="U174" s="76">
        <f t="shared" ca="1" si="22"/>
        <v>0</v>
      </c>
      <c r="V174" s="76">
        <f t="shared" ca="1" si="28"/>
        <v>0</v>
      </c>
      <c r="W174" s="76">
        <f t="shared" ca="1" si="23"/>
        <v>0</v>
      </c>
      <c r="Y174" s="106" t="str">
        <f t="shared" si="24"/>
        <v>prüfen</v>
      </c>
      <c r="Z174" s="107" t="str">
        <f ca="1">IFERROR(OFFSET(MD!$U$5,MATCH(Grundlagen_Abrechnung_KAE!$E174,MD_GENDER,0),0),"")</f>
        <v/>
      </c>
      <c r="AA174" s="104">
        <f t="shared" si="25"/>
        <v>0</v>
      </c>
      <c r="AC174" s="104">
        <f t="shared" si="26"/>
        <v>0</v>
      </c>
      <c r="AD174" s="104">
        <f ca="1">IF(F174="Arbeitgeberähnliche Stellung",OFFSET(MD!$Q$5,MATCH(Grundlagen_Abrechnung_KAE!$AK$7,MD_JAHR,0),0)*$H174,IF(J174&gt;0,AC174,I174))</f>
        <v>0</v>
      </c>
      <c r="AF174" s="85" t="e">
        <f ca="1">OFFSET(MD!$P$5,MATCH($AK$7,MD_JAHR,0),0)*12</f>
        <v>#VALUE!</v>
      </c>
      <c r="AG174" s="85">
        <f t="shared" si="27"/>
        <v>0</v>
      </c>
      <c r="AH174" s="81"/>
      <c r="AJ174" s="72"/>
      <c r="AK174" s="72"/>
      <c r="AL174" s="72"/>
      <c r="AM174" s="72"/>
      <c r="AN174" s="72"/>
    </row>
    <row r="175" spans="2:40" ht="15" customHeight="1" x14ac:dyDescent="0.2">
      <c r="B175" s="78"/>
      <c r="C175" s="78"/>
      <c r="D175" s="78"/>
      <c r="E175" s="79"/>
      <c r="F175" s="80"/>
      <c r="G175" s="73"/>
      <c r="H175" s="82"/>
      <c r="I175" s="93"/>
      <c r="J175" s="90"/>
      <c r="K175" s="83"/>
      <c r="L175" s="83"/>
      <c r="M175" s="84"/>
      <c r="N175" s="83"/>
      <c r="O175" s="104" t="str">
        <f ca="1">IF($B175="","",IF(F175="Arbeitgeberähnliche Stellung",OFFSET(MD!$Q$5,MATCH(Grundlagen_Abrechnung_KAE!$AK$7,MD_JAHR,0),0)*$H175,IF(((AD175/12*M175*12)+N175)&gt;AF175,AF175/12,((AD175/12*M175*12)+N175)/12)))</f>
        <v/>
      </c>
      <c r="P175" s="90"/>
      <c r="Q175" s="90"/>
      <c r="R175" s="104">
        <f t="shared" si="20"/>
        <v>0</v>
      </c>
      <c r="T175" s="145">
        <f t="shared" si="21"/>
        <v>0</v>
      </c>
      <c r="U175" s="76">
        <f t="shared" ca="1" si="22"/>
        <v>0</v>
      </c>
      <c r="V175" s="76">
        <f t="shared" ca="1" si="28"/>
        <v>0</v>
      </c>
      <c r="W175" s="76">
        <f t="shared" ca="1" si="23"/>
        <v>0</v>
      </c>
      <c r="Y175" s="106" t="str">
        <f t="shared" si="24"/>
        <v>prüfen</v>
      </c>
      <c r="Z175" s="107" t="str">
        <f ca="1">IFERROR(OFFSET(MD!$U$5,MATCH(Grundlagen_Abrechnung_KAE!$E175,MD_GENDER,0),0),"")</f>
        <v/>
      </c>
      <c r="AA175" s="104">
        <f t="shared" si="25"/>
        <v>0</v>
      </c>
      <c r="AC175" s="104">
        <f t="shared" si="26"/>
        <v>0</v>
      </c>
      <c r="AD175" s="104">
        <f ca="1">IF(F175="Arbeitgeberähnliche Stellung",OFFSET(MD!$Q$5,MATCH(Grundlagen_Abrechnung_KAE!$AK$7,MD_JAHR,0),0)*$H175,IF(J175&gt;0,AC175,I175))</f>
        <v>0</v>
      </c>
      <c r="AF175" s="85" t="e">
        <f ca="1">OFFSET(MD!$P$5,MATCH($AK$7,MD_JAHR,0),0)*12</f>
        <v>#VALUE!</v>
      </c>
      <c r="AG175" s="85">
        <f t="shared" si="27"/>
        <v>0</v>
      </c>
      <c r="AH175" s="81"/>
      <c r="AJ175" s="72"/>
      <c r="AK175" s="72"/>
      <c r="AL175" s="72"/>
      <c r="AM175" s="72"/>
      <c r="AN175" s="72"/>
    </row>
    <row r="176" spans="2:40" ht="15" customHeight="1" x14ac:dyDescent="0.2">
      <c r="B176" s="78"/>
      <c r="C176" s="78"/>
      <c r="D176" s="78"/>
      <c r="E176" s="79"/>
      <c r="F176" s="80"/>
      <c r="G176" s="73"/>
      <c r="H176" s="82"/>
      <c r="I176" s="93"/>
      <c r="J176" s="90"/>
      <c r="K176" s="83"/>
      <c r="L176" s="83"/>
      <c r="M176" s="84"/>
      <c r="N176" s="83"/>
      <c r="O176" s="104" t="str">
        <f ca="1">IF($B176="","",IF(F176="Arbeitgeberähnliche Stellung",OFFSET(MD!$Q$5,MATCH(Grundlagen_Abrechnung_KAE!$AK$7,MD_JAHR,0),0)*$H176,IF(((AD176/12*M176*12)+N176)&gt;AF176,AF176/12,((AD176/12*M176*12)+N176)/12)))</f>
        <v/>
      </c>
      <c r="P176" s="90"/>
      <c r="Q176" s="90"/>
      <c r="R176" s="104">
        <f t="shared" si="20"/>
        <v>0</v>
      </c>
      <c r="T176" s="145">
        <f t="shared" si="21"/>
        <v>0</v>
      </c>
      <c r="U176" s="76">
        <f t="shared" ca="1" si="22"/>
        <v>0</v>
      </c>
      <c r="V176" s="76">
        <f t="shared" ca="1" si="28"/>
        <v>0</v>
      </c>
      <c r="W176" s="76">
        <f t="shared" ca="1" si="23"/>
        <v>0</v>
      </c>
      <c r="Y176" s="106" t="str">
        <f t="shared" si="24"/>
        <v>prüfen</v>
      </c>
      <c r="Z176" s="107" t="str">
        <f ca="1">IFERROR(OFFSET(MD!$U$5,MATCH(Grundlagen_Abrechnung_KAE!$E176,MD_GENDER,0),0),"")</f>
        <v/>
      </c>
      <c r="AA176" s="104">
        <f t="shared" si="25"/>
        <v>0</v>
      </c>
      <c r="AC176" s="104">
        <f t="shared" si="26"/>
        <v>0</v>
      </c>
      <c r="AD176" s="104">
        <f ca="1">IF(F176="Arbeitgeberähnliche Stellung",OFFSET(MD!$Q$5,MATCH(Grundlagen_Abrechnung_KAE!$AK$7,MD_JAHR,0),0)*$H176,IF(J176&gt;0,AC176,I176))</f>
        <v>0</v>
      </c>
      <c r="AF176" s="85" t="e">
        <f ca="1">OFFSET(MD!$P$5,MATCH($AK$7,MD_JAHR,0),0)*12</f>
        <v>#VALUE!</v>
      </c>
      <c r="AG176" s="85">
        <f t="shared" si="27"/>
        <v>0</v>
      </c>
      <c r="AH176" s="81"/>
      <c r="AJ176" s="72"/>
      <c r="AK176" s="72"/>
      <c r="AL176" s="72"/>
      <c r="AM176" s="72"/>
      <c r="AN176" s="72"/>
    </row>
    <row r="177" spans="2:40" ht="15" customHeight="1" x14ac:dyDescent="0.2">
      <c r="B177" s="78"/>
      <c r="C177" s="78"/>
      <c r="D177" s="78"/>
      <c r="E177" s="79"/>
      <c r="F177" s="80"/>
      <c r="G177" s="73"/>
      <c r="H177" s="82"/>
      <c r="I177" s="93"/>
      <c r="J177" s="90"/>
      <c r="K177" s="83"/>
      <c r="L177" s="83"/>
      <c r="M177" s="84"/>
      <c r="N177" s="83"/>
      <c r="O177" s="104" t="str">
        <f ca="1">IF($B177="","",IF(F177="Arbeitgeberähnliche Stellung",OFFSET(MD!$Q$5,MATCH(Grundlagen_Abrechnung_KAE!$AK$7,MD_JAHR,0),0)*$H177,IF(((AD177/12*M177*12)+N177)&gt;AF177,AF177/12,((AD177/12*M177*12)+N177)/12)))</f>
        <v/>
      </c>
      <c r="P177" s="90"/>
      <c r="Q177" s="90"/>
      <c r="R177" s="104">
        <f t="shared" si="20"/>
        <v>0</v>
      </c>
      <c r="T177" s="145">
        <f t="shared" si="21"/>
        <v>0</v>
      </c>
      <c r="U177" s="76">
        <f t="shared" ca="1" si="22"/>
        <v>0</v>
      </c>
      <c r="V177" s="76">
        <f t="shared" ca="1" si="28"/>
        <v>0</v>
      </c>
      <c r="W177" s="76">
        <f t="shared" ca="1" si="23"/>
        <v>0</v>
      </c>
      <c r="Y177" s="106" t="str">
        <f t="shared" si="24"/>
        <v>prüfen</v>
      </c>
      <c r="Z177" s="107" t="str">
        <f ca="1">IFERROR(OFFSET(MD!$U$5,MATCH(Grundlagen_Abrechnung_KAE!$E177,MD_GENDER,0),0),"")</f>
        <v/>
      </c>
      <c r="AA177" s="104">
        <f t="shared" si="25"/>
        <v>0</v>
      </c>
      <c r="AC177" s="104">
        <f t="shared" si="26"/>
        <v>0</v>
      </c>
      <c r="AD177" s="104">
        <f ca="1">IF(F177="Arbeitgeberähnliche Stellung",OFFSET(MD!$Q$5,MATCH(Grundlagen_Abrechnung_KAE!$AK$7,MD_JAHR,0),0)*$H177,IF(J177&gt;0,AC177,I177))</f>
        <v>0</v>
      </c>
      <c r="AF177" s="85" t="e">
        <f ca="1">OFFSET(MD!$P$5,MATCH($AK$7,MD_JAHR,0),0)*12</f>
        <v>#VALUE!</v>
      </c>
      <c r="AG177" s="85">
        <f t="shared" si="27"/>
        <v>0</v>
      </c>
      <c r="AH177" s="81"/>
      <c r="AJ177" s="72"/>
      <c r="AK177" s="72"/>
      <c r="AL177" s="72"/>
      <c r="AM177" s="72"/>
      <c r="AN177" s="72"/>
    </row>
    <row r="178" spans="2:40" ht="15" customHeight="1" x14ac:dyDescent="0.2">
      <c r="B178" s="78"/>
      <c r="C178" s="78"/>
      <c r="D178" s="78"/>
      <c r="E178" s="79"/>
      <c r="F178" s="80"/>
      <c r="G178" s="73"/>
      <c r="H178" s="82"/>
      <c r="I178" s="93"/>
      <c r="J178" s="90"/>
      <c r="K178" s="83"/>
      <c r="L178" s="83"/>
      <c r="M178" s="84"/>
      <c r="N178" s="83"/>
      <c r="O178" s="104" t="str">
        <f ca="1">IF($B178="","",IF(F178="Arbeitgeberähnliche Stellung",OFFSET(MD!$Q$5,MATCH(Grundlagen_Abrechnung_KAE!$AK$7,MD_JAHR,0),0)*$H178,IF(((AD178/12*M178*12)+N178)&gt;AF178,AF178/12,((AD178/12*M178*12)+N178)/12)))</f>
        <v/>
      </c>
      <c r="P178" s="90"/>
      <c r="Q178" s="90"/>
      <c r="R178" s="104">
        <f t="shared" si="20"/>
        <v>0</v>
      </c>
      <c r="T178" s="145">
        <f t="shared" si="21"/>
        <v>0</v>
      </c>
      <c r="U178" s="76">
        <f t="shared" ca="1" si="22"/>
        <v>0</v>
      </c>
      <c r="V178" s="76">
        <f t="shared" ca="1" si="28"/>
        <v>0</v>
      </c>
      <c r="W178" s="76">
        <f t="shared" ca="1" si="23"/>
        <v>0</v>
      </c>
      <c r="Y178" s="106" t="str">
        <f t="shared" si="24"/>
        <v>prüfen</v>
      </c>
      <c r="Z178" s="107" t="str">
        <f ca="1">IFERROR(OFFSET(MD!$U$5,MATCH(Grundlagen_Abrechnung_KAE!$E178,MD_GENDER,0),0),"")</f>
        <v/>
      </c>
      <c r="AA178" s="104">
        <f t="shared" si="25"/>
        <v>0</v>
      </c>
      <c r="AC178" s="104">
        <f t="shared" si="26"/>
        <v>0</v>
      </c>
      <c r="AD178" s="104">
        <f ca="1">IF(F178="Arbeitgeberähnliche Stellung",OFFSET(MD!$Q$5,MATCH(Grundlagen_Abrechnung_KAE!$AK$7,MD_JAHR,0),0)*$H178,IF(J178&gt;0,AC178,I178))</f>
        <v>0</v>
      </c>
      <c r="AF178" s="85" t="e">
        <f ca="1">OFFSET(MD!$P$5,MATCH($AK$7,MD_JAHR,0),0)*12</f>
        <v>#VALUE!</v>
      </c>
      <c r="AG178" s="85">
        <f t="shared" si="27"/>
        <v>0</v>
      </c>
      <c r="AH178" s="81"/>
      <c r="AJ178" s="72"/>
      <c r="AK178" s="72"/>
      <c r="AL178" s="72"/>
      <c r="AM178" s="72"/>
      <c r="AN178" s="72"/>
    </row>
    <row r="179" spans="2:40" ht="15" customHeight="1" x14ac:dyDescent="0.2">
      <c r="B179" s="78"/>
      <c r="C179" s="78"/>
      <c r="D179" s="78"/>
      <c r="E179" s="79"/>
      <c r="F179" s="80"/>
      <c r="G179" s="73"/>
      <c r="H179" s="82"/>
      <c r="I179" s="93"/>
      <c r="J179" s="90"/>
      <c r="K179" s="83"/>
      <c r="L179" s="83"/>
      <c r="M179" s="84"/>
      <c r="N179" s="83"/>
      <c r="O179" s="104" t="str">
        <f ca="1">IF($B179="","",IF(F179="Arbeitgeberähnliche Stellung",OFFSET(MD!$Q$5,MATCH(Grundlagen_Abrechnung_KAE!$AK$7,MD_JAHR,0),0)*$H179,IF(((AD179/12*M179*12)+N179)&gt;AF179,AF179/12,((AD179/12*M179*12)+N179)/12)))</f>
        <v/>
      </c>
      <c r="P179" s="90"/>
      <c r="Q179" s="90"/>
      <c r="R179" s="104">
        <f t="shared" si="20"/>
        <v>0</v>
      </c>
      <c r="T179" s="145">
        <f t="shared" si="21"/>
        <v>0</v>
      </c>
      <c r="U179" s="76">
        <f t="shared" ca="1" si="22"/>
        <v>0</v>
      </c>
      <c r="V179" s="76">
        <f t="shared" ca="1" si="28"/>
        <v>0</v>
      </c>
      <c r="W179" s="76">
        <f t="shared" ca="1" si="23"/>
        <v>0</v>
      </c>
      <c r="Y179" s="106" t="str">
        <f t="shared" si="24"/>
        <v>prüfen</v>
      </c>
      <c r="Z179" s="107" t="str">
        <f ca="1">IFERROR(OFFSET(MD!$U$5,MATCH(Grundlagen_Abrechnung_KAE!$E179,MD_GENDER,0),0),"")</f>
        <v/>
      </c>
      <c r="AA179" s="104">
        <f t="shared" si="25"/>
        <v>0</v>
      </c>
      <c r="AC179" s="104">
        <f t="shared" si="26"/>
        <v>0</v>
      </c>
      <c r="AD179" s="104">
        <f ca="1">IF(F179="Arbeitgeberähnliche Stellung",OFFSET(MD!$Q$5,MATCH(Grundlagen_Abrechnung_KAE!$AK$7,MD_JAHR,0),0)*$H179,IF(J179&gt;0,AC179,I179))</f>
        <v>0</v>
      </c>
      <c r="AF179" s="85" t="e">
        <f ca="1">OFFSET(MD!$P$5,MATCH($AK$7,MD_JAHR,0),0)*12</f>
        <v>#VALUE!</v>
      </c>
      <c r="AG179" s="85">
        <f t="shared" si="27"/>
        <v>0</v>
      </c>
      <c r="AH179" s="81"/>
      <c r="AJ179" s="72"/>
      <c r="AK179" s="72"/>
      <c r="AL179" s="72"/>
      <c r="AM179" s="72"/>
      <c r="AN179" s="72"/>
    </row>
    <row r="180" spans="2:40" ht="15" customHeight="1" x14ac:dyDescent="0.2">
      <c r="B180" s="78"/>
      <c r="C180" s="78"/>
      <c r="D180" s="78"/>
      <c r="E180" s="79"/>
      <c r="F180" s="80"/>
      <c r="G180" s="73"/>
      <c r="H180" s="82"/>
      <c r="I180" s="93"/>
      <c r="J180" s="90"/>
      <c r="K180" s="83"/>
      <c r="L180" s="83"/>
      <c r="M180" s="84"/>
      <c r="N180" s="83"/>
      <c r="O180" s="104" t="str">
        <f ca="1">IF($B180="","",IF(F180="Arbeitgeberähnliche Stellung",OFFSET(MD!$Q$5,MATCH(Grundlagen_Abrechnung_KAE!$AK$7,MD_JAHR,0),0)*$H180,IF(((AD180/12*M180*12)+N180)&gt;AF180,AF180/12,((AD180/12*M180*12)+N180)/12)))</f>
        <v/>
      </c>
      <c r="P180" s="90"/>
      <c r="Q180" s="90"/>
      <c r="R180" s="104">
        <f t="shared" si="20"/>
        <v>0</v>
      </c>
      <c r="T180" s="145">
        <f t="shared" si="21"/>
        <v>0</v>
      </c>
      <c r="U180" s="76">
        <f t="shared" ca="1" si="22"/>
        <v>0</v>
      </c>
      <c r="V180" s="76">
        <f t="shared" ca="1" si="28"/>
        <v>0</v>
      </c>
      <c r="W180" s="76">
        <f t="shared" ca="1" si="23"/>
        <v>0</v>
      </c>
      <c r="Y180" s="106" t="str">
        <f t="shared" si="24"/>
        <v>prüfen</v>
      </c>
      <c r="Z180" s="107" t="str">
        <f ca="1">IFERROR(OFFSET(MD!$U$5,MATCH(Grundlagen_Abrechnung_KAE!$E180,MD_GENDER,0),0),"")</f>
        <v/>
      </c>
      <c r="AA180" s="104">
        <f t="shared" si="25"/>
        <v>0</v>
      </c>
      <c r="AC180" s="104">
        <f t="shared" si="26"/>
        <v>0</v>
      </c>
      <c r="AD180" s="104">
        <f ca="1">IF(F180="Arbeitgeberähnliche Stellung",OFFSET(MD!$Q$5,MATCH(Grundlagen_Abrechnung_KAE!$AK$7,MD_JAHR,0),0)*$H180,IF(J180&gt;0,AC180,I180))</f>
        <v>0</v>
      </c>
      <c r="AF180" s="85" t="e">
        <f ca="1">OFFSET(MD!$P$5,MATCH($AK$7,MD_JAHR,0),0)*12</f>
        <v>#VALUE!</v>
      </c>
      <c r="AG180" s="85">
        <f t="shared" si="27"/>
        <v>0</v>
      </c>
      <c r="AH180" s="81"/>
      <c r="AJ180" s="72"/>
      <c r="AK180" s="72"/>
      <c r="AL180" s="72"/>
      <c r="AM180" s="72"/>
      <c r="AN180" s="72"/>
    </row>
    <row r="181" spans="2:40" ht="15" customHeight="1" x14ac:dyDescent="0.2">
      <c r="B181" s="78"/>
      <c r="C181" s="78"/>
      <c r="D181" s="78"/>
      <c r="E181" s="79"/>
      <c r="F181" s="80"/>
      <c r="G181" s="73"/>
      <c r="H181" s="82"/>
      <c r="I181" s="93"/>
      <c r="J181" s="90"/>
      <c r="K181" s="83"/>
      <c r="L181" s="83"/>
      <c r="M181" s="84"/>
      <c r="N181" s="83"/>
      <c r="O181" s="104" t="str">
        <f ca="1">IF($B181="","",IF(F181="Arbeitgeberähnliche Stellung",OFFSET(MD!$Q$5,MATCH(Grundlagen_Abrechnung_KAE!$AK$7,MD_JAHR,0),0)*$H181,IF(((AD181/12*M181*12)+N181)&gt;AF181,AF181/12,((AD181/12*M181*12)+N181)/12)))</f>
        <v/>
      </c>
      <c r="P181" s="90"/>
      <c r="Q181" s="90"/>
      <c r="R181" s="104">
        <f t="shared" si="20"/>
        <v>0</v>
      </c>
      <c r="T181" s="145">
        <f t="shared" si="21"/>
        <v>0</v>
      </c>
      <c r="U181" s="76">
        <f t="shared" ca="1" si="22"/>
        <v>0</v>
      </c>
      <c r="V181" s="76">
        <f t="shared" ca="1" si="28"/>
        <v>0</v>
      </c>
      <c r="W181" s="76">
        <f t="shared" ca="1" si="23"/>
        <v>0</v>
      </c>
      <c r="Y181" s="106" t="str">
        <f t="shared" si="24"/>
        <v>prüfen</v>
      </c>
      <c r="Z181" s="107" t="str">
        <f ca="1">IFERROR(OFFSET(MD!$U$5,MATCH(Grundlagen_Abrechnung_KAE!$E181,MD_GENDER,0),0),"")</f>
        <v/>
      </c>
      <c r="AA181" s="104">
        <f t="shared" si="25"/>
        <v>0</v>
      </c>
      <c r="AC181" s="104">
        <f t="shared" si="26"/>
        <v>0</v>
      </c>
      <c r="AD181" s="104">
        <f ca="1">IF(F181="Arbeitgeberähnliche Stellung",OFFSET(MD!$Q$5,MATCH(Grundlagen_Abrechnung_KAE!$AK$7,MD_JAHR,0),0)*$H181,IF(J181&gt;0,AC181,I181))</f>
        <v>0</v>
      </c>
      <c r="AF181" s="85" t="e">
        <f ca="1">OFFSET(MD!$P$5,MATCH($AK$7,MD_JAHR,0),0)*12</f>
        <v>#VALUE!</v>
      </c>
      <c r="AG181" s="85">
        <f t="shared" si="27"/>
        <v>0</v>
      </c>
      <c r="AH181" s="81"/>
      <c r="AJ181" s="72"/>
      <c r="AK181" s="72"/>
      <c r="AL181" s="72"/>
      <c r="AM181" s="72"/>
      <c r="AN181" s="72"/>
    </row>
    <row r="182" spans="2:40" ht="15" customHeight="1" x14ac:dyDescent="0.2">
      <c r="B182" s="78"/>
      <c r="C182" s="78"/>
      <c r="D182" s="78"/>
      <c r="E182" s="79"/>
      <c r="F182" s="80"/>
      <c r="G182" s="73"/>
      <c r="H182" s="82"/>
      <c r="I182" s="93"/>
      <c r="J182" s="90"/>
      <c r="K182" s="83"/>
      <c r="L182" s="83"/>
      <c r="M182" s="84"/>
      <c r="N182" s="83"/>
      <c r="O182" s="104" t="str">
        <f ca="1">IF($B182="","",IF(F182="Arbeitgeberähnliche Stellung",OFFSET(MD!$Q$5,MATCH(Grundlagen_Abrechnung_KAE!$AK$7,MD_JAHR,0),0)*$H182,IF(((AD182/12*M182*12)+N182)&gt;AF182,AF182/12,((AD182/12*M182*12)+N182)/12)))</f>
        <v/>
      </c>
      <c r="P182" s="90"/>
      <c r="Q182" s="90"/>
      <c r="R182" s="104">
        <f t="shared" si="20"/>
        <v>0</v>
      </c>
      <c r="T182" s="145">
        <f t="shared" si="21"/>
        <v>0</v>
      </c>
      <c r="U182" s="76">
        <f t="shared" ca="1" si="22"/>
        <v>0</v>
      </c>
      <c r="V182" s="76">
        <f t="shared" ca="1" si="28"/>
        <v>0</v>
      </c>
      <c r="W182" s="76">
        <f t="shared" ca="1" si="23"/>
        <v>0</v>
      </c>
      <c r="Y182" s="106" t="str">
        <f t="shared" si="24"/>
        <v>prüfen</v>
      </c>
      <c r="Z182" s="107" t="str">
        <f ca="1">IFERROR(OFFSET(MD!$U$5,MATCH(Grundlagen_Abrechnung_KAE!$E182,MD_GENDER,0),0),"")</f>
        <v/>
      </c>
      <c r="AA182" s="104">
        <f t="shared" si="25"/>
        <v>0</v>
      </c>
      <c r="AC182" s="104">
        <f t="shared" si="26"/>
        <v>0</v>
      </c>
      <c r="AD182" s="104">
        <f ca="1">IF(F182="Arbeitgeberähnliche Stellung",OFFSET(MD!$Q$5,MATCH(Grundlagen_Abrechnung_KAE!$AK$7,MD_JAHR,0),0)*$H182,IF(J182&gt;0,AC182,I182))</f>
        <v>0</v>
      </c>
      <c r="AF182" s="85" t="e">
        <f ca="1">OFFSET(MD!$P$5,MATCH($AK$7,MD_JAHR,0),0)*12</f>
        <v>#VALUE!</v>
      </c>
      <c r="AG182" s="85">
        <f t="shared" si="27"/>
        <v>0</v>
      </c>
      <c r="AH182" s="81"/>
      <c r="AJ182" s="72"/>
      <c r="AK182" s="72"/>
      <c r="AL182" s="72"/>
      <c r="AM182" s="72"/>
      <c r="AN182" s="72"/>
    </row>
    <row r="183" spans="2:40" ht="15" customHeight="1" x14ac:dyDescent="0.2">
      <c r="B183" s="78"/>
      <c r="C183" s="78"/>
      <c r="D183" s="78"/>
      <c r="E183" s="79"/>
      <c r="F183" s="80"/>
      <c r="G183" s="73"/>
      <c r="H183" s="82"/>
      <c r="I183" s="93"/>
      <c r="J183" s="90"/>
      <c r="K183" s="83"/>
      <c r="L183" s="83"/>
      <c r="M183" s="84"/>
      <c r="N183" s="83"/>
      <c r="O183" s="104" t="str">
        <f ca="1">IF($B183="","",IF(F183="Arbeitgeberähnliche Stellung",OFFSET(MD!$Q$5,MATCH(Grundlagen_Abrechnung_KAE!$AK$7,MD_JAHR,0),0)*$H183,IF(((AD183/12*M183*12)+N183)&gt;AF183,AF183/12,((AD183/12*M183*12)+N183)/12)))</f>
        <v/>
      </c>
      <c r="P183" s="90"/>
      <c r="Q183" s="90"/>
      <c r="R183" s="104">
        <f t="shared" si="20"/>
        <v>0</v>
      </c>
      <c r="T183" s="145">
        <f t="shared" si="21"/>
        <v>0</v>
      </c>
      <c r="U183" s="76">
        <f t="shared" ca="1" si="22"/>
        <v>0</v>
      </c>
      <c r="V183" s="76">
        <f t="shared" ca="1" si="28"/>
        <v>0</v>
      </c>
      <c r="W183" s="76">
        <f t="shared" ca="1" si="23"/>
        <v>0</v>
      </c>
      <c r="Y183" s="106" t="str">
        <f t="shared" si="24"/>
        <v>prüfen</v>
      </c>
      <c r="Z183" s="107" t="str">
        <f ca="1">IFERROR(OFFSET(MD!$U$5,MATCH(Grundlagen_Abrechnung_KAE!$E183,MD_GENDER,0),0),"")</f>
        <v/>
      </c>
      <c r="AA183" s="104">
        <f t="shared" si="25"/>
        <v>0</v>
      </c>
      <c r="AC183" s="104">
        <f t="shared" si="26"/>
        <v>0</v>
      </c>
      <c r="AD183" s="104">
        <f ca="1">IF(F183="Arbeitgeberähnliche Stellung",OFFSET(MD!$Q$5,MATCH(Grundlagen_Abrechnung_KAE!$AK$7,MD_JAHR,0),0)*$H183,IF(J183&gt;0,AC183,I183))</f>
        <v>0</v>
      </c>
      <c r="AF183" s="85" t="e">
        <f ca="1">OFFSET(MD!$P$5,MATCH($AK$7,MD_JAHR,0),0)*12</f>
        <v>#VALUE!</v>
      </c>
      <c r="AG183" s="85">
        <f t="shared" si="27"/>
        <v>0</v>
      </c>
      <c r="AH183" s="81"/>
      <c r="AJ183" s="72"/>
      <c r="AK183" s="72"/>
      <c r="AL183" s="72"/>
      <c r="AM183" s="72"/>
      <c r="AN183" s="72"/>
    </row>
    <row r="184" spans="2:40" ht="15" customHeight="1" x14ac:dyDescent="0.2">
      <c r="B184" s="78"/>
      <c r="C184" s="78"/>
      <c r="D184" s="78"/>
      <c r="E184" s="79"/>
      <c r="F184" s="80"/>
      <c r="G184" s="73"/>
      <c r="H184" s="82"/>
      <c r="I184" s="93"/>
      <c r="J184" s="90"/>
      <c r="K184" s="83"/>
      <c r="L184" s="83"/>
      <c r="M184" s="84"/>
      <c r="N184" s="83"/>
      <c r="O184" s="104" t="str">
        <f ca="1">IF($B184="","",IF(F184="Arbeitgeberähnliche Stellung",OFFSET(MD!$Q$5,MATCH(Grundlagen_Abrechnung_KAE!$AK$7,MD_JAHR,0),0)*$H184,IF(((AD184/12*M184*12)+N184)&gt;AF184,AF184/12,((AD184/12*M184*12)+N184)/12)))</f>
        <v/>
      </c>
      <c r="P184" s="90"/>
      <c r="Q184" s="90"/>
      <c r="R184" s="104">
        <f t="shared" si="20"/>
        <v>0</v>
      </c>
      <c r="T184" s="145">
        <f t="shared" si="21"/>
        <v>0</v>
      </c>
      <c r="U184" s="76">
        <f t="shared" ca="1" si="22"/>
        <v>0</v>
      </c>
      <c r="V184" s="76">
        <f t="shared" ca="1" si="28"/>
        <v>0</v>
      </c>
      <c r="W184" s="76">
        <f t="shared" ca="1" si="23"/>
        <v>0</v>
      </c>
      <c r="Y184" s="106" t="str">
        <f t="shared" si="24"/>
        <v>prüfen</v>
      </c>
      <c r="Z184" s="107" t="str">
        <f ca="1">IFERROR(OFFSET(MD!$U$5,MATCH(Grundlagen_Abrechnung_KAE!$E184,MD_GENDER,0),0),"")</f>
        <v/>
      </c>
      <c r="AA184" s="104">
        <f t="shared" si="25"/>
        <v>0</v>
      </c>
      <c r="AC184" s="104">
        <f t="shared" si="26"/>
        <v>0</v>
      </c>
      <c r="AD184" s="104">
        <f ca="1">IF(F184="Arbeitgeberähnliche Stellung",OFFSET(MD!$Q$5,MATCH(Grundlagen_Abrechnung_KAE!$AK$7,MD_JAHR,0),0)*$H184,IF(J184&gt;0,AC184,I184))</f>
        <v>0</v>
      </c>
      <c r="AF184" s="85" t="e">
        <f ca="1">OFFSET(MD!$P$5,MATCH($AK$7,MD_JAHR,0),0)*12</f>
        <v>#VALUE!</v>
      </c>
      <c r="AG184" s="85">
        <f t="shared" si="27"/>
        <v>0</v>
      </c>
      <c r="AH184" s="81"/>
      <c r="AJ184" s="72"/>
      <c r="AK184" s="72"/>
      <c r="AL184" s="72"/>
      <c r="AM184" s="72"/>
      <c r="AN184" s="72"/>
    </row>
    <row r="185" spans="2:40" ht="15" customHeight="1" x14ac:dyDescent="0.2">
      <c r="B185" s="78"/>
      <c r="C185" s="78"/>
      <c r="D185" s="78"/>
      <c r="E185" s="79"/>
      <c r="F185" s="80"/>
      <c r="G185" s="73"/>
      <c r="H185" s="82"/>
      <c r="I185" s="93"/>
      <c r="J185" s="90"/>
      <c r="K185" s="83"/>
      <c r="L185" s="83"/>
      <c r="M185" s="84"/>
      <c r="N185" s="83"/>
      <c r="O185" s="104" t="str">
        <f ca="1">IF($B185="","",IF(F185="Arbeitgeberähnliche Stellung",OFFSET(MD!$Q$5,MATCH(Grundlagen_Abrechnung_KAE!$AK$7,MD_JAHR,0),0)*$H185,IF(((AD185/12*M185*12)+N185)&gt;AF185,AF185/12,((AD185/12*M185*12)+N185)/12)))</f>
        <v/>
      </c>
      <c r="P185" s="90"/>
      <c r="Q185" s="90"/>
      <c r="R185" s="104">
        <f t="shared" si="20"/>
        <v>0</v>
      </c>
      <c r="T185" s="145">
        <f t="shared" si="21"/>
        <v>0</v>
      </c>
      <c r="U185" s="76">
        <f t="shared" ca="1" si="22"/>
        <v>0</v>
      </c>
      <c r="V185" s="76">
        <f t="shared" ca="1" si="28"/>
        <v>0</v>
      </c>
      <c r="W185" s="76">
        <f t="shared" ca="1" si="23"/>
        <v>0</v>
      </c>
      <c r="Y185" s="106" t="str">
        <f t="shared" si="24"/>
        <v>prüfen</v>
      </c>
      <c r="Z185" s="107" t="str">
        <f ca="1">IFERROR(OFFSET(MD!$U$5,MATCH(Grundlagen_Abrechnung_KAE!$E185,MD_GENDER,0),0),"")</f>
        <v/>
      </c>
      <c r="AA185" s="104">
        <f t="shared" si="25"/>
        <v>0</v>
      </c>
      <c r="AC185" s="104">
        <f t="shared" si="26"/>
        <v>0</v>
      </c>
      <c r="AD185" s="104">
        <f ca="1">IF(F185="Arbeitgeberähnliche Stellung",OFFSET(MD!$Q$5,MATCH(Grundlagen_Abrechnung_KAE!$AK$7,MD_JAHR,0),0)*$H185,IF(J185&gt;0,AC185,I185))</f>
        <v>0</v>
      </c>
      <c r="AF185" s="85" t="e">
        <f ca="1">OFFSET(MD!$P$5,MATCH($AK$7,MD_JAHR,0),0)*12</f>
        <v>#VALUE!</v>
      </c>
      <c r="AG185" s="85">
        <f t="shared" si="27"/>
        <v>0</v>
      </c>
      <c r="AH185" s="81"/>
      <c r="AJ185" s="72"/>
      <c r="AK185" s="72"/>
      <c r="AL185" s="72"/>
      <c r="AM185" s="72"/>
      <c r="AN185" s="72"/>
    </row>
    <row r="186" spans="2:40" ht="15" customHeight="1" x14ac:dyDescent="0.2">
      <c r="B186" s="78"/>
      <c r="C186" s="78"/>
      <c r="D186" s="78"/>
      <c r="E186" s="79"/>
      <c r="F186" s="80"/>
      <c r="G186" s="73"/>
      <c r="H186" s="82"/>
      <c r="I186" s="93"/>
      <c r="J186" s="90"/>
      <c r="K186" s="83"/>
      <c r="L186" s="83"/>
      <c r="M186" s="84"/>
      <c r="N186" s="83"/>
      <c r="O186" s="104" t="str">
        <f ca="1">IF($B186="","",IF(F186="Arbeitgeberähnliche Stellung",OFFSET(MD!$Q$5,MATCH(Grundlagen_Abrechnung_KAE!$AK$7,MD_JAHR,0),0)*$H186,IF(((AD186/12*M186*12)+N186)&gt;AF186,AF186/12,((AD186/12*M186*12)+N186)/12)))</f>
        <v/>
      </c>
      <c r="P186" s="90"/>
      <c r="Q186" s="90"/>
      <c r="R186" s="104">
        <f t="shared" si="20"/>
        <v>0</v>
      </c>
      <c r="T186" s="145">
        <f t="shared" si="21"/>
        <v>0</v>
      </c>
      <c r="U186" s="76">
        <f t="shared" ca="1" si="22"/>
        <v>0</v>
      </c>
      <c r="V186" s="76">
        <f t="shared" ca="1" si="28"/>
        <v>0</v>
      </c>
      <c r="W186" s="76">
        <f t="shared" ca="1" si="23"/>
        <v>0</v>
      </c>
      <c r="Y186" s="106" t="str">
        <f t="shared" si="24"/>
        <v>prüfen</v>
      </c>
      <c r="Z186" s="107" t="str">
        <f ca="1">IFERROR(OFFSET(MD!$U$5,MATCH(Grundlagen_Abrechnung_KAE!$E186,MD_GENDER,0),0),"")</f>
        <v/>
      </c>
      <c r="AA186" s="104">
        <f t="shared" si="25"/>
        <v>0</v>
      </c>
      <c r="AC186" s="104">
        <f t="shared" si="26"/>
        <v>0</v>
      </c>
      <c r="AD186" s="104">
        <f ca="1">IF(F186="Arbeitgeberähnliche Stellung",OFFSET(MD!$Q$5,MATCH(Grundlagen_Abrechnung_KAE!$AK$7,MD_JAHR,0),0)*$H186,IF(J186&gt;0,AC186,I186))</f>
        <v>0</v>
      </c>
      <c r="AF186" s="85" t="e">
        <f ca="1">OFFSET(MD!$P$5,MATCH($AK$7,MD_JAHR,0),0)*12</f>
        <v>#VALUE!</v>
      </c>
      <c r="AG186" s="85">
        <f t="shared" si="27"/>
        <v>0</v>
      </c>
      <c r="AH186" s="81"/>
      <c r="AJ186" s="72"/>
      <c r="AK186" s="72"/>
      <c r="AL186" s="72"/>
      <c r="AM186" s="72"/>
      <c r="AN186" s="72"/>
    </row>
    <row r="187" spans="2:40" ht="15" customHeight="1" x14ac:dyDescent="0.2">
      <c r="B187" s="78"/>
      <c r="C187" s="78"/>
      <c r="D187" s="78"/>
      <c r="E187" s="79"/>
      <c r="F187" s="80"/>
      <c r="G187" s="73"/>
      <c r="H187" s="82"/>
      <c r="I187" s="93"/>
      <c r="J187" s="90"/>
      <c r="K187" s="83"/>
      <c r="L187" s="83"/>
      <c r="M187" s="84"/>
      <c r="N187" s="83"/>
      <c r="O187" s="104" t="str">
        <f ca="1">IF($B187="","",IF(F187="Arbeitgeberähnliche Stellung",OFFSET(MD!$Q$5,MATCH(Grundlagen_Abrechnung_KAE!$AK$7,MD_JAHR,0),0)*$H187,IF(((AD187/12*M187*12)+N187)&gt;AF187,AF187/12,((AD187/12*M187*12)+N187)/12)))</f>
        <v/>
      </c>
      <c r="P187" s="90"/>
      <c r="Q187" s="90"/>
      <c r="R187" s="104">
        <f t="shared" si="20"/>
        <v>0</v>
      </c>
      <c r="T187" s="145">
        <f t="shared" si="21"/>
        <v>0</v>
      </c>
      <c r="U187" s="76">
        <f t="shared" ca="1" si="22"/>
        <v>0</v>
      </c>
      <c r="V187" s="76">
        <f t="shared" ca="1" si="28"/>
        <v>0</v>
      </c>
      <c r="W187" s="76">
        <f t="shared" ca="1" si="23"/>
        <v>0</v>
      </c>
      <c r="Y187" s="106" t="str">
        <f t="shared" si="24"/>
        <v>prüfen</v>
      </c>
      <c r="Z187" s="107" t="str">
        <f ca="1">IFERROR(OFFSET(MD!$U$5,MATCH(Grundlagen_Abrechnung_KAE!$E187,MD_GENDER,0),0),"")</f>
        <v/>
      </c>
      <c r="AA187" s="104">
        <f t="shared" si="25"/>
        <v>0</v>
      </c>
      <c r="AC187" s="104">
        <f t="shared" si="26"/>
        <v>0</v>
      </c>
      <c r="AD187" s="104">
        <f ca="1">IF(F187="Arbeitgeberähnliche Stellung",OFFSET(MD!$Q$5,MATCH(Grundlagen_Abrechnung_KAE!$AK$7,MD_JAHR,0),0)*$H187,IF(J187&gt;0,AC187,I187))</f>
        <v>0</v>
      </c>
      <c r="AF187" s="85" t="e">
        <f ca="1">OFFSET(MD!$P$5,MATCH($AK$7,MD_JAHR,0),0)*12</f>
        <v>#VALUE!</v>
      </c>
      <c r="AG187" s="85">
        <f t="shared" si="27"/>
        <v>0</v>
      </c>
      <c r="AH187" s="81"/>
      <c r="AJ187" s="72"/>
      <c r="AK187" s="72"/>
      <c r="AL187" s="72"/>
      <c r="AM187" s="72"/>
      <c r="AN187" s="72"/>
    </row>
    <row r="188" spans="2:40" ht="15" customHeight="1" x14ac:dyDescent="0.2">
      <c r="B188" s="78"/>
      <c r="C188" s="78"/>
      <c r="D188" s="78"/>
      <c r="E188" s="79"/>
      <c r="F188" s="80"/>
      <c r="G188" s="73"/>
      <c r="H188" s="82"/>
      <c r="I188" s="93"/>
      <c r="J188" s="90"/>
      <c r="K188" s="83"/>
      <c r="L188" s="83"/>
      <c r="M188" s="84"/>
      <c r="N188" s="83"/>
      <c r="O188" s="104" t="str">
        <f ca="1">IF($B188="","",IF(F188="Arbeitgeberähnliche Stellung",OFFSET(MD!$Q$5,MATCH(Grundlagen_Abrechnung_KAE!$AK$7,MD_JAHR,0),0)*$H188,IF(((AD188/12*M188*12)+N188)&gt;AF188,AF188/12,((AD188/12*M188*12)+N188)/12)))</f>
        <v/>
      </c>
      <c r="P188" s="90"/>
      <c r="Q188" s="90"/>
      <c r="R188" s="104">
        <f t="shared" si="20"/>
        <v>0</v>
      </c>
      <c r="T188" s="145">
        <f t="shared" si="21"/>
        <v>0</v>
      </c>
      <c r="U188" s="76">
        <f t="shared" ca="1" si="22"/>
        <v>0</v>
      </c>
      <c r="V188" s="76">
        <f t="shared" ca="1" si="28"/>
        <v>0</v>
      </c>
      <c r="W188" s="76">
        <f t="shared" ca="1" si="23"/>
        <v>0</v>
      </c>
      <c r="Y188" s="106" t="str">
        <f t="shared" si="24"/>
        <v>prüfen</v>
      </c>
      <c r="Z188" s="107" t="str">
        <f ca="1">IFERROR(OFFSET(MD!$U$5,MATCH(Grundlagen_Abrechnung_KAE!$E188,MD_GENDER,0),0),"")</f>
        <v/>
      </c>
      <c r="AA188" s="104">
        <f t="shared" si="25"/>
        <v>0</v>
      </c>
      <c r="AC188" s="104">
        <f t="shared" si="26"/>
        <v>0</v>
      </c>
      <c r="AD188" s="104">
        <f ca="1">IF(F188="Arbeitgeberähnliche Stellung",OFFSET(MD!$Q$5,MATCH(Grundlagen_Abrechnung_KAE!$AK$7,MD_JAHR,0),0)*$H188,IF(J188&gt;0,AC188,I188))</f>
        <v>0</v>
      </c>
      <c r="AF188" s="85" t="e">
        <f ca="1">OFFSET(MD!$P$5,MATCH($AK$7,MD_JAHR,0),0)*12</f>
        <v>#VALUE!</v>
      </c>
      <c r="AG188" s="85">
        <f t="shared" si="27"/>
        <v>0</v>
      </c>
      <c r="AH188" s="81"/>
      <c r="AJ188" s="72"/>
      <c r="AK188" s="72"/>
      <c r="AL188" s="72"/>
      <c r="AM188" s="72"/>
      <c r="AN188" s="72"/>
    </row>
    <row r="189" spans="2:40" ht="15" customHeight="1" x14ac:dyDescent="0.2">
      <c r="B189" s="78"/>
      <c r="C189" s="78"/>
      <c r="D189" s="78"/>
      <c r="E189" s="79"/>
      <c r="F189" s="80"/>
      <c r="G189" s="73"/>
      <c r="H189" s="82"/>
      <c r="I189" s="93"/>
      <c r="J189" s="90"/>
      <c r="K189" s="83"/>
      <c r="L189" s="83"/>
      <c r="M189" s="84"/>
      <c r="N189" s="83"/>
      <c r="O189" s="104" t="str">
        <f ca="1">IF($B189="","",IF(F189="Arbeitgeberähnliche Stellung",OFFSET(MD!$Q$5,MATCH(Grundlagen_Abrechnung_KAE!$AK$7,MD_JAHR,0),0)*$H189,IF(((AD189/12*M189*12)+N189)&gt;AF189,AF189/12,((AD189/12*M189*12)+N189)/12)))</f>
        <v/>
      </c>
      <c r="P189" s="90"/>
      <c r="Q189" s="90"/>
      <c r="R189" s="104">
        <f t="shared" si="20"/>
        <v>0</v>
      </c>
      <c r="T189" s="145">
        <f t="shared" si="21"/>
        <v>0</v>
      </c>
      <c r="U189" s="76">
        <f t="shared" ca="1" si="22"/>
        <v>0</v>
      </c>
      <c r="V189" s="76">
        <f t="shared" ca="1" si="28"/>
        <v>0</v>
      </c>
      <c r="W189" s="76">
        <f t="shared" ca="1" si="23"/>
        <v>0</v>
      </c>
      <c r="Y189" s="106" t="str">
        <f t="shared" si="24"/>
        <v>prüfen</v>
      </c>
      <c r="Z189" s="107" t="str">
        <f ca="1">IFERROR(OFFSET(MD!$U$5,MATCH(Grundlagen_Abrechnung_KAE!$E189,MD_GENDER,0),0),"")</f>
        <v/>
      </c>
      <c r="AA189" s="104">
        <f t="shared" si="25"/>
        <v>0</v>
      </c>
      <c r="AC189" s="104">
        <f t="shared" si="26"/>
        <v>0</v>
      </c>
      <c r="AD189" s="104">
        <f ca="1">IF(F189="Arbeitgeberähnliche Stellung",OFFSET(MD!$Q$5,MATCH(Grundlagen_Abrechnung_KAE!$AK$7,MD_JAHR,0),0)*$H189,IF(J189&gt;0,AC189,I189))</f>
        <v>0</v>
      </c>
      <c r="AF189" s="85" t="e">
        <f ca="1">OFFSET(MD!$P$5,MATCH($AK$7,MD_JAHR,0),0)*12</f>
        <v>#VALUE!</v>
      </c>
      <c r="AG189" s="85">
        <f t="shared" si="27"/>
        <v>0</v>
      </c>
      <c r="AH189" s="81"/>
      <c r="AJ189" s="72"/>
      <c r="AK189" s="72"/>
      <c r="AL189" s="72"/>
      <c r="AM189" s="72"/>
      <c r="AN189" s="72"/>
    </row>
    <row r="190" spans="2:40" ht="15" customHeight="1" x14ac:dyDescent="0.2">
      <c r="B190" s="78"/>
      <c r="C190" s="78"/>
      <c r="D190" s="78"/>
      <c r="E190" s="79"/>
      <c r="F190" s="80"/>
      <c r="G190" s="73"/>
      <c r="H190" s="82"/>
      <c r="I190" s="93"/>
      <c r="J190" s="90"/>
      <c r="K190" s="83"/>
      <c r="L190" s="83"/>
      <c r="M190" s="84"/>
      <c r="N190" s="83"/>
      <c r="O190" s="104" t="str">
        <f ca="1">IF($B190="","",IF(F190="Arbeitgeberähnliche Stellung",OFFSET(MD!$Q$5,MATCH(Grundlagen_Abrechnung_KAE!$AK$7,MD_JAHR,0),0)*$H190,IF(((AD190/12*M190*12)+N190)&gt;AF190,AF190/12,((AD190/12*M190*12)+N190)/12)))</f>
        <v/>
      </c>
      <c r="P190" s="90"/>
      <c r="Q190" s="90"/>
      <c r="R190" s="104">
        <f t="shared" si="20"/>
        <v>0</v>
      </c>
      <c r="T190" s="145">
        <f t="shared" si="21"/>
        <v>0</v>
      </c>
      <c r="U190" s="76">
        <f t="shared" ca="1" si="22"/>
        <v>0</v>
      </c>
      <c r="V190" s="76">
        <f t="shared" ca="1" si="28"/>
        <v>0</v>
      </c>
      <c r="W190" s="76">
        <f t="shared" ca="1" si="23"/>
        <v>0</v>
      </c>
      <c r="Y190" s="106" t="str">
        <f t="shared" si="24"/>
        <v>prüfen</v>
      </c>
      <c r="Z190" s="107" t="str">
        <f ca="1">IFERROR(OFFSET(MD!$U$5,MATCH(Grundlagen_Abrechnung_KAE!$E190,MD_GENDER,0),0),"")</f>
        <v/>
      </c>
      <c r="AA190" s="104">
        <f t="shared" si="25"/>
        <v>0</v>
      </c>
      <c r="AC190" s="104">
        <f t="shared" si="26"/>
        <v>0</v>
      </c>
      <c r="AD190" s="104">
        <f ca="1">IF(F190="Arbeitgeberähnliche Stellung",OFFSET(MD!$Q$5,MATCH(Grundlagen_Abrechnung_KAE!$AK$7,MD_JAHR,0),0)*$H190,IF(J190&gt;0,AC190,I190))</f>
        <v>0</v>
      </c>
      <c r="AF190" s="85" t="e">
        <f ca="1">OFFSET(MD!$P$5,MATCH($AK$7,MD_JAHR,0),0)*12</f>
        <v>#VALUE!</v>
      </c>
      <c r="AG190" s="85">
        <f t="shared" si="27"/>
        <v>0</v>
      </c>
      <c r="AH190" s="81"/>
      <c r="AJ190" s="72"/>
      <c r="AK190" s="72"/>
      <c r="AL190" s="72"/>
      <c r="AM190" s="72"/>
      <c r="AN190" s="72"/>
    </row>
    <row r="191" spans="2:40" ht="15" customHeight="1" x14ac:dyDescent="0.2">
      <c r="B191" s="78"/>
      <c r="C191" s="78"/>
      <c r="D191" s="78"/>
      <c r="E191" s="79"/>
      <c r="F191" s="80"/>
      <c r="G191" s="73"/>
      <c r="H191" s="82"/>
      <c r="I191" s="93"/>
      <c r="J191" s="90"/>
      <c r="K191" s="83"/>
      <c r="L191" s="83"/>
      <c r="M191" s="84"/>
      <c r="N191" s="83"/>
      <c r="O191" s="104" t="str">
        <f ca="1">IF($B191="","",IF(F191="Arbeitgeberähnliche Stellung",OFFSET(MD!$Q$5,MATCH(Grundlagen_Abrechnung_KAE!$AK$7,MD_JAHR,0),0)*$H191,IF(((AD191/12*M191*12)+N191)&gt;AF191,AF191/12,((AD191/12*M191*12)+N191)/12)))</f>
        <v/>
      </c>
      <c r="P191" s="90"/>
      <c r="Q191" s="90"/>
      <c r="R191" s="104">
        <f t="shared" si="20"/>
        <v>0</v>
      </c>
      <c r="T191" s="145">
        <f t="shared" si="21"/>
        <v>0</v>
      </c>
      <c r="U191" s="76">
        <f t="shared" ca="1" si="22"/>
        <v>0</v>
      </c>
      <c r="V191" s="76">
        <f t="shared" ca="1" si="28"/>
        <v>0</v>
      </c>
      <c r="W191" s="76">
        <f t="shared" ca="1" si="23"/>
        <v>0</v>
      </c>
      <c r="Y191" s="106" t="str">
        <f t="shared" si="24"/>
        <v>prüfen</v>
      </c>
      <c r="Z191" s="107" t="str">
        <f ca="1">IFERROR(OFFSET(MD!$U$5,MATCH(Grundlagen_Abrechnung_KAE!$E191,MD_GENDER,0),0),"")</f>
        <v/>
      </c>
      <c r="AA191" s="104">
        <f t="shared" si="25"/>
        <v>0</v>
      </c>
      <c r="AC191" s="104">
        <f t="shared" si="26"/>
        <v>0</v>
      </c>
      <c r="AD191" s="104">
        <f ca="1">IF(F191="Arbeitgeberähnliche Stellung",OFFSET(MD!$Q$5,MATCH(Grundlagen_Abrechnung_KAE!$AK$7,MD_JAHR,0),0)*$H191,IF(J191&gt;0,AC191,I191))</f>
        <v>0</v>
      </c>
      <c r="AF191" s="85" t="e">
        <f ca="1">OFFSET(MD!$P$5,MATCH($AK$7,MD_JAHR,0),0)*12</f>
        <v>#VALUE!</v>
      </c>
      <c r="AG191" s="85">
        <f t="shared" si="27"/>
        <v>0</v>
      </c>
      <c r="AH191" s="81"/>
      <c r="AJ191" s="72"/>
      <c r="AK191" s="72"/>
      <c r="AL191" s="72"/>
      <c r="AM191" s="72"/>
      <c r="AN191" s="72"/>
    </row>
    <row r="192" spans="2:40" ht="15" customHeight="1" x14ac:dyDescent="0.2">
      <c r="B192" s="78"/>
      <c r="C192" s="78"/>
      <c r="D192" s="78"/>
      <c r="E192" s="79"/>
      <c r="F192" s="80"/>
      <c r="G192" s="73"/>
      <c r="H192" s="82"/>
      <c r="I192" s="93"/>
      <c r="J192" s="90"/>
      <c r="K192" s="83"/>
      <c r="L192" s="83"/>
      <c r="M192" s="84"/>
      <c r="N192" s="83"/>
      <c r="O192" s="104" t="str">
        <f ca="1">IF($B192="","",IF(F192="Arbeitgeberähnliche Stellung",OFFSET(MD!$Q$5,MATCH(Grundlagen_Abrechnung_KAE!$AK$7,MD_JAHR,0),0)*$H192,IF(((AD192/12*M192*12)+N192)&gt;AF192,AF192/12,((AD192/12*M192*12)+N192)/12)))</f>
        <v/>
      </c>
      <c r="P192" s="90"/>
      <c r="Q192" s="90"/>
      <c r="R192" s="104">
        <f t="shared" si="20"/>
        <v>0</v>
      </c>
      <c r="T192" s="145">
        <f t="shared" si="21"/>
        <v>0</v>
      </c>
      <c r="U192" s="76">
        <f t="shared" ca="1" si="22"/>
        <v>0</v>
      </c>
      <c r="V192" s="76">
        <f t="shared" ca="1" si="28"/>
        <v>0</v>
      </c>
      <c r="W192" s="76">
        <f t="shared" ca="1" si="23"/>
        <v>0</v>
      </c>
      <c r="Y192" s="106" t="str">
        <f t="shared" si="24"/>
        <v>prüfen</v>
      </c>
      <c r="Z192" s="107" t="str">
        <f ca="1">IFERROR(OFFSET(MD!$U$5,MATCH(Grundlagen_Abrechnung_KAE!$E192,MD_GENDER,0),0),"")</f>
        <v/>
      </c>
      <c r="AA192" s="104">
        <f t="shared" si="25"/>
        <v>0</v>
      </c>
      <c r="AC192" s="104">
        <f t="shared" si="26"/>
        <v>0</v>
      </c>
      <c r="AD192" s="104">
        <f ca="1">IF(F192="Arbeitgeberähnliche Stellung",OFFSET(MD!$Q$5,MATCH(Grundlagen_Abrechnung_KAE!$AK$7,MD_JAHR,0),0)*$H192,IF(J192&gt;0,AC192,I192))</f>
        <v>0</v>
      </c>
      <c r="AF192" s="85" t="e">
        <f ca="1">OFFSET(MD!$P$5,MATCH($AK$7,MD_JAHR,0),0)*12</f>
        <v>#VALUE!</v>
      </c>
      <c r="AG192" s="85">
        <f t="shared" si="27"/>
        <v>0</v>
      </c>
      <c r="AH192" s="81"/>
      <c r="AJ192" s="72"/>
      <c r="AK192" s="72"/>
      <c r="AL192" s="72"/>
      <c r="AM192" s="72"/>
      <c r="AN192" s="72"/>
    </row>
    <row r="193" spans="2:40" ht="15" customHeight="1" x14ac:dyDescent="0.2">
      <c r="B193" s="78"/>
      <c r="C193" s="78"/>
      <c r="D193" s="78"/>
      <c r="E193" s="79"/>
      <c r="F193" s="80"/>
      <c r="G193" s="73"/>
      <c r="H193" s="82"/>
      <c r="I193" s="93"/>
      <c r="J193" s="90"/>
      <c r="K193" s="83"/>
      <c r="L193" s="83"/>
      <c r="M193" s="84"/>
      <c r="N193" s="83"/>
      <c r="O193" s="104" t="str">
        <f ca="1">IF($B193="","",IF(F193="Arbeitgeberähnliche Stellung",OFFSET(MD!$Q$5,MATCH(Grundlagen_Abrechnung_KAE!$AK$7,MD_JAHR,0),0)*$H193,IF(((AD193/12*M193*12)+N193)&gt;AF193,AF193/12,((AD193/12*M193*12)+N193)/12)))</f>
        <v/>
      </c>
      <c r="P193" s="90"/>
      <c r="Q193" s="90"/>
      <c r="R193" s="104">
        <f t="shared" si="20"/>
        <v>0</v>
      </c>
      <c r="T193" s="145">
        <f t="shared" si="21"/>
        <v>0</v>
      </c>
      <c r="U193" s="76">
        <f t="shared" ca="1" si="22"/>
        <v>0</v>
      </c>
      <c r="V193" s="76">
        <f t="shared" ca="1" si="28"/>
        <v>0</v>
      </c>
      <c r="W193" s="76">
        <f t="shared" ca="1" si="23"/>
        <v>0</v>
      </c>
      <c r="Y193" s="106" t="str">
        <f t="shared" si="24"/>
        <v>prüfen</v>
      </c>
      <c r="Z193" s="107" t="str">
        <f ca="1">IFERROR(OFFSET(MD!$U$5,MATCH(Grundlagen_Abrechnung_KAE!$E193,MD_GENDER,0),0),"")</f>
        <v/>
      </c>
      <c r="AA193" s="104">
        <f t="shared" si="25"/>
        <v>0</v>
      </c>
      <c r="AC193" s="104">
        <f t="shared" si="26"/>
        <v>0</v>
      </c>
      <c r="AD193" s="104">
        <f ca="1">IF(F193="Arbeitgeberähnliche Stellung",OFFSET(MD!$Q$5,MATCH(Grundlagen_Abrechnung_KAE!$AK$7,MD_JAHR,0),0)*$H193,IF(J193&gt;0,AC193,I193))</f>
        <v>0</v>
      </c>
      <c r="AF193" s="85" t="e">
        <f ca="1">OFFSET(MD!$P$5,MATCH($AK$7,MD_JAHR,0),0)*12</f>
        <v>#VALUE!</v>
      </c>
      <c r="AG193" s="85">
        <f t="shared" si="27"/>
        <v>0</v>
      </c>
      <c r="AH193" s="81"/>
      <c r="AJ193" s="72"/>
      <c r="AK193" s="72"/>
      <c r="AL193" s="72"/>
      <c r="AM193" s="72"/>
      <c r="AN193" s="72"/>
    </row>
    <row r="194" spans="2:40" ht="15" customHeight="1" x14ac:dyDescent="0.2">
      <c r="B194" s="78"/>
      <c r="C194" s="78"/>
      <c r="D194" s="78"/>
      <c r="E194" s="79"/>
      <c r="F194" s="80"/>
      <c r="G194" s="73"/>
      <c r="H194" s="82"/>
      <c r="I194" s="93"/>
      <c r="J194" s="90"/>
      <c r="K194" s="83"/>
      <c r="L194" s="83"/>
      <c r="M194" s="84"/>
      <c r="N194" s="83"/>
      <c r="O194" s="104" t="str">
        <f ca="1">IF($B194="","",IF(F194="Arbeitgeberähnliche Stellung",OFFSET(MD!$Q$5,MATCH(Grundlagen_Abrechnung_KAE!$AK$7,MD_JAHR,0),0)*$H194,IF(((AD194/12*M194*12)+N194)&gt;AF194,AF194/12,((AD194/12*M194*12)+N194)/12)))</f>
        <v/>
      </c>
      <c r="P194" s="90"/>
      <c r="Q194" s="90"/>
      <c r="R194" s="104">
        <f t="shared" si="20"/>
        <v>0</v>
      </c>
      <c r="T194" s="145">
        <f t="shared" si="21"/>
        <v>0</v>
      </c>
      <c r="U194" s="76">
        <f t="shared" ca="1" si="22"/>
        <v>0</v>
      </c>
      <c r="V194" s="76">
        <f t="shared" ca="1" si="28"/>
        <v>0</v>
      </c>
      <c r="W194" s="76">
        <f t="shared" ca="1" si="23"/>
        <v>0</v>
      </c>
      <c r="Y194" s="106" t="str">
        <f t="shared" si="24"/>
        <v>prüfen</v>
      </c>
      <c r="Z194" s="107" t="str">
        <f ca="1">IFERROR(OFFSET(MD!$U$5,MATCH(Grundlagen_Abrechnung_KAE!$E194,MD_GENDER,0),0),"")</f>
        <v/>
      </c>
      <c r="AA194" s="104">
        <f t="shared" si="25"/>
        <v>0</v>
      </c>
      <c r="AC194" s="104">
        <f t="shared" si="26"/>
        <v>0</v>
      </c>
      <c r="AD194" s="104">
        <f ca="1">IF(F194="Arbeitgeberähnliche Stellung",OFFSET(MD!$Q$5,MATCH(Grundlagen_Abrechnung_KAE!$AK$7,MD_JAHR,0),0)*$H194,IF(J194&gt;0,AC194,I194))</f>
        <v>0</v>
      </c>
      <c r="AF194" s="85" t="e">
        <f ca="1">OFFSET(MD!$P$5,MATCH($AK$7,MD_JAHR,0),0)*12</f>
        <v>#VALUE!</v>
      </c>
      <c r="AG194" s="85">
        <f t="shared" si="27"/>
        <v>0</v>
      </c>
      <c r="AH194" s="81"/>
      <c r="AJ194" s="72"/>
      <c r="AK194" s="72"/>
      <c r="AL194" s="72"/>
      <c r="AM194" s="72"/>
      <c r="AN194" s="72"/>
    </row>
    <row r="195" spans="2:40" ht="15" customHeight="1" x14ac:dyDescent="0.2">
      <c r="B195" s="78"/>
      <c r="C195" s="78"/>
      <c r="D195" s="78"/>
      <c r="E195" s="79"/>
      <c r="F195" s="80"/>
      <c r="G195" s="73"/>
      <c r="H195" s="82"/>
      <c r="I195" s="93"/>
      <c r="J195" s="90"/>
      <c r="K195" s="83"/>
      <c r="L195" s="83"/>
      <c r="M195" s="84"/>
      <c r="N195" s="83"/>
      <c r="O195" s="104" t="str">
        <f ca="1">IF($B195="","",IF(F195="Arbeitgeberähnliche Stellung",OFFSET(MD!$Q$5,MATCH(Grundlagen_Abrechnung_KAE!$AK$7,MD_JAHR,0),0)*$H195,IF(((AD195/12*M195*12)+N195)&gt;AF195,AF195/12,((AD195/12*M195*12)+N195)/12)))</f>
        <v/>
      </c>
      <c r="P195" s="90"/>
      <c r="Q195" s="90"/>
      <c r="R195" s="104">
        <f t="shared" si="20"/>
        <v>0</v>
      </c>
      <c r="T195" s="145">
        <f t="shared" si="21"/>
        <v>0</v>
      </c>
      <c r="U195" s="76">
        <f t="shared" ca="1" si="22"/>
        <v>0</v>
      </c>
      <c r="V195" s="76">
        <f t="shared" ca="1" si="28"/>
        <v>0</v>
      </c>
      <c r="W195" s="76">
        <f t="shared" ca="1" si="23"/>
        <v>0</v>
      </c>
      <c r="Y195" s="106" t="str">
        <f t="shared" si="24"/>
        <v>prüfen</v>
      </c>
      <c r="Z195" s="107" t="str">
        <f ca="1">IFERROR(OFFSET(MD!$U$5,MATCH(Grundlagen_Abrechnung_KAE!$E195,MD_GENDER,0),0),"")</f>
        <v/>
      </c>
      <c r="AA195" s="104">
        <f t="shared" si="25"/>
        <v>0</v>
      </c>
      <c r="AC195" s="104">
        <f t="shared" si="26"/>
        <v>0</v>
      </c>
      <c r="AD195" s="104">
        <f ca="1">IF(F195="Arbeitgeberähnliche Stellung",OFFSET(MD!$Q$5,MATCH(Grundlagen_Abrechnung_KAE!$AK$7,MD_JAHR,0),0)*$H195,IF(J195&gt;0,AC195,I195))</f>
        <v>0</v>
      </c>
      <c r="AF195" s="85" t="e">
        <f ca="1">OFFSET(MD!$P$5,MATCH($AK$7,MD_JAHR,0),0)*12</f>
        <v>#VALUE!</v>
      </c>
      <c r="AG195" s="85">
        <f t="shared" si="27"/>
        <v>0</v>
      </c>
      <c r="AH195" s="81"/>
      <c r="AJ195" s="72"/>
      <c r="AK195" s="72"/>
      <c r="AL195" s="72"/>
      <c r="AM195" s="72"/>
      <c r="AN195" s="72"/>
    </row>
    <row r="196" spans="2:40" ht="15" customHeight="1" x14ac:dyDescent="0.2">
      <c r="B196" s="78"/>
      <c r="C196" s="78"/>
      <c r="D196" s="78"/>
      <c r="E196" s="79"/>
      <c r="F196" s="80"/>
      <c r="G196" s="73"/>
      <c r="H196" s="82"/>
      <c r="I196" s="93"/>
      <c r="J196" s="90"/>
      <c r="K196" s="83"/>
      <c r="L196" s="83"/>
      <c r="M196" s="84"/>
      <c r="N196" s="83"/>
      <c r="O196" s="104" t="str">
        <f ca="1">IF($B196="","",IF(F196="Arbeitgeberähnliche Stellung",OFFSET(MD!$Q$5,MATCH(Grundlagen_Abrechnung_KAE!$AK$7,MD_JAHR,0),0)*$H196,IF(((AD196/12*M196*12)+N196)&gt;AF196,AF196/12,((AD196/12*M196*12)+N196)/12)))</f>
        <v/>
      </c>
      <c r="P196" s="90"/>
      <c r="Q196" s="90"/>
      <c r="R196" s="104">
        <f t="shared" si="20"/>
        <v>0</v>
      </c>
      <c r="T196" s="145">
        <f t="shared" si="21"/>
        <v>0</v>
      </c>
      <c r="U196" s="76">
        <f t="shared" ca="1" si="22"/>
        <v>0</v>
      </c>
      <c r="V196" s="76">
        <f t="shared" ca="1" si="28"/>
        <v>0</v>
      </c>
      <c r="W196" s="76">
        <f t="shared" ca="1" si="23"/>
        <v>0</v>
      </c>
      <c r="Y196" s="106" t="str">
        <f t="shared" si="24"/>
        <v>prüfen</v>
      </c>
      <c r="Z196" s="107" t="str">
        <f ca="1">IFERROR(OFFSET(MD!$U$5,MATCH(Grundlagen_Abrechnung_KAE!$E196,MD_GENDER,0),0),"")</f>
        <v/>
      </c>
      <c r="AA196" s="104">
        <f t="shared" si="25"/>
        <v>0</v>
      </c>
      <c r="AC196" s="104">
        <f t="shared" si="26"/>
        <v>0</v>
      </c>
      <c r="AD196" s="104">
        <f ca="1">IF(F196="Arbeitgeberähnliche Stellung",OFFSET(MD!$Q$5,MATCH(Grundlagen_Abrechnung_KAE!$AK$7,MD_JAHR,0),0)*$H196,IF(J196&gt;0,AC196,I196))</f>
        <v>0</v>
      </c>
      <c r="AF196" s="85" t="e">
        <f ca="1">OFFSET(MD!$P$5,MATCH($AK$7,MD_JAHR,0),0)*12</f>
        <v>#VALUE!</v>
      </c>
      <c r="AG196" s="85">
        <f t="shared" si="27"/>
        <v>0</v>
      </c>
      <c r="AH196" s="81"/>
      <c r="AJ196" s="72"/>
      <c r="AK196" s="72"/>
      <c r="AL196" s="72"/>
      <c r="AM196" s="72"/>
      <c r="AN196" s="72"/>
    </row>
    <row r="197" spans="2:40" ht="15" customHeight="1" x14ac:dyDescent="0.2">
      <c r="B197" s="78"/>
      <c r="C197" s="78"/>
      <c r="D197" s="78"/>
      <c r="E197" s="79"/>
      <c r="F197" s="80"/>
      <c r="G197" s="73"/>
      <c r="H197" s="82"/>
      <c r="I197" s="93"/>
      <c r="J197" s="90"/>
      <c r="K197" s="83"/>
      <c r="L197" s="83"/>
      <c r="M197" s="84"/>
      <c r="N197" s="83"/>
      <c r="O197" s="104" t="str">
        <f ca="1">IF($B197="","",IF(F197="Arbeitgeberähnliche Stellung",OFFSET(MD!$Q$5,MATCH(Grundlagen_Abrechnung_KAE!$AK$7,MD_JAHR,0),0)*$H197,IF(((AD197/12*M197*12)+N197)&gt;AF197,AF197/12,((AD197/12*M197*12)+N197)/12)))</f>
        <v/>
      </c>
      <c r="P197" s="90"/>
      <c r="Q197" s="90"/>
      <c r="R197" s="104">
        <f t="shared" si="20"/>
        <v>0</v>
      </c>
      <c r="T197" s="145">
        <f t="shared" si="21"/>
        <v>0</v>
      </c>
      <c r="U197" s="76">
        <f t="shared" ca="1" si="22"/>
        <v>0</v>
      </c>
      <c r="V197" s="76">
        <f t="shared" ca="1" si="28"/>
        <v>0</v>
      </c>
      <c r="W197" s="76">
        <f t="shared" ca="1" si="23"/>
        <v>0</v>
      </c>
      <c r="Y197" s="106" t="str">
        <f t="shared" si="24"/>
        <v>prüfen</v>
      </c>
      <c r="Z197" s="107" t="str">
        <f ca="1">IFERROR(OFFSET(MD!$U$5,MATCH(Grundlagen_Abrechnung_KAE!$E197,MD_GENDER,0),0),"")</f>
        <v/>
      </c>
      <c r="AA197" s="104">
        <f t="shared" si="25"/>
        <v>0</v>
      </c>
      <c r="AC197" s="104">
        <f t="shared" si="26"/>
        <v>0</v>
      </c>
      <c r="AD197" s="104">
        <f ca="1">IF(F197="Arbeitgeberähnliche Stellung",OFFSET(MD!$Q$5,MATCH(Grundlagen_Abrechnung_KAE!$AK$7,MD_JAHR,0),0)*$H197,IF(J197&gt;0,AC197,I197))</f>
        <v>0</v>
      </c>
      <c r="AF197" s="85" t="e">
        <f ca="1">OFFSET(MD!$P$5,MATCH($AK$7,MD_JAHR,0),0)*12</f>
        <v>#VALUE!</v>
      </c>
      <c r="AG197" s="85">
        <f t="shared" si="27"/>
        <v>0</v>
      </c>
      <c r="AH197" s="81"/>
      <c r="AJ197" s="72"/>
      <c r="AK197" s="72"/>
      <c r="AL197" s="72"/>
      <c r="AM197" s="72"/>
      <c r="AN197" s="72"/>
    </row>
    <row r="198" spans="2:40" ht="15" customHeight="1" x14ac:dyDescent="0.2">
      <c r="B198" s="78"/>
      <c r="C198" s="78"/>
      <c r="D198" s="78"/>
      <c r="E198" s="79"/>
      <c r="F198" s="80"/>
      <c r="G198" s="73"/>
      <c r="H198" s="82"/>
      <c r="I198" s="93"/>
      <c r="J198" s="90"/>
      <c r="K198" s="83"/>
      <c r="L198" s="83"/>
      <c r="M198" s="84"/>
      <c r="N198" s="83"/>
      <c r="O198" s="104" t="str">
        <f ca="1">IF($B198="","",IF(F198="Arbeitgeberähnliche Stellung",OFFSET(MD!$Q$5,MATCH(Grundlagen_Abrechnung_KAE!$AK$7,MD_JAHR,0),0)*$H198,IF(((AD198/12*M198*12)+N198)&gt;AF198,AF198/12,((AD198/12*M198*12)+N198)/12)))</f>
        <v/>
      </c>
      <c r="P198" s="90"/>
      <c r="Q198" s="90"/>
      <c r="R198" s="104">
        <f t="shared" si="20"/>
        <v>0</v>
      </c>
      <c r="T198" s="145">
        <f t="shared" si="21"/>
        <v>0</v>
      </c>
      <c r="U198" s="76">
        <f t="shared" ca="1" si="22"/>
        <v>0</v>
      </c>
      <c r="V198" s="76">
        <f t="shared" ca="1" si="28"/>
        <v>0</v>
      </c>
      <c r="W198" s="76">
        <f t="shared" ca="1" si="23"/>
        <v>0</v>
      </c>
      <c r="Y198" s="106" t="str">
        <f t="shared" si="24"/>
        <v>prüfen</v>
      </c>
      <c r="Z198" s="107" t="str">
        <f ca="1">IFERROR(OFFSET(MD!$U$5,MATCH(Grundlagen_Abrechnung_KAE!$E198,MD_GENDER,0),0),"")</f>
        <v/>
      </c>
      <c r="AA198" s="104">
        <f t="shared" si="25"/>
        <v>0</v>
      </c>
      <c r="AC198" s="104">
        <f t="shared" si="26"/>
        <v>0</v>
      </c>
      <c r="AD198" s="104">
        <f ca="1">IF(F198="Arbeitgeberähnliche Stellung",OFFSET(MD!$Q$5,MATCH(Grundlagen_Abrechnung_KAE!$AK$7,MD_JAHR,0),0)*$H198,IF(J198&gt;0,AC198,I198))</f>
        <v>0</v>
      </c>
      <c r="AF198" s="85" t="e">
        <f ca="1">OFFSET(MD!$P$5,MATCH($AK$7,MD_JAHR,0),0)*12</f>
        <v>#VALUE!</v>
      </c>
      <c r="AG198" s="85">
        <f t="shared" si="27"/>
        <v>0</v>
      </c>
      <c r="AH198" s="81"/>
      <c r="AJ198" s="72"/>
      <c r="AK198" s="72"/>
      <c r="AL198" s="72"/>
      <c r="AM198" s="72"/>
      <c r="AN198" s="72"/>
    </row>
    <row r="199" spans="2:40" ht="15" customHeight="1" x14ac:dyDescent="0.2">
      <c r="B199" s="78"/>
      <c r="C199" s="78"/>
      <c r="D199" s="78"/>
      <c r="E199" s="79"/>
      <c r="F199" s="80"/>
      <c r="G199" s="73"/>
      <c r="H199" s="82"/>
      <c r="I199" s="93"/>
      <c r="J199" s="90"/>
      <c r="K199" s="83"/>
      <c r="L199" s="83"/>
      <c r="M199" s="84"/>
      <c r="N199" s="83"/>
      <c r="O199" s="104" t="str">
        <f ca="1">IF($B199="","",IF(F199="Arbeitgeberähnliche Stellung",OFFSET(MD!$Q$5,MATCH(Grundlagen_Abrechnung_KAE!$AK$7,MD_JAHR,0),0)*$H199,IF(((AD199/12*M199*12)+N199)&gt;AF199,AF199/12,((AD199/12*M199*12)+N199)/12)))</f>
        <v/>
      </c>
      <c r="P199" s="90"/>
      <c r="Q199" s="90"/>
      <c r="R199" s="104">
        <f t="shared" si="20"/>
        <v>0</v>
      </c>
      <c r="T199" s="145">
        <f t="shared" si="21"/>
        <v>0</v>
      </c>
      <c r="U199" s="76">
        <f t="shared" ca="1" si="22"/>
        <v>0</v>
      </c>
      <c r="V199" s="76">
        <f t="shared" ca="1" si="28"/>
        <v>0</v>
      </c>
      <c r="W199" s="76">
        <f t="shared" ca="1" si="23"/>
        <v>0</v>
      </c>
      <c r="Y199" s="106" t="str">
        <f t="shared" si="24"/>
        <v>prüfen</v>
      </c>
      <c r="Z199" s="107" t="str">
        <f ca="1">IFERROR(OFFSET(MD!$U$5,MATCH(Grundlagen_Abrechnung_KAE!$E199,MD_GENDER,0),0),"")</f>
        <v/>
      </c>
      <c r="AA199" s="104">
        <f t="shared" si="25"/>
        <v>0</v>
      </c>
      <c r="AC199" s="104">
        <f t="shared" si="26"/>
        <v>0</v>
      </c>
      <c r="AD199" s="104">
        <f ca="1">IF(F199="Arbeitgeberähnliche Stellung",OFFSET(MD!$Q$5,MATCH(Grundlagen_Abrechnung_KAE!$AK$7,MD_JAHR,0),0)*$H199,IF(J199&gt;0,AC199,I199))</f>
        <v>0</v>
      </c>
      <c r="AF199" s="85" t="e">
        <f ca="1">OFFSET(MD!$P$5,MATCH($AK$7,MD_JAHR,0),0)*12</f>
        <v>#VALUE!</v>
      </c>
      <c r="AG199" s="85">
        <f t="shared" si="27"/>
        <v>0</v>
      </c>
      <c r="AH199" s="81"/>
      <c r="AJ199" s="72"/>
      <c r="AK199" s="72"/>
      <c r="AL199" s="72"/>
      <c r="AM199" s="72"/>
      <c r="AN199" s="72"/>
    </row>
    <row r="200" spans="2:40" ht="15" customHeight="1" x14ac:dyDescent="0.2">
      <c r="B200" s="78"/>
      <c r="C200" s="78"/>
      <c r="D200" s="78"/>
      <c r="E200" s="79"/>
      <c r="F200" s="80"/>
      <c r="G200" s="73"/>
      <c r="H200" s="82"/>
      <c r="I200" s="93"/>
      <c r="J200" s="90"/>
      <c r="K200" s="83"/>
      <c r="L200" s="83"/>
      <c r="M200" s="84"/>
      <c r="N200" s="83"/>
      <c r="O200" s="104" t="str">
        <f ca="1">IF($B200="","",IF(F200="Arbeitgeberähnliche Stellung",OFFSET(MD!$Q$5,MATCH(Grundlagen_Abrechnung_KAE!$AK$7,MD_JAHR,0),0)*$H200,IF(((AD200/12*M200*12)+N200)&gt;AF200,AF200/12,((AD200/12*M200*12)+N200)/12)))</f>
        <v/>
      </c>
      <c r="P200" s="90"/>
      <c r="Q200" s="90"/>
      <c r="R200" s="104">
        <f t="shared" si="20"/>
        <v>0</v>
      </c>
      <c r="T200" s="145">
        <f t="shared" si="21"/>
        <v>0</v>
      </c>
      <c r="U200" s="76">
        <f t="shared" ca="1" si="22"/>
        <v>0</v>
      </c>
      <c r="V200" s="76">
        <f t="shared" ca="1" si="28"/>
        <v>0</v>
      </c>
      <c r="W200" s="76">
        <f t="shared" ca="1" si="23"/>
        <v>0</v>
      </c>
      <c r="Y200" s="106" t="str">
        <f t="shared" si="24"/>
        <v>prüfen</v>
      </c>
      <c r="Z200" s="107" t="str">
        <f ca="1">IFERROR(OFFSET(MD!$U$5,MATCH(Grundlagen_Abrechnung_KAE!$E200,MD_GENDER,0),0),"")</f>
        <v/>
      </c>
      <c r="AA200" s="104">
        <f t="shared" si="25"/>
        <v>0</v>
      </c>
      <c r="AC200" s="104">
        <f t="shared" si="26"/>
        <v>0</v>
      </c>
      <c r="AD200" s="104">
        <f ca="1">IF(F200="Arbeitgeberähnliche Stellung",OFFSET(MD!$Q$5,MATCH(Grundlagen_Abrechnung_KAE!$AK$7,MD_JAHR,0),0)*$H200,IF(J200&gt;0,AC200,I200))</f>
        <v>0</v>
      </c>
      <c r="AF200" s="85" t="e">
        <f ca="1">OFFSET(MD!$P$5,MATCH($AK$7,MD_JAHR,0),0)*12</f>
        <v>#VALUE!</v>
      </c>
      <c r="AG200" s="85">
        <f t="shared" si="27"/>
        <v>0</v>
      </c>
      <c r="AH200" s="81"/>
      <c r="AJ200" s="72"/>
      <c r="AK200" s="72"/>
      <c r="AL200" s="72"/>
      <c r="AM200" s="72"/>
      <c r="AN200" s="72"/>
    </row>
    <row r="201" spans="2:40" ht="15" customHeight="1" x14ac:dyDescent="0.2">
      <c r="B201" s="78"/>
      <c r="C201" s="78"/>
      <c r="D201" s="78"/>
      <c r="E201" s="79"/>
      <c r="F201" s="80"/>
      <c r="G201" s="73"/>
      <c r="H201" s="82"/>
      <c r="I201" s="93"/>
      <c r="J201" s="90"/>
      <c r="K201" s="83"/>
      <c r="L201" s="83"/>
      <c r="M201" s="84"/>
      <c r="N201" s="83"/>
      <c r="O201" s="104" t="str">
        <f ca="1">IF($B201="","",IF(F201="Arbeitgeberähnliche Stellung",OFFSET(MD!$Q$5,MATCH(Grundlagen_Abrechnung_KAE!$AK$7,MD_JAHR,0),0)*$H201,IF(((AD201/12*M201*12)+N201)&gt;AF201,AF201/12,((AD201/12*M201*12)+N201)/12)))</f>
        <v/>
      </c>
      <c r="P201" s="90"/>
      <c r="Q201" s="90"/>
      <c r="R201" s="104">
        <f t="shared" si="20"/>
        <v>0</v>
      </c>
      <c r="T201" s="145">
        <f t="shared" si="21"/>
        <v>0</v>
      </c>
      <c r="U201" s="76">
        <f t="shared" ca="1" si="22"/>
        <v>0</v>
      </c>
      <c r="V201" s="76">
        <f t="shared" ca="1" si="28"/>
        <v>0</v>
      </c>
      <c r="W201" s="76">
        <f t="shared" ca="1" si="23"/>
        <v>0</v>
      </c>
      <c r="Y201" s="106" t="str">
        <f t="shared" si="24"/>
        <v>prüfen</v>
      </c>
      <c r="Z201" s="107" t="str">
        <f ca="1">IFERROR(OFFSET(MD!$U$5,MATCH(Grundlagen_Abrechnung_KAE!$E201,MD_GENDER,0),0),"")</f>
        <v/>
      </c>
      <c r="AA201" s="104">
        <f t="shared" si="25"/>
        <v>0</v>
      </c>
      <c r="AC201" s="104">
        <f t="shared" si="26"/>
        <v>0</v>
      </c>
      <c r="AD201" s="104">
        <f ca="1">IF(F201="Arbeitgeberähnliche Stellung",OFFSET(MD!$Q$5,MATCH(Grundlagen_Abrechnung_KAE!$AK$7,MD_JAHR,0),0)*$H201,IF(J201&gt;0,AC201,I201))</f>
        <v>0</v>
      </c>
      <c r="AF201" s="85" t="e">
        <f ca="1">OFFSET(MD!$P$5,MATCH($AK$7,MD_JAHR,0),0)*12</f>
        <v>#VALUE!</v>
      </c>
      <c r="AG201" s="85">
        <f t="shared" si="27"/>
        <v>0</v>
      </c>
      <c r="AH201" s="81"/>
      <c r="AJ201" s="72"/>
      <c r="AK201" s="72"/>
      <c r="AL201" s="72"/>
      <c r="AM201" s="72"/>
      <c r="AN201" s="72"/>
    </row>
    <row r="202" spans="2:40" ht="15" customHeight="1" x14ac:dyDescent="0.2">
      <c r="B202" s="78"/>
      <c r="C202" s="78"/>
      <c r="D202" s="78"/>
      <c r="E202" s="79"/>
      <c r="F202" s="80"/>
      <c r="G202" s="73"/>
      <c r="H202" s="82"/>
      <c r="I202" s="93"/>
      <c r="J202" s="90"/>
      <c r="K202" s="83"/>
      <c r="L202" s="83"/>
      <c r="M202" s="84"/>
      <c r="N202" s="83"/>
      <c r="O202" s="104" t="str">
        <f ca="1">IF($B202="","",IF(F202="Arbeitgeberähnliche Stellung",OFFSET(MD!$Q$5,MATCH(Grundlagen_Abrechnung_KAE!$AK$7,MD_JAHR,0),0)*$H202,IF(((AD202/12*M202*12)+N202)&gt;AF202,AF202/12,((AD202/12*M202*12)+N202)/12)))</f>
        <v/>
      </c>
      <c r="P202" s="90"/>
      <c r="Q202" s="90"/>
      <c r="R202" s="104">
        <f t="shared" si="20"/>
        <v>0</v>
      </c>
      <c r="T202" s="145">
        <f t="shared" si="21"/>
        <v>0</v>
      </c>
      <c r="U202" s="76">
        <f t="shared" ca="1" si="22"/>
        <v>0</v>
      </c>
      <c r="V202" s="76">
        <f t="shared" ca="1" si="28"/>
        <v>0</v>
      </c>
      <c r="W202" s="76">
        <f t="shared" ca="1" si="23"/>
        <v>0</v>
      </c>
      <c r="Y202" s="106" t="str">
        <f t="shared" si="24"/>
        <v>prüfen</v>
      </c>
      <c r="Z202" s="107" t="str">
        <f ca="1">IFERROR(OFFSET(MD!$U$5,MATCH(Grundlagen_Abrechnung_KAE!$E202,MD_GENDER,0),0),"")</f>
        <v/>
      </c>
      <c r="AA202" s="104">
        <f t="shared" si="25"/>
        <v>0</v>
      </c>
      <c r="AC202" s="104">
        <f t="shared" si="26"/>
        <v>0</v>
      </c>
      <c r="AD202" s="104">
        <f ca="1">IF(F202="Arbeitgeberähnliche Stellung",OFFSET(MD!$Q$5,MATCH(Grundlagen_Abrechnung_KAE!$AK$7,MD_JAHR,0),0)*$H202,IF(J202&gt;0,AC202,I202))</f>
        <v>0</v>
      </c>
      <c r="AF202" s="85" t="e">
        <f ca="1">OFFSET(MD!$P$5,MATCH($AK$7,MD_JAHR,0),0)*12</f>
        <v>#VALUE!</v>
      </c>
      <c r="AG202" s="85">
        <f t="shared" si="27"/>
        <v>0</v>
      </c>
      <c r="AH202" s="81"/>
      <c r="AJ202" s="72"/>
      <c r="AK202" s="72"/>
      <c r="AL202" s="72"/>
      <c r="AM202" s="72"/>
      <c r="AN202" s="72"/>
    </row>
    <row r="203" spans="2:40" ht="15" customHeight="1" x14ac:dyDescent="0.2">
      <c r="B203" s="78"/>
      <c r="C203" s="78"/>
      <c r="D203" s="78"/>
      <c r="E203" s="79"/>
      <c r="F203" s="80"/>
      <c r="G203" s="73"/>
      <c r="H203" s="82"/>
      <c r="I203" s="93"/>
      <c r="J203" s="90"/>
      <c r="K203" s="83"/>
      <c r="L203" s="83"/>
      <c r="M203" s="84"/>
      <c r="N203" s="83"/>
      <c r="O203" s="104" t="str">
        <f ca="1">IF($B203="","",IF(F203="Arbeitgeberähnliche Stellung",OFFSET(MD!$Q$5,MATCH(Grundlagen_Abrechnung_KAE!$AK$7,MD_JAHR,0),0)*$H203,IF(((AD203/12*M203*12)+N203)&gt;AF203,AF203/12,((AD203/12*M203*12)+N203)/12)))</f>
        <v/>
      </c>
      <c r="P203" s="90"/>
      <c r="Q203" s="90"/>
      <c r="R203" s="104">
        <f t="shared" si="20"/>
        <v>0</v>
      </c>
      <c r="T203" s="145">
        <f t="shared" si="21"/>
        <v>0</v>
      </c>
      <c r="U203" s="76">
        <f t="shared" ca="1" si="22"/>
        <v>0</v>
      </c>
      <c r="V203" s="76">
        <f t="shared" ca="1" si="28"/>
        <v>0</v>
      </c>
      <c r="W203" s="76">
        <f t="shared" ca="1" si="23"/>
        <v>0</v>
      </c>
      <c r="Y203" s="106" t="str">
        <f t="shared" si="24"/>
        <v>prüfen</v>
      </c>
      <c r="Z203" s="107" t="str">
        <f ca="1">IFERROR(OFFSET(MD!$U$5,MATCH(Grundlagen_Abrechnung_KAE!$E203,MD_GENDER,0),0),"")</f>
        <v/>
      </c>
      <c r="AA203" s="104">
        <f t="shared" si="25"/>
        <v>0</v>
      </c>
      <c r="AC203" s="104">
        <f t="shared" si="26"/>
        <v>0</v>
      </c>
      <c r="AD203" s="104">
        <f ca="1">IF(F203="Arbeitgeberähnliche Stellung",OFFSET(MD!$Q$5,MATCH(Grundlagen_Abrechnung_KAE!$AK$7,MD_JAHR,0),0)*$H203,IF(J203&gt;0,AC203,I203))</f>
        <v>0</v>
      </c>
      <c r="AF203" s="85" t="e">
        <f ca="1">OFFSET(MD!$P$5,MATCH($AK$7,MD_JAHR,0),0)*12</f>
        <v>#VALUE!</v>
      </c>
      <c r="AG203" s="85">
        <f t="shared" si="27"/>
        <v>0</v>
      </c>
      <c r="AH203" s="81"/>
      <c r="AJ203" s="72"/>
      <c r="AK203" s="72"/>
      <c r="AL203" s="72"/>
      <c r="AM203" s="72"/>
      <c r="AN203" s="72"/>
    </row>
    <row r="204" spans="2:40" ht="15" customHeight="1" x14ac:dyDescent="0.2">
      <c r="B204" s="78"/>
      <c r="C204" s="78"/>
      <c r="D204" s="78"/>
      <c r="E204" s="79"/>
      <c r="F204" s="80"/>
      <c r="G204" s="73"/>
      <c r="H204" s="82"/>
      <c r="I204" s="93"/>
      <c r="J204" s="90"/>
      <c r="K204" s="83"/>
      <c r="L204" s="83"/>
      <c r="M204" s="84"/>
      <c r="N204" s="83"/>
      <c r="O204" s="104" t="str">
        <f ca="1">IF($B204="","",IF(F204="Arbeitgeberähnliche Stellung",OFFSET(MD!$Q$5,MATCH(Grundlagen_Abrechnung_KAE!$AK$7,MD_JAHR,0),0)*$H204,IF(((AD204/12*M204*12)+N204)&gt;AF204,AF204/12,((AD204/12*M204*12)+N204)/12)))</f>
        <v/>
      </c>
      <c r="P204" s="90"/>
      <c r="Q204" s="90"/>
      <c r="R204" s="104">
        <f t="shared" si="20"/>
        <v>0</v>
      </c>
      <c r="T204" s="145">
        <f t="shared" si="21"/>
        <v>0</v>
      </c>
      <c r="U204" s="76">
        <f t="shared" ca="1" si="22"/>
        <v>0</v>
      </c>
      <c r="V204" s="76">
        <f t="shared" ca="1" si="28"/>
        <v>0</v>
      </c>
      <c r="W204" s="76">
        <f t="shared" ca="1" si="23"/>
        <v>0</v>
      </c>
      <c r="Y204" s="106" t="str">
        <f t="shared" si="24"/>
        <v>prüfen</v>
      </c>
      <c r="Z204" s="107" t="str">
        <f ca="1">IFERROR(OFFSET(MD!$U$5,MATCH(Grundlagen_Abrechnung_KAE!$E204,MD_GENDER,0),0),"")</f>
        <v/>
      </c>
      <c r="AA204" s="104">
        <f t="shared" si="25"/>
        <v>0</v>
      </c>
      <c r="AC204" s="104">
        <f t="shared" si="26"/>
        <v>0</v>
      </c>
      <c r="AD204" s="104">
        <f ca="1">IF(F204="Arbeitgeberähnliche Stellung",OFFSET(MD!$Q$5,MATCH(Grundlagen_Abrechnung_KAE!$AK$7,MD_JAHR,0),0)*$H204,IF(J204&gt;0,AC204,I204))</f>
        <v>0</v>
      </c>
      <c r="AF204" s="85" t="e">
        <f ca="1">OFFSET(MD!$P$5,MATCH($AK$7,MD_JAHR,0),0)*12</f>
        <v>#VALUE!</v>
      </c>
      <c r="AG204" s="85">
        <f t="shared" si="27"/>
        <v>0</v>
      </c>
      <c r="AH204" s="81"/>
      <c r="AJ204" s="72"/>
      <c r="AK204" s="72"/>
      <c r="AL204" s="72"/>
      <c r="AM204" s="72"/>
      <c r="AN204" s="72"/>
    </row>
    <row r="205" spans="2:40" ht="15" customHeight="1" x14ac:dyDescent="0.2">
      <c r="B205" s="78"/>
      <c r="C205" s="78"/>
      <c r="D205" s="78"/>
      <c r="E205" s="79"/>
      <c r="F205" s="80"/>
      <c r="G205" s="73"/>
      <c r="H205" s="82"/>
      <c r="I205" s="93"/>
      <c r="J205" s="90"/>
      <c r="K205" s="83"/>
      <c r="L205" s="83"/>
      <c r="M205" s="84"/>
      <c r="N205" s="83"/>
      <c r="O205" s="104" t="str">
        <f ca="1">IF($B205="","",IF(F205="Arbeitgeberähnliche Stellung",OFFSET(MD!$Q$5,MATCH(Grundlagen_Abrechnung_KAE!$AK$7,MD_JAHR,0),0)*$H205,IF(((AD205/12*M205*12)+N205)&gt;AF205,AF205/12,((AD205/12*M205*12)+N205)/12)))</f>
        <v/>
      </c>
      <c r="P205" s="90"/>
      <c r="Q205" s="90"/>
      <c r="R205" s="104">
        <f t="shared" si="20"/>
        <v>0</v>
      </c>
      <c r="T205" s="145">
        <f t="shared" si="21"/>
        <v>0</v>
      </c>
      <c r="U205" s="76">
        <f t="shared" ca="1" si="22"/>
        <v>0</v>
      </c>
      <c r="V205" s="76">
        <f t="shared" ca="1" si="28"/>
        <v>0</v>
      </c>
      <c r="W205" s="76">
        <f t="shared" ca="1" si="23"/>
        <v>0</v>
      </c>
      <c r="Y205" s="106" t="str">
        <f t="shared" si="24"/>
        <v>prüfen</v>
      </c>
      <c r="Z205" s="107" t="str">
        <f ca="1">IFERROR(OFFSET(MD!$U$5,MATCH(Grundlagen_Abrechnung_KAE!$E205,MD_GENDER,0),0),"")</f>
        <v/>
      </c>
      <c r="AA205" s="104">
        <f t="shared" si="25"/>
        <v>0</v>
      </c>
      <c r="AC205" s="104">
        <f t="shared" si="26"/>
        <v>0</v>
      </c>
      <c r="AD205" s="104">
        <f ca="1">IF(F205="Arbeitgeberähnliche Stellung",OFFSET(MD!$Q$5,MATCH(Grundlagen_Abrechnung_KAE!$AK$7,MD_JAHR,0),0)*$H205,IF(J205&gt;0,AC205,I205))</f>
        <v>0</v>
      </c>
      <c r="AF205" s="85" t="e">
        <f ca="1">OFFSET(MD!$P$5,MATCH($AK$7,MD_JAHR,0),0)*12</f>
        <v>#VALUE!</v>
      </c>
      <c r="AG205" s="85">
        <f t="shared" si="27"/>
        <v>0</v>
      </c>
      <c r="AH205" s="81"/>
      <c r="AJ205" s="72"/>
      <c r="AK205" s="72"/>
      <c r="AL205" s="72"/>
      <c r="AM205" s="72"/>
      <c r="AN205" s="72"/>
    </row>
    <row r="206" spans="2:40" ht="15" customHeight="1" x14ac:dyDescent="0.2">
      <c r="B206" s="78"/>
      <c r="C206" s="78"/>
      <c r="D206" s="78"/>
      <c r="E206" s="79"/>
      <c r="F206" s="80"/>
      <c r="G206" s="73"/>
      <c r="H206" s="82"/>
      <c r="I206" s="93"/>
      <c r="J206" s="90"/>
      <c r="K206" s="83"/>
      <c r="L206" s="83"/>
      <c r="M206" s="84"/>
      <c r="N206" s="83"/>
      <c r="O206" s="104" t="str">
        <f ca="1">IF($B206="","",IF(F206="Arbeitgeberähnliche Stellung",OFFSET(MD!$Q$5,MATCH(Grundlagen_Abrechnung_KAE!$AK$7,MD_JAHR,0),0)*$H206,IF(((AD206/12*M206*12)+N206)&gt;AF206,AF206/12,((AD206/12*M206*12)+N206)/12)))</f>
        <v/>
      </c>
      <c r="P206" s="90"/>
      <c r="Q206" s="90"/>
      <c r="R206" s="104">
        <f t="shared" si="20"/>
        <v>0</v>
      </c>
      <c r="T206" s="145">
        <f t="shared" si="21"/>
        <v>0</v>
      </c>
      <c r="U206" s="76">
        <f t="shared" ca="1" si="22"/>
        <v>0</v>
      </c>
      <c r="V206" s="76">
        <f t="shared" ca="1" si="28"/>
        <v>0</v>
      </c>
      <c r="W206" s="76">
        <f t="shared" ca="1" si="23"/>
        <v>0</v>
      </c>
      <c r="Y206" s="106" t="str">
        <f t="shared" si="24"/>
        <v>prüfen</v>
      </c>
      <c r="Z206" s="107" t="str">
        <f ca="1">IFERROR(OFFSET(MD!$U$5,MATCH(Grundlagen_Abrechnung_KAE!$E206,MD_GENDER,0),0),"")</f>
        <v/>
      </c>
      <c r="AA206" s="104">
        <f t="shared" si="25"/>
        <v>0</v>
      </c>
      <c r="AC206" s="104">
        <f t="shared" si="26"/>
        <v>0</v>
      </c>
      <c r="AD206" s="104">
        <f ca="1">IF(F206="Arbeitgeberähnliche Stellung",OFFSET(MD!$Q$5,MATCH(Grundlagen_Abrechnung_KAE!$AK$7,MD_JAHR,0),0)*$H206,IF(J206&gt;0,AC206,I206))</f>
        <v>0</v>
      </c>
      <c r="AF206" s="85" t="e">
        <f ca="1">OFFSET(MD!$P$5,MATCH($AK$7,MD_JAHR,0),0)*12</f>
        <v>#VALUE!</v>
      </c>
      <c r="AG206" s="85">
        <f t="shared" si="27"/>
        <v>0</v>
      </c>
      <c r="AH206" s="81"/>
      <c r="AJ206" s="72"/>
      <c r="AK206" s="72"/>
      <c r="AL206" s="72"/>
      <c r="AM206" s="72"/>
      <c r="AN206" s="72"/>
    </row>
    <row r="207" spans="2:40" ht="15" customHeight="1" x14ac:dyDescent="0.2">
      <c r="B207" s="78"/>
      <c r="C207" s="78"/>
      <c r="D207" s="78"/>
      <c r="E207" s="79"/>
      <c r="F207" s="80"/>
      <c r="G207" s="73"/>
      <c r="H207" s="82"/>
      <c r="I207" s="93"/>
      <c r="J207" s="90"/>
      <c r="K207" s="83"/>
      <c r="L207" s="83"/>
      <c r="M207" s="84"/>
      <c r="N207" s="83"/>
      <c r="O207" s="104" t="str">
        <f ca="1">IF($B207="","",IF(F207="Arbeitgeberähnliche Stellung",OFFSET(MD!$Q$5,MATCH(Grundlagen_Abrechnung_KAE!$AK$7,MD_JAHR,0),0)*$H207,IF(((AD207/12*M207*12)+N207)&gt;AF207,AF207/12,((AD207/12*M207*12)+N207)/12)))</f>
        <v/>
      </c>
      <c r="P207" s="90"/>
      <c r="Q207" s="90"/>
      <c r="R207" s="104">
        <f t="shared" si="20"/>
        <v>0</v>
      </c>
      <c r="T207" s="145">
        <f t="shared" si="21"/>
        <v>0</v>
      </c>
      <c r="U207" s="76">
        <f t="shared" ca="1" si="22"/>
        <v>0</v>
      </c>
      <c r="V207" s="76">
        <f t="shared" ca="1" si="28"/>
        <v>0</v>
      </c>
      <c r="W207" s="76">
        <f t="shared" ca="1" si="23"/>
        <v>0</v>
      </c>
      <c r="Y207" s="106" t="str">
        <f t="shared" si="24"/>
        <v>prüfen</v>
      </c>
      <c r="Z207" s="107" t="str">
        <f ca="1">IFERROR(OFFSET(MD!$U$5,MATCH(Grundlagen_Abrechnung_KAE!$E207,MD_GENDER,0),0),"")</f>
        <v/>
      </c>
      <c r="AA207" s="104">
        <f t="shared" si="25"/>
        <v>0</v>
      </c>
      <c r="AC207" s="104">
        <f t="shared" si="26"/>
        <v>0</v>
      </c>
      <c r="AD207" s="104">
        <f ca="1">IF(F207="Arbeitgeberähnliche Stellung",OFFSET(MD!$Q$5,MATCH(Grundlagen_Abrechnung_KAE!$AK$7,MD_JAHR,0),0)*$H207,IF(J207&gt;0,AC207,I207))</f>
        <v>0</v>
      </c>
      <c r="AF207" s="85" t="e">
        <f ca="1">OFFSET(MD!$P$5,MATCH($AK$7,MD_JAHR,0),0)*12</f>
        <v>#VALUE!</v>
      </c>
      <c r="AG207" s="85">
        <f t="shared" si="27"/>
        <v>0</v>
      </c>
      <c r="AH207" s="81"/>
      <c r="AJ207" s="72"/>
      <c r="AK207" s="72"/>
      <c r="AL207" s="72"/>
      <c r="AM207" s="72"/>
      <c r="AN207" s="72"/>
    </row>
    <row r="208" spans="2:40" ht="15" customHeight="1" x14ac:dyDescent="0.2">
      <c r="B208" s="78"/>
      <c r="C208" s="78"/>
      <c r="D208" s="78"/>
      <c r="E208" s="79"/>
      <c r="F208" s="80"/>
      <c r="G208" s="73"/>
      <c r="H208" s="82"/>
      <c r="I208" s="93"/>
      <c r="J208" s="90"/>
      <c r="K208" s="83"/>
      <c r="L208" s="83"/>
      <c r="M208" s="84"/>
      <c r="N208" s="83"/>
      <c r="O208" s="104" t="str">
        <f ca="1">IF($B208="","",IF(F208="Arbeitgeberähnliche Stellung",OFFSET(MD!$Q$5,MATCH(Grundlagen_Abrechnung_KAE!$AK$7,MD_JAHR,0),0)*$H208,IF(((AD208/12*M208*12)+N208)&gt;AF208,AF208/12,((AD208/12*M208*12)+N208)/12)))</f>
        <v/>
      </c>
      <c r="P208" s="90"/>
      <c r="Q208" s="90"/>
      <c r="R208" s="104">
        <f t="shared" si="20"/>
        <v>0</v>
      </c>
      <c r="T208" s="145">
        <f t="shared" si="21"/>
        <v>0</v>
      </c>
      <c r="U208" s="76">
        <f t="shared" ca="1" si="22"/>
        <v>0</v>
      </c>
      <c r="V208" s="76">
        <f t="shared" ca="1" si="28"/>
        <v>0</v>
      </c>
      <c r="W208" s="76">
        <f t="shared" ca="1" si="23"/>
        <v>0</v>
      </c>
      <c r="Y208" s="106" t="str">
        <f t="shared" si="24"/>
        <v>prüfen</v>
      </c>
      <c r="Z208" s="107" t="str">
        <f ca="1">IFERROR(OFFSET(MD!$U$5,MATCH(Grundlagen_Abrechnung_KAE!$E208,MD_GENDER,0),0),"")</f>
        <v/>
      </c>
      <c r="AA208" s="104">
        <f t="shared" si="25"/>
        <v>0</v>
      </c>
      <c r="AC208" s="104">
        <f t="shared" si="26"/>
        <v>0</v>
      </c>
      <c r="AD208" s="104">
        <f ca="1">IF(F208="Arbeitgeberähnliche Stellung",OFFSET(MD!$Q$5,MATCH(Grundlagen_Abrechnung_KAE!$AK$7,MD_JAHR,0),0)*$H208,IF(J208&gt;0,AC208,I208))</f>
        <v>0</v>
      </c>
      <c r="AF208" s="85" t="e">
        <f ca="1">OFFSET(MD!$P$5,MATCH($AK$7,MD_JAHR,0),0)*12</f>
        <v>#VALUE!</v>
      </c>
      <c r="AG208" s="85">
        <f t="shared" si="27"/>
        <v>0</v>
      </c>
      <c r="AH208" s="81"/>
      <c r="AJ208" s="72"/>
      <c r="AK208" s="72"/>
      <c r="AL208" s="72"/>
      <c r="AM208" s="72"/>
      <c r="AN208" s="72"/>
    </row>
    <row r="209" spans="2:40" ht="15" customHeight="1" x14ac:dyDescent="0.2">
      <c r="B209" s="78"/>
      <c r="C209" s="78"/>
      <c r="D209" s="78"/>
      <c r="E209" s="79"/>
      <c r="F209" s="80"/>
      <c r="G209" s="73"/>
      <c r="H209" s="82"/>
      <c r="I209" s="93"/>
      <c r="J209" s="90"/>
      <c r="K209" s="83"/>
      <c r="L209" s="83"/>
      <c r="M209" s="84"/>
      <c r="N209" s="83"/>
      <c r="O209" s="104" t="str">
        <f ca="1">IF($B209="","",IF(F209="Arbeitgeberähnliche Stellung",OFFSET(MD!$Q$5,MATCH(Grundlagen_Abrechnung_KAE!$AK$7,MD_JAHR,0),0)*$H209,IF(((AD209/12*M209*12)+N209)&gt;AF209,AF209/12,((AD209/12*M209*12)+N209)/12)))</f>
        <v/>
      </c>
      <c r="P209" s="90"/>
      <c r="Q209" s="90"/>
      <c r="R209" s="104">
        <f t="shared" si="20"/>
        <v>0</v>
      </c>
      <c r="T209" s="145">
        <f t="shared" si="21"/>
        <v>0</v>
      </c>
      <c r="U209" s="76">
        <f t="shared" ca="1" si="22"/>
        <v>0</v>
      </c>
      <c r="V209" s="76">
        <f t="shared" ca="1" si="28"/>
        <v>0</v>
      </c>
      <c r="W209" s="76">
        <f t="shared" ca="1" si="23"/>
        <v>0</v>
      </c>
      <c r="Y209" s="106" t="str">
        <f t="shared" si="24"/>
        <v>prüfen</v>
      </c>
      <c r="Z209" s="107" t="str">
        <f ca="1">IFERROR(OFFSET(MD!$U$5,MATCH(Grundlagen_Abrechnung_KAE!$E209,MD_GENDER,0),0),"")</f>
        <v/>
      </c>
      <c r="AA209" s="104">
        <f t="shared" si="25"/>
        <v>0</v>
      </c>
      <c r="AC209" s="104">
        <f t="shared" si="26"/>
        <v>0</v>
      </c>
      <c r="AD209" s="104">
        <f ca="1">IF(F209="Arbeitgeberähnliche Stellung",OFFSET(MD!$Q$5,MATCH(Grundlagen_Abrechnung_KAE!$AK$7,MD_JAHR,0),0)*$H209,IF(J209&gt;0,AC209,I209))</f>
        <v>0</v>
      </c>
      <c r="AF209" s="85" t="e">
        <f ca="1">OFFSET(MD!$P$5,MATCH($AK$7,MD_JAHR,0),0)*12</f>
        <v>#VALUE!</v>
      </c>
      <c r="AG209" s="85">
        <f t="shared" si="27"/>
        <v>0</v>
      </c>
      <c r="AH209" s="81"/>
      <c r="AJ209" s="72"/>
      <c r="AK209" s="72"/>
      <c r="AL209" s="72"/>
      <c r="AM209" s="72"/>
      <c r="AN209" s="72"/>
    </row>
    <row r="210" spans="2:40" ht="15" customHeight="1" x14ac:dyDescent="0.2">
      <c r="B210" s="78"/>
      <c r="C210" s="78"/>
      <c r="D210" s="78"/>
      <c r="E210" s="79"/>
      <c r="F210" s="80"/>
      <c r="G210" s="73"/>
      <c r="H210" s="82"/>
      <c r="I210" s="93"/>
      <c r="J210" s="90"/>
      <c r="K210" s="83"/>
      <c r="L210" s="83"/>
      <c r="M210" s="84"/>
      <c r="N210" s="83"/>
      <c r="O210" s="104" t="str">
        <f ca="1">IF($B210="","",IF(F210="Arbeitgeberähnliche Stellung",OFFSET(MD!$Q$5,MATCH(Grundlagen_Abrechnung_KAE!$AK$7,MD_JAHR,0),0)*$H210,IF(((AD210/12*M210*12)+N210)&gt;AF210,AF210/12,((AD210/12*M210*12)+N210)/12)))</f>
        <v/>
      </c>
      <c r="P210" s="90"/>
      <c r="Q210" s="90"/>
      <c r="R210" s="104">
        <f t="shared" si="20"/>
        <v>0</v>
      </c>
      <c r="T210" s="145">
        <f t="shared" si="21"/>
        <v>0</v>
      </c>
      <c r="U210" s="76">
        <f t="shared" ca="1" si="22"/>
        <v>0</v>
      </c>
      <c r="V210" s="76">
        <f t="shared" ca="1" si="28"/>
        <v>0</v>
      </c>
      <c r="W210" s="76">
        <f t="shared" ca="1" si="23"/>
        <v>0</v>
      </c>
      <c r="Y210" s="106" t="str">
        <f t="shared" si="24"/>
        <v>prüfen</v>
      </c>
      <c r="Z210" s="107" t="str">
        <f ca="1">IFERROR(OFFSET(MD!$U$5,MATCH(Grundlagen_Abrechnung_KAE!$E210,MD_GENDER,0),0),"")</f>
        <v/>
      </c>
      <c r="AA210" s="104">
        <f t="shared" si="25"/>
        <v>0</v>
      </c>
      <c r="AC210" s="104">
        <f t="shared" si="26"/>
        <v>0</v>
      </c>
      <c r="AD210" s="104">
        <f ca="1">IF(F210="Arbeitgeberähnliche Stellung",OFFSET(MD!$Q$5,MATCH(Grundlagen_Abrechnung_KAE!$AK$7,MD_JAHR,0),0)*$H210,IF(J210&gt;0,AC210,I210))</f>
        <v>0</v>
      </c>
      <c r="AF210" s="85" t="e">
        <f ca="1">OFFSET(MD!$P$5,MATCH($AK$7,MD_JAHR,0),0)*12</f>
        <v>#VALUE!</v>
      </c>
      <c r="AG210" s="85">
        <f t="shared" si="27"/>
        <v>0</v>
      </c>
      <c r="AH210" s="81"/>
      <c r="AJ210" s="72"/>
      <c r="AK210" s="72"/>
      <c r="AL210" s="72"/>
      <c r="AM210" s="72"/>
      <c r="AN210" s="72"/>
    </row>
    <row r="211" spans="2:40" ht="15" customHeight="1" x14ac:dyDescent="0.2">
      <c r="B211" s="78"/>
      <c r="C211" s="78"/>
      <c r="D211" s="78"/>
      <c r="E211" s="79"/>
      <c r="F211" s="80"/>
      <c r="G211" s="73"/>
      <c r="H211" s="82"/>
      <c r="I211" s="93"/>
      <c r="J211" s="90"/>
      <c r="K211" s="83"/>
      <c r="L211" s="83"/>
      <c r="M211" s="84"/>
      <c r="N211" s="83"/>
      <c r="O211" s="104" t="str">
        <f ca="1">IF($B211="","",IF(F211="Arbeitgeberähnliche Stellung",OFFSET(MD!$Q$5,MATCH(Grundlagen_Abrechnung_KAE!$AK$7,MD_JAHR,0),0)*$H211,IF(((AD211/12*M211*12)+N211)&gt;AF211,AF211/12,((AD211/12*M211*12)+N211)/12)))</f>
        <v/>
      </c>
      <c r="P211" s="90"/>
      <c r="Q211" s="90"/>
      <c r="R211" s="104">
        <f t="shared" ref="R211:R274" si="29">ROUND(IF(Q211="",0,IF(P211=0,0,IF(Q211&gt;P211,0,P211-Q211))),2)</f>
        <v>0</v>
      </c>
      <c r="T211" s="145">
        <f t="shared" ref="T211:T274" si="30">IFERROR(R211/P211,0)</f>
        <v>0</v>
      </c>
      <c r="U211" s="76">
        <f t="shared" ref="U211:U274" ca="1" si="31">IFERROR(IF(O211-W211=0,O211,(O211)*(1-T211)),0)</f>
        <v>0</v>
      </c>
      <c r="V211" s="76">
        <f t="shared" ca="1" si="28"/>
        <v>0</v>
      </c>
      <c r="W211" s="76">
        <f t="shared" ref="W211:W274" ca="1" si="32">IFERROR(O211*T211,0)*0.8</f>
        <v>0</v>
      </c>
      <c r="Y211" s="106" t="str">
        <f t="shared" ref="Y211:Y274" si="33">IF(YEAR($G211)&gt;$Y$16,"prüfen","")</f>
        <v>prüfen</v>
      </c>
      <c r="Z211" s="107" t="str">
        <f ca="1">IFERROR(OFFSET(MD!$U$5,MATCH(Grundlagen_Abrechnung_KAE!$E211,MD_GENDER,0),0),"")</f>
        <v/>
      </c>
      <c r="AA211" s="104">
        <f t="shared" ref="AA211:AA274" si="34">IF(B211="",0,IF(YEAR(G211)&gt;$AA$16,0,1))</f>
        <v>0</v>
      </c>
      <c r="AC211" s="104">
        <f t="shared" ref="AC211:AC274" si="35">IF(J211*K211/6&gt;J211*L211/12,J211*K211/6,J211*L211/12)</f>
        <v>0</v>
      </c>
      <c r="AD211" s="104">
        <f ca="1">IF(F211="Arbeitgeberähnliche Stellung",OFFSET(MD!$Q$5,MATCH(Grundlagen_Abrechnung_KAE!$AK$7,MD_JAHR,0),0)*$H211,IF(J211&gt;0,AC211,I211))</f>
        <v>0</v>
      </c>
      <c r="AF211" s="85" t="e">
        <f ca="1">OFFSET(MD!$P$5,MATCH($AK$7,MD_JAHR,0),0)*12</f>
        <v>#VALUE!</v>
      </c>
      <c r="AG211" s="85">
        <f t="shared" ref="AG211:AG274" si="36">I211*M211+N211</f>
        <v>0</v>
      </c>
      <c r="AH211" s="81"/>
      <c r="AJ211" s="72"/>
      <c r="AK211" s="72"/>
      <c r="AL211" s="72"/>
      <c r="AM211" s="72"/>
      <c r="AN211" s="72"/>
    </row>
    <row r="212" spans="2:40" ht="15" customHeight="1" x14ac:dyDescent="0.2">
      <c r="B212" s="78"/>
      <c r="C212" s="78"/>
      <c r="D212" s="78"/>
      <c r="E212" s="79"/>
      <c r="F212" s="80"/>
      <c r="G212" s="73"/>
      <c r="H212" s="82"/>
      <c r="I212" s="93"/>
      <c r="J212" s="90"/>
      <c r="K212" s="83"/>
      <c r="L212" s="83"/>
      <c r="M212" s="84"/>
      <c r="N212" s="83"/>
      <c r="O212" s="104" t="str">
        <f ca="1">IF($B212="","",IF(F212="Arbeitgeberähnliche Stellung",OFFSET(MD!$Q$5,MATCH(Grundlagen_Abrechnung_KAE!$AK$7,MD_JAHR,0),0)*$H212,IF(((AD212/12*M212*12)+N212)&gt;AF212,AF212/12,((AD212/12*M212*12)+N212)/12)))</f>
        <v/>
      </c>
      <c r="P212" s="90"/>
      <c r="Q212" s="90"/>
      <c r="R212" s="104">
        <f t="shared" si="29"/>
        <v>0</v>
      </c>
      <c r="T212" s="145">
        <f t="shared" si="30"/>
        <v>0</v>
      </c>
      <c r="U212" s="76">
        <f t="shared" ca="1" si="31"/>
        <v>0</v>
      </c>
      <c r="V212" s="76">
        <f t="shared" ref="V212:V275" ca="1" si="37">IFERROR(O212*T212,0)</f>
        <v>0</v>
      </c>
      <c r="W212" s="76">
        <f t="shared" ca="1" si="32"/>
        <v>0</v>
      </c>
      <c r="Y212" s="106" t="str">
        <f t="shared" si="33"/>
        <v>prüfen</v>
      </c>
      <c r="Z212" s="107" t="str">
        <f ca="1">IFERROR(OFFSET(MD!$U$5,MATCH(Grundlagen_Abrechnung_KAE!$E212,MD_GENDER,0),0),"")</f>
        <v/>
      </c>
      <c r="AA212" s="104">
        <f t="shared" si="34"/>
        <v>0</v>
      </c>
      <c r="AC212" s="104">
        <f t="shared" si="35"/>
        <v>0</v>
      </c>
      <c r="AD212" s="104">
        <f ca="1">IF(F212="Arbeitgeberähnliche Stellung",OFFSET(MD!$Q$5,MATCH(Grundlagen_Abrechnung_KAE!$AK$7,MD_JAHR,0),0)*$H212,IF(J212&gt;0,AC212,I212))</f>
        <v>0</v>
      </c>
      <c r="AF212" s="85" t="e">
        <f ca="1">OFFSET(MD!$P$5,MATCH($AK$7,MD_JAHR,0),0)*12</f>
        <v>#VALUE!</v>
      </c>
      <c r="AG212" s="85">
        <f t="shared" si="36"/>
        <v>0</v>
      </c>
      <c r="AH212" s="81"/>
      <c r="AJ212" s="72"/>
      <c r="AK212" s="72"/>
      <c r="AL212" s="72"/>
      <c r="AM212" s="72"/>
      <c r="AN212" s="72"/>
    </row>
    <row r="213" spans="2:40" ht="15" customHeight="1" x14ac:dyDescent="0.2">
      <c r="B213" s="78"/>
      <c r="C213" s="78"/>
      <c r="D213" s="78"/>
      <c r="E213" s="79"/>
      <c r="F213" s="80"/>
      <c r="G213" s="73"/>
      <c r="H213" s="82"/>
      <c r="I213" s="93"/>
      <c r="J213" s="90"/>
      <c r="K213" s="83"/>
      <c r="L213" s="83"/>
      <c r="M213" s="84"/>
      <c r="N213" s="83"/>
      <c r="O213" s="104" t="str">
        <f ca="1">IF($B213="","",IF(F213="Arbeitgeberähnliche Stellung",OFFSET(MD!$Q$5,MATCH(Grundlagen_Abrechnung_KAE!$AK$7,MD_JAHR,0),0)*$H213,IF(((AD213/12*M213*12)+N213)&gt;AF213,AF213/12,((AD213/12*M213*12)+N213)/12)))</f>
        <v/>
      </c>
      <c r="P213" s="90"/>
      <c r="Q213" s="90"/>
      <c r="R213" s="104">
        <f t="shared" si="29"/>
        <v>0</v>
      </c>
      <c r="T213" s="145">
        <f t="shared" si="30"/>
        <v>0</v>
      </c>
      <c r="U213" s="76">
        <f t="shared" ca="1" si="31"/>
        <v>0</v>
      </c>
      <c r="V213" s="76">
        <f t="shared" ca="1" si="37"/>
        <v>0</v>
      </c>
      <c r="W213" s="76">
        <f t="shared" ca="1" si="32"/>
        <v>0</v>
      </c>
      <c r="Y213" s="106" t="str">
        <f t="shared" si="33"/>
        <v>prüfen</v>
      </c>
      <c r="Z213" s="107" t="str">
        <f ca="1">IFERROR(OFFSET(MD!$U$5,MATCH(Grundlagen_Abrechnung_KAE!$E213,MD_GENDER,0),0),"")</f>
        <v/>
      </c>
      <c r="AA213" s="104">
        <f t="shared" si="34"/>
        <v>0</v>
      </c>
      <c r="AC213" s="104">
        <f t="shared" si="35"/>
        <v>0</v>
      </c>
      <c r="AD213" s="104">
        <f ca="1">IF(F213="Arbeitgeberähnliche Stellung",OFFSET(MD!$Q$5,MATCH(Grundlagen_Abrechnung_KAE!$AK$7,MD_JAHR,0),0)*$H213,IF(J213&gt;0,AC213,I213))</f>
        <v>0</v>
      </c>
      <c r="AF213" s="85" t="e">
        <f ca="1">OFFSET(MD!$P$5,MATCH($AK$7,MD_JAHR,0),0)*12</f>
        <v>#VALUE!</v>
      </c>
      <c r="AG213" s="85">
        <f t="shared" si="36"/>
        <v>0</v>
      </c>
      <c r="AH213" s="81"/>
      <c r="AJ213" s="72"/>
      <c r="AK213" s="72"/>
      <c r="AL213" s="72"/>
      <c r="AM213" s="72"/>
      <c r="AN213" s="72"/>
    </row>
    <row r="214" spans="2:40" ht="15" customHeight="1" x14ac:dyDescent="0.2">
      <c r="B214" s="78"/>
      <c r="C214" s="78"/>
      <c r="D214" s="78"/>
      <c r="E214" s="79"/>
      <c r="F214" s="80"/>
      <c r="G214" s="73"/>
      <c r="H214" s="82"/>
      <c r="I214" s="93"/>
      <c r="J214" s="90"/>
      <c r="K214" s="83"/>
      <c r="L214" s="83"/>
      <c r="M214" s="84"/>
      <c r="N214" s="83"/>
      <c r="O214" s="104" t="str">
        <f ca="1">IF($B214="","",IF(F214="Arbeitgeberähnliche Stellung",OFFSET(MD!$Q$5,MATCH(Grundlagen_Abrechnung_KAE!$AK$7,MD_JAHR,0),0)*$H214,IF(((AD214/12*M214*12)+N214)&gt;AF214,AF214/12,((AD214/12*M214*12)+N214)/12)))</f>
        <v/>
      </c>
      <c r="P214" s="90"/>
      <c r="Q214" s="90"/>
      <c r="R214" s="104">
        <f t="shared" si="29"/>
        <v>0</v>
      </c>
      <c r="T214" s="145">
        <f t="shared" si="30"/>
        <v>0</v>
      </c>
      <c r="U214" s="76">
        <f t="shared" ca="1" si="31"/>
        <v>0</v>
      </c>
      <c r="V214" s="76">
        <f t="shared" ca="1" si="37"/>
        <v>0</v>
      </c>
      <c r="W214" s="76">
        <f t="shared" ca="1" si="32"/>
        <v>0</v>
      </c>
      <c r="Y214" s="106" t="str">
        <f t="shared" si="33"/>
        <v>prüfen</v>
      </c>
      <c r="Z214" s="107" t="str">
        <f ca="1">IFERROR(OFFSET(MD!$U$5,MATCH(Grundlagen_Abrechnung_KAE!$E214,MD_GENDER,0),0),"")</f>
        <v/>
      </c>
      <c r="AA214" s="104">
        <f t="shared" si="34"/>
        <v>0</v>
      </c>
      <c r="AC214" s="104">
        <f t="shared" si="35"/>
        <v>0</v>
      </c>
      <c r="AD214" s="104">
        <f ca="1">IF(F214="Arbeitgeberähnliche Stellung",OFFSET(MD!$Q$5,MATCH(Grundlagen_Abrechnung_KAE!$AK$7,MD_JAHR,0),0)*$H214,IF(J214&gt;0,AC214,I214))</f>
        <v>0</v>
      </c>
      <c r="AF214" s="85" t="e">
        <f ca="1">OFFSET(MD!$P$5,MATCH($AK$7,MD_JAHR,0),0)*12</f>
        <v>#VALUE!</v>
      </c>
      <c r="AG214" s="85">
        <f t="shared" si="36"/>
        <v>0</v>
      </c>
      <c r="AH214" s="81"/>
      <c r="AJ214" s="72"/>
      <c r="AK214" s="72"/>
      <c r="AL214" s="72"/>
      <c r="AM214" s="72"/>
      <c r="AN214" s="72"/>
    </row>
    <row r="215" spans="2:40" ht="15" customHeight="1" x14ac:dyDescent="0.2">
      <c r="B215" s="78"/>
      <c r="C215" s="78"/>
      <c r="D215" s="78"/>
      <c r="E215" s="79"/>
      <c r="F215" s="80"/>
      <c r="G215" s="73"/>
      <c r="H215" s="82"/>
      <c r="I215" s="93"/>
      <c r="J215" s="90"/>
      <c r="K215" s="83"/>
      <c r="L215" s="83"/>
      <c r="M215" s="84"/>
      <c r="N215" s="83"/>
      <c r="O215" s="104" t="str">
        <f ca="1">IF($B215="","",IF(F215="Arbeitgeberähnliche Stellung",OFFSET(MD!$Q$5,MATCH(Grundlagen_Abrechnung_KAE!$AK$7,MD_JAHR,0),0)*$H215,IF(((AD215/12*M215*12)+N215)&gt;AF215,AF215/12,((AD215/12*M215*12)+N215)/12)))</f>
        <v/>
      </c>
      <c r="P215" s="90"/>
      <c r="Q215" s="90"/>
      <c r="R215" s="104">
        <f t="shared" si="29"/>
        <v>0</v>
      </c>
      <c r="T215" s="145">
        <f t="shared" si="30"/>
        <v>0</v>
      </c>
      <c r="U215" s="76">
        <f t="shared" ca="1" si="31"/>
        <v>0</v>
      </c>
      <c r="V215" s="76">
        <f t="shared" ca="1" si="37"/>
        <v>0</v>
      </c>
      <c r="W215" s="76">
        <f t="shared" ca="1" si="32"/>
        <v>0</v>
      </c>
      <c r="Y215" s="106" t="str">
        <f t="shared" si="33"/>
        <v>prüfen</v>
      </c>
      <c r="Z215" s="107" t="str">
        <f ca="1">IFERROR(OFFSET(MD!$U$5,MATCH(Grundlagen_Abrechnung_KAE!$E215,MD_GENDER,0),0),"")</f>
        <v/>
      </c>
      <c r="AA215" s="104">
        <f t="shared" si="34"/>
        <v>0</v>
      </c>
      <c r="AC215" s="104">
        <f t="shared" si="35"/>
        <v>0</v>
      </c>
      <c r="AD215" s="104">
        <f ca="1">IF(F215="Arbeitgeberähnliche Stellung",OFFSET(MD!$Q$5,MATCH(Grundlagen_Abrechnung_KAE!$AK$7,MD_JAHR,0),0)*$H215,IF(J215&gt;0,AC215,I215))</f>
        <v>0</v>
      </c>
      <c r="AF215" s="85" t="e">
        <f ca="1">OFFSET(MD!$P$5,MATCH($AK$7,MD_JAHR,0),0)*12</f>
        <v>#VALUE!</v>
      </c>
      <c r="AG215" s="85">
        <f t="shared" si="36"/>
        <v>0</v>
      </c>
      <c r="AH215" s="81"/>
      <c r="AJ215" s="72"/>
      <c r="AK215" s="72"/>
      <c r="AL215" s="72"/>
      <c r="AM215" s="72"/>
      <c r="AN215" s="72"/>
    </row>
    <row r="216" spans="2:40" ht="15" customHeight="1" x14ac:dyDescent="0.2">
      <c r="B216" s="78"/>
      <c r="C216" s="78"/>
      <c r="D216" s="78"/>
      <c r="E216" s="79"/>
      <c r="F216" s="80"/>
      <c r="G216" s="73"/>
      <c r="H216" s="82"/>
      <c r="I216" s="93"/>
      <c r="J216" s="90"/>
      <c r="K216" s="83"/>
      <c r="L216" s="83"/>
      <c r="M216" s="84"/>
      <c r="N216" s="83"/>
      <c r="O216" s="104" t="str">
        <f ca="1">IF($B216="","",IF(F216="Arbeitgeberähnliche Stellung",OFFSET(MD!$Q$5,MATCH(Grundlagen_Abrechnung_KAE!$AK$7,MD_JAHR,0),0)*$H216,IF(((AD216/12*M216*12)+N216)&gt;AF216,AF216/12,((AD216/12*M216*12)+N216)/12)))</f>
        <v/>
      </c>
      <c r="P216" s="90"/>
      <c r="Q216" s="90"/>
      <c r="R216" s="104">
        <f t="shared" si="29"/>
        <v>0</v>
      </c>
      <c r="T216" s="145">
        <f t="shared" si="30"/>
        <v>0</v>
      </c>
      <c r="U216" s="76">
        <f t="shared" ca="1" si="31"/>
        <v>0</v>
      </c>
      <c r="V216" s="76">
        <f t="shared" ca="1" si="37"/>
        <v>0</v>
      </c>
      <c r="W216" s="76">
        <f t="shared" ca="1" si="32"/>
        <v>0</v>
      </c>
      <c r="Y216" s="106" t="str">
        <f t="shared" si="33"/>
        <v>prüfen</v>
      </c>
      <c r="Z216" s="107" t="str">
        <f ca="1">IFERROR(OFFSET(MD!$U$5,MATCH(Grundlagen_Abrechnung_KAE!$E216,MD_GENDER,0),0),"")</f>
        <v/>
      </c>
      <c r="AA216" s="104">
        <f t="shared" si="34"/>
        <v>0</v>
      </c>
      <c r="AC216" s="104">
        <f t="shared" si="35"/>
        <v>0</v>
      </c>
      <c r="AD216" s="104">
        <f ca="1">IF(F216="Arbeitgeberähnliche Stellung",OFFSET(MD!$Q$5,MATCH(Grundlagen_Abrechnung_KAE!$AK$7,MD_JAHR,0),0)*$H216,IF(J216&gt;0,AC216,I216))</f>
        <v>0</v>
      </c>
      <c r="AF216" s="85" t="e">
        <f ca="1">OFFSET(MD!$P$5,MATCH($AK$7,MD_JAHR,0),0)*12</f>
        <v>#VALUE!</v>
      </c>
      <c r="AG216" s="85">
        <f t="shared" si="36"/>
        <v>0</v>
      </c>
      <c r="AH216" s="81"/>
      <c r="AJ216" s="72"/>
      <c r="AK216" s="72"/>
      <c r="AL216" s="72"/>
      <c r="AM216" s="72"/>
      <c r="AN216" s="72"/>
    </row>
    <row r="217" spans="2:40" ht="15" customHeight="1" x14ac:dyDescent="0.2">
      <c r="B217" s="78"/>
      <c r="C217" s="78"/>
      <c r="D217" s="78"/>
      <c r="E217" s="79"/>
      <c r="F217" s="80"/>
      <c r="G217" s="73"/>
      <c r="H217" s="82"/>
      <c r="I217" s="93"/>
      <c r="J217" s="90"/>
      <c r="K217" s="83"/>
      <c r="L217" s="83"/>
      <c r="M217" s="84"/>
      <c r="N217" s="83"/>
      <c r="O217" s="104" t="str">
        <f ca="1">IF($B217="","",IF(F217="Arbeitgeberähnliche Stellung",OFFSET(MD!$Q$5,MATCH(Grundlagen_Abrechnung_KAE!$AK$7,MD_JAHR,0),0)*$H217,IF(((AD217/12*M217*12)+N217)&gt;AF217,AF217/12,((AD217/12*M217*12)+N217)/12)))</f>
        <v/>
      </c>
      <c r="P217" s="90"/>
      <c r="Q217" s="90"/>
      <c r="R217" s="104">
        <f t="shared" si="29"/>
        <v>0</v>
      </c>
      <c r="T217" s="145">
        <f t="shared" si="30"/>
        <v>0</v>
      </c>
      <c r="U217" s="76">
        <f t="shared" ca="1" si="31"/>
        <v>0</v>
      </c>
      <c r="V217" s="76">
        <f t="shared" ca="1" si="37"/>
        <v>0</v>
      </c>
      <c r="W217" s="76">
        <f t="shared" ca="1" si="32"/>
        <v>0</v>
      </c>
      <c r="Y217" s="106" t="str">
        <f t="shared" si="33"/>
        <v>prüfen</v>
      </c>
      <c r="Z217" s="107" t="str">
        <f ca="1">IFERROR(OFFSET(MD!$U$5,MATCH(Grundlagen_Abrechnung_KAE!$E217,MD_GENDER,0),0),"")</f>
        <v/>
      </c>
      <c r="AA217" s="104">
        <f t="shared" si="34"/>
        <v>0</v>
      </c>
      <c r="AC217" s="104">
        <f t="shared" si="35"/>
        <v>0</v>
      </c>
      <c r="AD217" s="104">
        <f ca="1">IF(F217="Arbeitgeberähnliche Stellung",OFFSET(MD!$Q$5,MATCH(Grundlagen_Abrechnung_KAE!$AK$7,MD_JAHR,0),0)*$H217,IF(J217&gt;0,AC217,I217))</f>
        <v>0</v>
      </c>
      <c r="AF217" s="85" t="e">
        <f ca="1">OFFSET(MD!$P$5,MATCH($AK$7,MD_JAHR,0),0)*12</f>
        <v>#VALUE!</v>
      </c>
      <c r="AG217" s="85">
        <f t="shared" si="36"/>
        <v>0</v>
      </c>
      <c r="AH217" s="81"/>
      <c r="AJ217" s="72"/>
      <c r="AK217" s="72"/>
      <c r="AL217" s="72"/>
      <c r="AM217" s="72"/>
      <c r="AN217" s="72"/>
    </row>
    <row r="218" spans="2:40" ht="15" customHeight="1" x14ac:dyDescent="0.2">
      <c r="B218" s="78"/>
      <c r="C218" s="78"/>
      <c r="D218" s="78"/>
      <c r="E218" s="79"/>
      <c r="F218" s="80"/>
      <c r="G218" s="73"/>
      <c r="H218" s="82"/>
      <c r="I218" s="93"/>
      <c r="J218" s="90"/>
      <c r="K218" s="83"/>
      <c r="L218" s="83"/>
      <c r="M218" s="84"/>
      <c r="N218" s="83"/>
      <c r="O218" s="104" t="str">
        <f ca="1">IF($B218="","",IF(F218="Arbeitgeberähnliche Stellung",OFFSET(MD!$Q$5,MATCH(Grundlagen_Abrechnung_KAE!$AK$7,MD_JAHR,0),0)*$H218,IF(((AD218/12*M218*12)+N218)&gt;AF218,AF218/12,((AD218/12*M218*12)+N218)/12)))</f>
        <v/>
      </c>
      <c r="P218" s="90"/>
      <c r="Q218" s="90"/>
      <c r="R218" s="104">
        <f t="shared" si="29"/>
        <v>0</v>
      </c>
      <c r="T218" s="145">
        <f t="shared" si="30"/>
        <v>0</v>
      </c>
      <c r="U218" s="76">
        <f t="shared" ca="1" si="31"/>
        <v>0</v>
      </c>
      <c r="V218" s="76">
        <f t="shared" ca="1" si="37"/>
        <v>0</v>
      </c>
      <c r="W218" s="76">
        <f t="shared" ca="1" si="32"/>
        <v>0</v>
      </c>
      <c r="Y218" s="106" t="str">
        <f t="shared" si="33"/>
        <v>prüfen</v>
      </c>
      <c r="Z218" s="107" t="str">
        <f ca="1">IFERROR(OFFSET(MD!$U$5,MATCH(Grundlagen_Abrechnung_KAE!$E218,MD_GENDER,0),0),"")</f>
        <v/>
      </c>
      <c r="AA218" s="104">
        <f t="shared" si="34"/>
        <v>0</v>
      </c>
      <c r="AC218" s="104">
        <f t="shared" si="35"/>
        <v>0</v>
      </c>
      <c r="AD218" s="104">
        <f ca="1">IF(F218="Arbeitgeberähnliche Stellung",OFFSET(MD!$Q$5,MATCH(Grundlagen_Abrechnung_KAE!$AK$7,MD_JAHR,0),0)*$H218,IF(J218&gt;0,AC218,I218))</f>
        <v>0</v>
      </c>
      <c r="AF218" s="85" t="e">
        <f ca="1">OFFSET(MD!$P$5,MATCH($AK$7,MD_JAHR,0),0)*12</f>
        <v>#VALUE!</v>
      </c>
      <c r="AG218" s="85">
        <f t="shared" si="36"/>
        <v>0</v>
      </c>
      <c r="AH218" s="81"/>
      <c r="AJ218" s="72"/>
      <c r="AK218" s="72"/>
      <c r="AL218" s="72"/>
      <c r="AM218" s="72"/>
      <c r="AN218" s="72"/>
    </row>
    <row r="219" spans="2:40" ht="15" customHeight="1" x14ac:dyDescent="0.2">
      <c r="B219" s="78"/>
      <c r="C219" s="78"/>
      <c r="D219" s="78"/>
      <c r="E219" s="79"/>
      <c r="F219" s="80"/>
      <c r="G219" s="73"/>
      <c r="H219" s="82"/>
      <c r="I219" s="93"/>
      <c r="J219" s="90"/>
      <c r="K219" s="83"/>
      <c r="L219" s="83"/>
      <c r="M219" s="84"/>
      <c r="N219" s="83"/>
      <c r="O219" s="104" t="str">
        <f ca="1">IF($B219="","",IF(F219="Arbeitgeberähnliche Stellung",OFFSET(MD!$Q$5,MATCH(Grundlagen_Abrechnung_KAE!$AK$7,MD_JAHR,0),0)*$H219,IF(((AD219/12*M219*12)+N219)&gt;AF219,AF219/12,((AD219/12*M219*12)+N219)/12)))</f>
        <v/>
      </c>
      <c r="P219" s="90"/>
      <c r="Q219" s="90"/>
      <c r="R219" s="104">
        <f t="shared" si="29"/>
        <v>0</v>
      </c>
      <c r="T219" s="145">
        <f t="shared" si="30"/>
        <v>0</v>
      </c>
      <c r="U219" s="76">
        <f t="shared" ca="1" si="31"/>
        <v>0</v>
      </c>
      <c r="V219" s="76">
        <f t="shared" ca="1" si="37"/>
        <v>0</v>
      </c>
      <c r="W219" s="76">
        <f t="shared" ca="1" si="32"/>
        <v>0</v>
      </c>
      <c r="Y219" s="106" t="str">
        <f t="shared" si="33"/>
        <v>prüfen</v>
      </c>
      <c r="Z219" s="107" t="str">
        <f ca="1">IFERROR(OFFSET(MD!$U$5,MATCH(Grundlagen_Abrechnung_KAE!$E219,MD_GENDER,0),0),"")</f>
        <v/>
      </c>
      <c r="AA219" s="104">
        <f t="shared" si="34"/>
        <v>0</v>
      </c>
      <c r="AC219" s="104">
        <f t="shared" si="35"/>
        <v>0</v>
      </c>
      <c r="AD219" s="104">
        <f ca="1">IF(F219="Arbeitgeberähnliche Stellung",OFFSET(MD!$Q$5,MATCH(Grundlagen_Abrechnung_KAE!$AK$7,MD_JAHR,0),0)*$H219,IF(J219&gt;0,AC219,I219))</f>
        <v>0</v>
      </c>
      <c r="AF219" s="85" t="e">
        <f ca="1">OFFSET(MD!$P$5,MATCH($AK$7,MD_JAHR,0),0)*12</f>
        <v>#VALUE!</v>
      </c>
      <c r="AG219" s="85">
        <f t="shared" si="36"/>
        <v>0</v>
      </c>
      <c r="AH219" s="81"/>
      <c r="AJ219" s="72"/>
      <c r="AK219" s="72"/>
      <c r="AL219" s="72"/>
      <c r="AM219" s="72"/>
      <c r="AN219" s="72"/>
    </row>
    <row r="220" spans="2:40" ht="15" customHeight="1" x14ac:dyDescent="0.2">
      <c r="B220" s="78"/>
      <c r="C220" s="78"/>
      <c r="D220" s="78"/>
      <c r="E220" s="79"/>
      <c r="F220" s="80"/>
      <c r="G220" s="73"/>
      <c r="H220" s="82"/>
      <c r="I220" s="93"/>
      <c r="J220" s="90"/>
      <c r="K220" s="83"/>
      <c r="L220" s="83"/>
      <c r="M220" s="84"/>
      <c r="N220" s="83"/>
      <c r="O220" s="104" t="str">
        <f ca="1">IF($B220="","",IF(F220="Arbeitgeberähnliche Stellung",OFFSET(MD!$Q$5,MATCH(Grundlagen_Abrechnung_KAE!$AK$7,MD_JAHR,0),0)*$H220,IF(((AD220/12*M220*12)+N220)&gt;AF220,AF220/12,((AD220/12*M220*12)+N220)/12)))</f>
        <v/>
      </c>
      <c r="P220" s="90"/>
      <c r="Q220" s="90"/>
      <c r="R220" s="104">
        <f t="shared" si="29"/>
        <v>0</v>
      </c>
      <c r="T220" s="145">
        <f t="shared" si="30"/>
        <v>0</v>
      </c>
      <c r="U220" s="76">
        <f t="shared" ca="1" si="31"/>
        <v>0</v>
      </c>
      <c r="V220" s="76">
        <f t="shared" ca="1" si="37"/>
        <v>0</v>
      </c>
      <c r="W220" s="76">
        <f t="shared" ca="1" si="32"/>
        <v>0</v>
      </c>
      <c r="Y220" s="106" t="str">
        <f t="shared" si="33"/>
        <v>prüfen</v>
      </c>
      <c r="Z220" s="107" t="str">
        <f ca="1">IFERROR(OFFSET(MD!$U$5,MATCH(Grundlagen_Abrechnung_KAE!$E220,MD_GENDER,0),0),"")</f>
        <v/>
      </c>
      <c r="AA220" s="104">
        <f t="shared" si="34"/>
        <v>0</v>
      </c>
      <c r="AC220" s="104">
        <f t="shared" si="35"/>
        <v>0</v>
      </c>
      <c r="AD220" s="104">
        <f ca="1">IF(F220="Arbeitgeberähnliche Stellung",OFFSET(MD!$Q$5,MATCH(Grundlagen_Abrechnung_KAE!$AK$7,MD_JAHR,0),0)*$H220,IF(J220&gt;0,AC220,I220))</f>
        <v>0</v>
      </c>
      <c r="AF220" s="85" t="e">
        <f ca="1">OFFSET(MD!$P$5,MATCH($AK$7,MD_JAHR,0),0)*12</f>
        <v>#VALUE!</v>
      </c>
      <c r="AG220" s="85">
        <f t="shared" si="36"/>
        <v>0</v>
      </c>
      <c r="AH220" s="81"/>
      <c r="AJ220" s="72"/>
      <c r="AK220" s="72"/>
      <c r="AL220" s="72"/>
      <c r="AM220" s="72"/>
      <c r="AN220" s="72"/>
    </row>
    <row r="221" spans="2:40" ht="15" customHeight="1" x14ac:dyDescent="0.2">
      <c r="B221" s="78"/>
      <c r="C221" s="78"/>
      <c r="D221" s="78"/>
      <c r="E221" s="79"/>
      <c r="F221" s="80"/>
      <c r="G221" s="73"/>
      <c r="H221" s="82"/>
      <c r="I221" s="93"/>
      <c r="J221" s="90"/>
      <c r="K221" s="83"/>
      <c r="L221" s="83"/>
      <c r="M221" s="84"/>
      <c r="N221" s="83"/>
      <c r="O221" s="104" t="str">
        <f ca="1">IF($B221="","",IF(F221="Arbeitgeberähnliche Stellung",OFFSET(MD!$Q$5,MATCH(Grundlagen_Abrechnung_KAE!$AK$7,MD_JAHR,0),0)*$H221,IF(((AD221/12*M221*12)+N221)&gt;AF221,AF221/12,((AD221/12*M221*12)+N221)/12)))</f>
        <v/>
      </c>
      <c r="P221" s="90"/>
      <c r="Q221" s="90"/>
      <c r="R221" s="104">
        <f t="shared" si="29"/>
        <v>0</v>
      </c>
      <c r="T221" s="145">
        <f t="shared" si="30"/>
        <v>0</v>
      </c>
      <c r="U221" s="76">
        <f t="shared" ca="1" si="31"/>
        <v>0</v>
      </c>
      <c r="V221" s="76">
        <f t="shared" ca="1" si="37"/>
        <v>0</v>
      </c>
      <c r="W221" s="76">
        <f t="shared" ca="1" si="32"/>
        <v>0</v>
      </c>
      <c r="Y221" s="106" t="str">
        <f t="shared" si="33"/>
        <v>prüfen</v>
      </c>
      <c r="Z221" s="107" t="str">
        <f ca="1">IFERROR(OFFSET(MD!$U$5,MATCH(Grundlagen_Abrechnung_KAE!$E221,MD_GENDER,0),0),"")</f>
        <v/>
      </c>
      <c r="AA221" s="104">
        <f t="shared" si="34"/>
        <v>0</v>
      </c>
      <c r="AC221" s="104">
        <f t="shared" si="35"/>
        <v>0</v>
      </c>
      <c r="AD221" s="104">
        <f ca="1">IF(F221="Arbeitgeberähnliche Stellung",OFFSET(MD!$Q$5,MATCH(Grundlagen_Abrechnung_KAE!$AK$7,MD_JAHR,0),0)*$H221,IF(J221&gt;0,AC221,I221))</f>
        <v>0</v>
      </c>
      <c r="AF221" s="85" t="e">
        <f ca="1">OFFSET(MD!$P$5,MATCH($AK$7,MD_JAHR,0),0)*12</f>
        <v>#VALUE!</v>
      </c>
      <c r="AG221" s="85">
        <f t="shared" si="36"/>
        <v>0</v>
      </c>
      <c r="AH221" s="81"/>
      <c r="AJ221" s="72"/>
      <c r="AK221" s="72"/>
      <c r="AL221" s="72"/>
      <c r="AM221" s="72"/>
      <c r="AN221" s="72"/>
    </row>
    <row r="222" spans="2:40" ht="15" customHeight="1" x14ac:dyDescent="0.2">
      <c r="B222" s="78"/>
      <c r="C222" s="78"/>
      <c r="D222" s="78"/>
      <c r="E222" s="79"/>
      <c r="F222" s="80"/>
      <c r="G222" s="73"/>
      <c r="H222" s="82"/>
      <c r="I222" s="93"/>
      <c r="J222" s="90"/>
      <c r="K222" s="83"/>
      <c r="L222" s="83"/>
      <c r="M222" s="84"/>
      <c r="N222" s="83"/>
      <c r="O222" s="104" t="str">
        <f ca="1">IF($B222="","",IF(F222="Arbeitgeberähnliche Stellung",OFFSET(MD!$Q$5,MATCH(Grundlagen_Abrechnung_KAE!$AK$7,MD_JAHR,0),0)*$H222,IF(((AD222/12*M222*12)+N222)&gt;AF222,AF222/12,((AD222/12*M222*12)+N222)/12)))</f>
        <v/>
      </c>
      <c r="P222" s="90"/>
      <c r="Q222" s="90"/>
      <c r="R222" s="104">
        <f t="shared" si="29"/>
        <v>0</v>
      </c>
      <c r="T222" s="145">
        <f t="shared" si="30"/>
        <v>0</v>
      </c>
      <c r="U222" s="76">
        <f t="shared" ca="1" si="31"/>
        <v>0</v>
      </c>
      <c r="V222" s="76">
        <f t="shared" ca="1" si="37"/>
        <v>0</v>
      </c>
      <c r="W222" s="76">
        <f t="shared" ca="1" si="32"/>
        <v>0</v>
      </c>
      <c r="Y222" s="106" t="str">
        <f t="shared" si="33"/>
        <v>prüfen</v>
      </c>
      <c r="Z222" s="107" t="str">
        <f ca="1">IFERROR(OFFSET(MD!$U$5,MATCH(Grundlagen_Abrechnung_KAE!$E222,MD_GENDER,0),0),"")</f>
        <v/>
      </c>
      <c r="AA222" s="104">
        <f t="shared" si="34"/>
        <v>0</v>
      </c>
      <c r="AC222" s="104">
        <f t="shared" si="35"/>
        <v>0</v>
      </c>
      <c r="AD222" s="104">
        <f ca="1">IF(F222="Arbeitgeberähnliche Stellung",OFFSET(MD!$Q$5,MATCH(Grundlagen_Abrechnung_KAE!$AK$7,MD_JAHR,0),0)*$H222,IF(J222&gt;0,AC222,I222))</f>
        <v>0</v>
      </c>
      <c r="AF222" s="85" t="e">
        <f ca="1">OFFSET(MD!$P$5,MATCH($AK$7,MD_JAHR,0),0)*12</f>
        <v>#VALUE!</v>
      </c>
      <c r="AG222" s="85">
        <f t="shared" si="36"/>
        <v>0</v>
      </c>
      <c r="AH222" s="81"/>
      <c r="AJ222" s="72"/>
      <c r="AK222" s="72"/>
      <c r="AL222" s="72"/>
      <c r="AM222" s="72"/>
      <c r="AN222" s="72"/>
    </row>
    <row r="223" spans="2:40" ht="15" customHeight="1" x14ac:dyDescent="0.2">
      <c r="B223" s="78"/>
      <c r="C223" s="78"/>
      <c r="D223" s="78"/>
      <c r="E223" s="79"/>
      <c r="F223" s="80"/>
      <c r="G223" s="73"/>
      <c r="H223" s="82"/>
      <c r="I223" s="93"/>
      <c r="J223" s="90"/>
      <c r="K223" s="83"/>
      <c r="L223" s="83"/>
      <c r="M223" s="84"/>
      <c r="N223" s="83"/>
      <c r="O223" s="104" t="str">
        <f ca="1">IF($B223="","",IF(F223="Arbeitgeberähnliche Stellung",OFFSET(MD!$Q$5,MATCH(Grundlagen_Abrechnung_KAE!$AK$7,MD_JAHR,0),0)*$H223,IF(((AD223/12*M223*12)+N223)&gt;AF223,AF223/12,((AD223/12*M223*12)+N223)/12)))</f>
        <v/>
      </c>
      <c r="P223" s="90"/>
      <c r="Q223" s="90"/>
      <c r="R223" s="104">
        <f t="shared" si="29"/>
        <v>0</v>
      </c>
      <c r="T223" s="145">
        <f t="shared" si="30"/>
        <v>0</v>
      </c>
      <c r="U223" s="76">
        <f t="shared" ca="1" si="31"/>
        <v>0</v>
      </c>
      <c r="V223" s="76">
        <f t="shared" ca="1" si="37"/>
        <v>0</v>
      </c>
      <c r="W223" s="76">
        <f t="shared" ca="1" si="32"/>
        <v>0</v>
      </c>
      <c r="Y223" s="106" t="str">
        <f t="shared" si="33"/>
        <v>prüfen</v>
      </c>
      <c r="Z223" s="107" t="str">
        <f ca="1">IFERROR(OFFSET(MD!$U$5,MATCH(Grundlagen_Abrechnung_KAE!$E223,MD_GENDER,0),0),"")</f>
        <v/>
      </c>
      <c r="AA223" s="104">
        <f t="shared" si="34"/>
        <v>0</v>
      </c>
      <c r="AC223" s="104">
        <f t="shared" si="35"/>
        <v>0</v>
      </c>
      <c r="AD223" s="104">
        <f ca="1">IF(F223="Arbeitgeberähnliche Stellung",OFFSET(MD!$Q$5,MATCH(Grundlagen_Abrechnung_KAE!$AK$7,MD_JAHR,0),0)*$H223,IF(J223&gt;0,AC223,I223))</f>
        <v>0</v>
      </c>
      <c r="AF223" s="85" t="e">
        <f ca="1">OFFSET(MD!$P$5,MATCH($AK$7,MD_JAHR,0),0)*12</f>
        <v>#VALUE!</v>
      </c>
      <c r="AG223" s="85">
        <f t="shared" si="36"/>
        <v>0</v>
      </c>
      <c r="AH223" s="81"/>
      <c r="AJ223" s="72"/>
      <c r="AK223" s="72"/>
      <c r="AL223" s="72"/>
      <c r="AM223" s="72"/>
      <c r="AN223" s="72"/>
    </row>
    <row r="224" spans="2:40" ht="15" customHeight="1" x14ac:dyDescent="0.2">
      <c r="B224" s="78"/>
      <c r="C224" s="78"/>
      <c r="D224" s="78"/>
      <c r="E224" s="79"/>
      <c r="F224" s="80"/>
      <c r="G224" s="73"/>
      <c r="H224" s="82"/>
      <c r="I224" s="93"/>
      <c r="J224" s="90"/>
      <c r="K224" s="83"/>
      <c r="L224" s="83"/>
      <c r="M224" s="84"/>
      <c r="N224" s="83"/>
      <c r="O224" s="104" t="str">
        <f ca="1">IF($B224="","",IF(F224="Arbeitgeberähnliche Stellung",OFFSET(MD!$Q$5,MATCH(Grundlagen_Abrechnung_KAE!$AK$7,MD_JAHR,0),0)*$H224,IF(((AD224/12*M224*12)+N224)&gt;AF224,AF224/12,((AD224/12*M224*12)+N224)/12)))</f>
        <v/>
      </c>
      <c r="P224" s="90"/>
      <c r="Q224" s="90"/>
      <c r="R224" s="104">
        <f t="shared" si="29"/>
        <v>0</v>
      </c>
      <c r="T224" s="145">
        <f t="shared" si="30"/>
        <v>0</v>
      </c>
      <c r="U224" s="76">
        <f t="shared" ca="1" si="31"/>
        <v>0</v>
      </c>
      <c r="V224" s="76">
        <f t="shared" ca="1" si="37"/>
        <v>0</v>
      </c>
      <c r="W224" s="76">
        <f t="shared" ca="1" si="32"/>
        <v>0</v>
      </c>
      <c r="Y224" s="106" t="str">
        <f t="shared" si="33"/>
        <v>prüfen</v>
      </c>
      <c r="Z224" s="107" t="str">
        <f ca="1">IFERROR(OFFSET(MD!$U$5,MATCH(Grundlagen_Abrechnung_KAE!$E224,MD_GENDER,0),0),"")</f>
        <v/>
      </c>
      <c r="AA224" s="104">
        <f t="shared" si="34"/>
        <v>0</v>
      </c>
      <c r="AC224" s="104">
        <f t="shared" si="35"/>
        <v>0</v>
      </c>
      <c r="AD224" s="104">
        <f ca="1">IF(F224="Arbeitgeberähnliche Stellung",OFFSET(MD!$Q$5,MATCH(Grundlagen_Abrechnung_KAE!$AK$7,MD_JAHR,0),0)*$H224,IF(J224&gt;0,AC224,I224))</f>
        <v>0</v>
      </c>
      <c r="AF224" s="85" t="e">
        <f ca="1">OFFSET(MD!$P$5,MATCH($AK$7,MD_JAHR,0),0)*12</f>
        <v>#VALUE!</v>
      </c>
      <c r="AG224" s="85">
        <f t="shared" si="36"/>
        <v>0</v>
      </c>
      <c r="AH224" s="81"/>
      <c r="AJ224" s="72"/>
      <c r="AK224" s="72"/>
      <c r="AL224" s="72"/>
      <c r="AM224" s="72"/>
      <c r="AN224" s="72"/>
    </row>
    <row r="225" spans="2:40" ht="15" customHeight="1" x14ac:dyDescent="0.2">
      <c r="B225" s="78"/>
      <c r="C225" s="78"/>
      <c r="D225" s="78"/>
      <c r="E225" s="79"/>
      <c r="F225" s="80"/>
      <c r="G225" s="73"/>
      <c r="H225" s="82"/>
      <c r="I225" s="93"/>
      <c r="J225" s="90"/>
      <c r="K225" s="83"/>
      <c r="L225" s="83"/>
      <c r="M225" s="84"/>
      <c r="N225" s="83"/>
      <c r="O225" s="104" t="str">
        <f ca="1">IF($B225="","",IF(F225="Arbeitgeberähnliche Stellung",OFFSET(MD!$Q$5,MATCH(Grundlagen_Abrechnung_KAE!$AK$7,MD_JAHR,0),0)*$H225,IF(((AD225/12*M225*12)+N225)&gt;AF225,AF225/12,((AD225/12*M225*12)+N225)/12)))</f>
        <v/>
      </c>
      <c r="P225" s="90"/>
      <c r="Q225" s="90"/>
      <c r="R225" s="104">
        <f t="shared" si="29"/>
        <v>0</v>
      </c>
      <c r="T225" s="145">
        <f t="shared" si="30"/>
        <v>0</v>
      </c>
      <c r="U225" s="76">
        <f t="shared" ca="1" si="31"/>
        <v>0</v>
      </c>
      <c r="V225" s="76">
        <f t="shared" ca="1" si="37"/>
        <v>0</v>
      </c>
      <c r="W225" s="76">
        <f t="shared" ca="1" si="32"/>
        <v>0</v>
      </c>
      <c r="Y225" s="106" t="str">
        <f t="shared" si="33"/>
        <v>prüfen</v>
      </c>
      <c r="Z225" s="107" t="str">
        <f ca="1">IFERROR(OFFSET(MD!$U$5,MATCH(Grundlagen_Abrechnung_KAE!$E225,MD_GENDER,0),0),"")</f>
        <v/>
      </c>
      <c r="AA225" s="104">
        <f t="shared" si="34"/>
        <v>0</v>
      </c>
      <c r="AC225" s="104">
        <f t="shared" si="35"/>
        <v>0</v>
      </c>
      <c r="AD225" s="104">
        <f ca="1">IF(F225="Arbeitgeberähnliche Stellung",OFFSET(MD!$Q$5,MATCH(Grundlagen_Abrechnung_KAE!$AK$7,MD_JAHR,0),0)*$H225,IF(J225&gt;0,AC225,I225))</f>
        <v>0</v>
      </c>
      <c r="AF225" s="85" t="e">
        <f ca="1">OFFSET(MD!$P$5,MATCH($AK$7,MD_JAHR,0),0)*12</f>
        <v>#VALUE!</v>
      </c>
      <c r="AG225" s="85">
        <f t="shared" si="36"/>
        <v>0</v>
      </c>
      <c r="AH225" s="81"/>
      <c r="AJ225" s="72"/>
      <c r="AK225" s="72"/>
      <c r="AL225" s="72"/>
      <c r="AM225" s="72"/>
      <c r="AN225" s="72"/>
    </row>
    <row r="226" spans="2:40" ht="15" customHeight="1" x14ac:dyDescent="0.2">
      <c r="B226" s="78"/>
      <c r="C226" s="78"/>
      <c r="D226" s="78"/>
      <c r="E226" s="79"/>
      <c r="F226" s="80"/>
      <c r="G226" s="73"/>
      <c r="H226" s="82"/>
      <c r="I226" s="93"/>
      <c r="J226" s="90"/>
      <c r="K226" s="83"/>
      <c r="L226" s="83"/>
      <c r="M226" s="84"/>
      <c r="N226" s="83"/>
      <c r="O226" s="104" t="str">
        <f ca="1">IF($B226="","",IF(F226="Arbeitgeberähnliche Stellung",OFFSET(MD!$Q$5,MATCH(Grundlagen_Abrechnung_KAE!$AK$7,MD_JAHR,0),0)*$H226,IF(((AD226/12*M226*12)+N226)&gt;AF226,AF226/12,((AD226/12*M226*12)+N226)/12)))</f>
        <v/>
      </c>
      <c r="P226" s="90"/>
      <c r="Q226" s="90"/>
      <c r="R226" s="104">
        <f t="shared" si="29"/>
        <v>0</v>
      </c>
      <c r="T226" s="145">
        <f t="shared" si="30"/>
        <v>0</v>
      </c>
      <c r="U226" s="76">
        <f t="shared" ca="1" si="31"/>
        <v>0</v>
      </c>
      <c r="V226" s="76">
        <f t="shared" ca="1" si="37"/>
        <v>0</v>
      </c>
      <c r="W226" s="76">
        <f t="shared" ca="1" si="32"/>
        <v>0</v>
      </c>
      <c r="Y226" s="106" t="str">
        <f t="shared" si="33"/>
        <v>prüfen</v>
      </c>
      <c r="Z226" s="107" t="str">
        <f ca="1">IFERROR(OFFSET(MD!$U$5,MATCH(Grundlagen_Abrechnung_KAE!$E226,MD_GENDER,0),0),"")</f>
        <v/>
      </c>
      <c r="AA226" s="104">
        <f t="shared" si="34"/>
        <v>0</v>
      </c>
      <c r="AC226" s="104">
        <f t="shared" si="35"/>
        <v>0</v>
      </c>
      <c r="AD226" s="104">
        <f ca="1">IF(F226="Arbeitgeberähnliche Stellung",OFFSET(MD!$Q$5,MATCH(Grundlagen_Abrechnung_KAE!$AK$7,MD_JAHR,0),0)*$H226,IF(J226&gt;0,AC226,I226))</f>
        <v>0</v>
      </c>
      <c r="AF226" s="85" t="e">
        <f ca="1">OFFSET(MD!$P$5,MATCH($AK$7,MD_JAHR,0),0)*12</f>
        <v>#VALUE!</v>
      </c>
      <c r="AG226" s="85">
        <f t="shared" si="36"/>
        <v>0</v>
      </c>
      <c r="AH226" s="81"/>
      <c r="AJ226" s="72"/>
      <c r="AK226" s="72"/>
      <c r="AL226" s="72"/>
      <c r="AM226" s="72"/>
      <c r="AN226" s="72"/>
    </row>
    <row r="227" spans="2:40" ht="15" customHeight="1" x14ac:dyDescent="0.2">
      <c r="B227" s="78"/>
      <c r="C227" s="78"/>
      <c r="D227" s="78"/>
      <c r="E227" s="79"/>
      <c r="F227" s="80"/>
      <c r="G227" s="73"/>
      <c r="H227" s="82"/>
      <c r="I227" s="93"/>
      <c r="J227" s="90"/>
      <c r="K227" s="83"/>
      <c r="L227" s="83"/>
      <c r="M227" s="84"/>
      <c r="N227" s="83"/>
      <c r="O227" s="104" t="str">
        <f ca="1">IF($B227="","",IF(F227="Arbeitgeberähnliche Stellung",OFFSET(MD!$Q$5,MATCH(Grundlagen_Abrechnung_KAE!$AK$7,MD_JAHR,0),0)*$H227,IF(((AD227/12*M227*12)+N227)&gt;AF227,AF227/12,((AD227/12*M227*12)+N227)/12)))</f>
        <v/>
      </c>
      <c r="P227" s="90"/>
      <c r="Q227" s="90"/>
      <c r="R227" s="104">
        <f t="shared" si="29"/>
        <v>0</v>
      </c>
      <c r="T227" s="145">
        <f t="shared" si="30"/>
        <v>0</v>
      </c>
      <c r="U227" s="76">
        <f t="shared" ca="1" si="31"/>
        <v>0</v>
      </c>
      <c r="V227" s="76">
        <f t="shared" ca="1" si="37"/>
        <v>0</v>
      </c>
      <c r="W227" s="76">
        <f t="shared" ca="1" si="32"/>
        <v>0</v>
      </c>
      <c r="Y227" s="106" t="str">
        <f t="shared" si="33"/>
        <v>prüfen</v>
      </c>
      <c r="Z227" s="107" t="str">
        <f ca="1">IFERROR(OFFSET(MD!$U$5,MATCH(Grundlagen_Abrechnung_KAE!$E227,MD_GENDER,0),0),"")</f>
        <v/>
      </c>
      <c r="AA227" s="104">
        <f t="shared" si="34"/>
        <v>0</v>
      </c>
      <c r="AC227" s="104">
        <f t="shared" si="35"/>
        <v>0</v>
      </c>
      <c r="AD227" s="104">
        <f ca="1">IF(F227="Arbeitgeberähnliche Stellung",OFFSET(MD!$Q$5,MATCH(Grundlagen_Abrechnung_KAE!$AK$7,MD_JAHR,0),0)*$H227,IF(J227&gt;0,AC227,I227))</f>
        <v>0</v>
      </c>
      <c r="AF227" s="85" t="e">
        <f ca="1">OFFSET(MD!$P$5,MATCH($AK$7,MD_JAHR,0),0)*12</f>
        <v>#VALUE!</v>
      </c>
      <c r="AG227" s="85">
        <f t="shared" si="36"/>
        <v>0</v>
      </c>
      <c r="AH227" s="81"/>
      <c r="AJ227" s="72"/>
      <c r="AK227" s="72"/>
      <c r="AL227" s="72"/>
      <c r="AM227" s="72"/>
      <c r="AN227" s="72"/>
    </row>
    <row r="228" spans="2:40" ht="15" customHeight="1" x14ac:dyDescent="0.2">
      <c r="B228" s="78"/>
      <c r="C228" s="78"/>
      <c r="D228" s="78"/>
      <c r="E228" s="79"/>
      <c r="F228" s="80"/>
      <c r="G228" s="73"/>
      <c r="H228" s="82"/>
      <c r="I228" s="93"/>
      <c r="J228" s="90"/>
      <c r="K228" s="83"/>
      <c r="L228" s="83"/>
      <c r="M228" s="84"/>
      <c r="N228" s="83"/>
      <c r="O228" s="104" t="str">
        <f ca="1">IF($B228="","",IF(F228="Arbeitgeberähnliche Stellung",OFFSET(MD!$Q$5,MATCH(Grundlagen_Abrechnung_KAE!$AK$7,MD_JAHR,0),0)*$H228,IF(((AD228/12*M228*12)+N228)&gt;AF228,AF228/12,((AD228/12*M228*12)+N228)/12)))</f>
        <v/>
      </c>
      <c r="P228" s="90"/>
      <c r="Q228" s="90"/>
      <c r="R228" s="104">
        <f t="shared" si="29"/>
        <v>0</v>
      </c>
      <c r="T228" s="145">
        <f t="shared" si="30"/>
        <v>0</v>
      </c>
      <c r="U228" s="76">
        <f t="shared" ca="1" si="31"/>
        <v>0</v>
      </c>
      <c r="V228" s="76">
        <f t="shared" ca="1" si="37"/>
        <v>0</v>
      </c>
      <c r="W228" s="76">
        <f t="shared" ca="1" si="32"/>
        <v>0</v>
      </c>
      <c r="Y228" s="106" t="str">
        <f t="shared" si="33"/>
        <v>prüfen</v>
      </c>
      <c r="Z228" s="107" t="str">
        <f ca="1">IFERROR(OFFSET(MD!$U$5,MATCH(Grundlagen_Abrechnung_KAE!$E228,MD_GENDER,0),0),"")</f>
        <v/>
      </c>
      <c r="AA228" s="104">
        <f t="shared" si="34"/>
        <v>0</v>
      </c>
      <c r="AC228" s="104">
        <f t="shared" si="35"/>
        <v>0</v>
      </c>
      <c r="AD228" s="104">
        <f ca="1">IF(F228="Arbeitgeberähnliche Stellung",OFFSET(MD!$Q$5,MATCH(Grundlagen_Abrechnung_KAE!$AK$7,MD_JAHR,0),0)*$H228,IF(J228&gt;0,AC228,I228))</f>
        <v>0</v>
      </c>
      <c r="AF228" s="85" t="e">
        <f ca="1">OFFSET(MD!$P$5,MATCH($AK$7,MD_JAHR,0),0)*12</f>
        <v>#VALUE!</v>
      </c>
      <c r="AG228" s="85">
        <f t="shared" si="36"/>
        <v>0</v>
      </c>
      <c r="AH228" s="81"/>
      <c r="AJ228" s="72"/>
      <c r="AK228" s="72"/>
      <c r="AL228" s="72"/>
      <c r="AM228" s="72"/>
      <c r="AN228" s="72"/>
    </row>
    <row r="229" spans="2:40" ht="15" customHeight="1" x14ac:dyDescent="0.2">
      <c r="B229" s="78"/>
      <c r="C229" s="78"/>
      <c r="D229" s="78"/>
      <c r="E229" s="79"/>
      <c r="F229" s="80"/>
      <c r="G229" s="73"/>
      <c r="H229" s="82"/>
      <c r="I229" s="93"/>
      <c r="J229" s="90"/>
      <c r="K229" s="83"/>
      <c r="L229" s="83"/>
      <c r="M229" s="84"/>
      <c r="N229" s="83"/>
      <c r="O229" s="104" t="str">
        <f ca="1">IF($B229="","",IF(F229="Arbeitgeberähnliche Stellung",OFFSET(MD!$Q$5,MATCH(Grundlagen_Abrechnung_KAE!$AK$7,MD_JAHR,0),0)*$H229,IF(((AD229/12*M229*12)+N229)&gt;AF229,AF229/12,((AD229/12*M229*12)+N229)/12)))</f>
        <v/>
      </c>
      <c r="P229" s="90"/>
      <c r="Q229" s="90"/>
      <c r="R229" s="104">
        <f t="shared" si="29"/>
        <v>0</v>
      </c>
      <c r="T229" s="145">
        <f t="shared" si="30"/>
        <v>0</v>
      </c>
      <c r="U229" s="76">
        <f t="shared" ca="1" si="31"/>
        <v>0</v>
      </c>
      <c r="V229" s="76">
        <f t="shared" ca="1" si="37"/>
        <v>0</v>
      </c>
      <c r="W229" s="76">
        <f t="shared" ca="1" si="32"/>
        <v>0</v>
      </c>
      <c r="Y229" s="106" t="str">
        <f t="shared" si="33"/>
        <v>prüfen</v>
      </c>
      <c r="Z229" s="107" t="str">
        <f ca="1">IFERROR(OFFSET(MD!$U$5,MATCH(Grundlagen_Abrechnung_KAE!$E229,MD_GENDER,0),0),"")</f>
        <v/>
      </c>
      <c r="AA229" s="104">
        <f t="shared" si="34"/>
        <v>0</v>
      </c>
      <c r="AC229" s="104">
        <f t="shared" si="35"/>
        <v>0</v>
      </c>
      <c r="AD229" s="104">
        <f ca="1">IF(F229="Arbeitgeberähnliche Stellung",OFFSET(MD!$Q$5,MATCH(Grundlagen_Abrechnung_KAE!$AK$7,MD_JAHR,0),0)*$H229,IF(J229&gt;0,AC229,I229))</f>
        <v>0</v>
      </c>
      <c r="AF229" s="85" t="e">
        <f ca="1">OFFSET(MD!$P$5,MATCH($AK$7,MD_JAHR,0),0)*12</f>
        <v>#VALUE!</v>
      </c>
      <c r="AG229" s="85">
        <f t="shared" si="36"/>
        <v>0</v>
      </c>
      <c r="AH229" s="81"/>
      <c r="AJ229" s="72"/>
      <c r="AK229" s="72"/>
      <c r="AL229" s="72"/>
      <c r="AM229" s="72"/>
      <c r="AN229" s="72"/>
    </row>
    <row r="230" spans="2:40" ht="15" customHeight="1" x14ac:dyDescent="0.2">
      <c r="B230" s="78"/>
      <c r="C230" s="78"/>
      <c r="D230" s="78"/>
      <c r="E230" s="79"/>
      <c r="F230" s="80"/>
      <c r="G230" s="73"/>
      <c r="H230" s="82"/>
      <c r="I230" s="93"/>
      <c r="J230" s="90"/>
      <c r="K230" s="83"/>
      <c r="L230" s="83"/>
      <c r="M230" s="84"/>
      <c r="N230" s="83"/>
      <c r="O230" s="104" t="str">
        <f ca="1">IF($B230="","",IF(F230="Arbeitgeberähnliche Stellung",OFFSET(MD!$Q$5,MATCH(Grundlagen_Abrechnung_KAE!$AK$7,MD_JAHR,0),0)*$H230,IF(((AD230/12*M230*12)+N230)&gt;AF230,AF230/12,((AD230/12*M230*12)+N230)/12)))</f>
        <v/>
      </c>
      <c r="P230" s="90"/>
      <c r="Q230" s="90"/>
      <c r="R230" s="104">
        <f t="shared" si="29"/>
        <v>0</v>
      </c>
      <c r="T230" s="145">
        <f t="shared" si="30"/>
        <v>0</v>
      </c>
      <c r="U230" s="76">
        <f t="shared" ca="1" si="31"/>
        <v>0</v>
      </c>
      <c r="V230" s="76">
        <f t="shared" ca="1" si="37"/>
        <v>0</v>
      </c>
      <c r="W230" s="76">
        <f t="shared" ca="1" si="32"/>
        <v>0</v>
      </c>
      <c r="Y230" s="106" t="str">
        <f t="shared" si="33"/>
        <v>prüfen</v>
      </c>
      <c r="Z230" s="107" t="str">
        <f ca="1">IFERROR(OFFSET(MD!$U$5,MATCH(Grundlagen_Abrechnung_KAE!$E230,MD_GENDER,0),0),"")</f>
        <v/>
      </c>
      <c r="AA230" s="104">
        <f t="shared" si="34"/>
        <v>0</v>
      </c>
      <c r="AC230" s="104">
        <f t="shared" si="35"/>
        <v>0</v>
      </c>
      <c r="AD230" s="104">
        <f ca="1">IF(F230="Arbeitgeberähnliche Stellung",OFFSET(MD!$Q$5,MATCH(Grundlagen_Abrechnung_KAE!$AK$7,MD_JAHR,0),0)*$H230,IF(J230&gt;0,AC230,I230))</f>
        <v>0</v>
      </c>
      <c r="AF230" s="85" t="e">
        <f ca="1">OFFSET(MD!$P$5,MATCH($AK$7,MD_JAHR,0),0)*12</f>
        <v>#VALUE!</v>
      </c>
      <c r="AG230" s="85">
        <f t="shared" si="36"/>
        <v>0</v>
      </c>
      <c r="AH230" s="81"/>
      <c r="AJ230" s="72"/>
      <c r="AK230" s="72"/>
      <c r="AL230" s="72"/>
      <c r="AM230" s="72"/>
      <c r="AN230" s="72"/>
    </row>
    <row r="231" spans="2:40" ht="15" customHeight="1" x14ac:dyDescent="0.2">
      <c r="B231" s="78"/>
      <c r="C231" s="78"/>
      <c r="D231" s="78"/>
      <c r="E231" s="79"/>
      <c r="F231" s="80"/>
      <c r="G231" s="73"/>
      <c r="H231" s="82"/>
      <c r="I231" s="93"/>
      <c r="J231" s="90"/>
      <c r="K231" s="83"/>
      <c r="L231" s="83"/>
      <c r="M231" s="84"/>
      <c r="N231" s="83"/>
      <c r="O231" s="104" t="str">
        <f ca="1">IF($B231="","",IF(F231="Arbeitgeberähnliche Stellung",OFFSET(MD!$Q$5,MATCH(Grundlagen_Abrechnung_KAE!$AK$7,MD_JAHR,0),0)*$H231,IF(((AD231/12*M231*12)+N231)&gt;AF231,AF231/12,((AD231/12*M231*12)+N231)/12)))</f>
        <v/>
      </c>
      <c r="P231" s="90"/>
      <c r="Q231" s="90"/>
      <c r="R231" s="104">
        <f t="shared" si="29"/>
        <v>0</v>
      </c>
      <c r="T231" s="145">
        <f t="shared" si="30"/>
        <v>0</v>
      </c>
      <c r="U231" s="76">
        <f t="shared" ca="1" si="31"/>
        <v>0</v>
      </c>
      <c r="V231" s="76">
        <f t="shared" ca="1" si="37"/>
        <v>0</v>
      </c>
      <c r="W231" s="76">
        <f t="shared" ca="1" si="32"/>
        <v>0</v>
      </c>
      <c r="Y231" s="106" t="str">
        <f t="shared" si="33"/>
        <v>prüfen</v>
      </c>
      <c r="Z231" s="107" t="str">
        <f ca="1">IFERROR(OFFSET(MD!$U$5,MATCH(Grundlagen_Abrechnung_KAE!$E231,MD_GENDER,0),0),"")</f>
        <v/>
      </c>
      <c r="AA231" s="104">
        <f t="shared" si="34"/>
        <v>0</v>
      </c>
      <c r="AC231" s="104">
        <f t="shared" si="35"/>
        <v>0</v>
      </c>
      <c r="AD231" s="104">
        <f ca="1">IF(F231="Arbeitgeberähnliche Stellung",OFFSET(MD!$Q$5,MATCH(Grundlagen_Abrechnung_KAE!$AK$7,MD_JAHR,0),0)*$H231,IF(J231&gt;0,AC231,I231))</f>
        <v>0</v>
      </c>
      <c r="AF231" s="85" t="e">
        <f ca="1">OFFSET(MD!$P$5,MATCH($AK$7,MD_JAHR,0),0)*12</f>
        <v>#VALUE!</v>
      </c>
      <c r="AG231" s="85">
        <f t="shared" si="36"/>
        <v>0</v>
      </c>
      <c r="AH231" s="81"/>
      <c r="AJ231" s="72"/>
      <c r="AK231" s="72"/>
      <c r="AL231" s="72"/>
      <c r="AM231" s="72"/>
      <c r="AN231" s="72"/>
    </row>
    <row r="232" spans="2:40" ht="15" customHeight="1" x14ac:dyDescent="0.2">
      <c r="B232" s="78"/>
      <c r="C232" s="78"/>
      <c r="D232" s="78"/>
      <c r="E232" s="79"/>
      <c r="F232" s="80"/>
      <c r="G232" s="73"/>
      <c r="H232" s="82"/>
      <c r="I232" s="93"/>
      <c r="J232" s="90"/>
      <c r="K232" s="83"/>
      <c r="L232" s="83"/>
      <c r="M232" s="84"/>
      <c r="N232" s="83"/>
      <c r="O232" s="104" t="str">
        <f ca="1">IF($B232="","",IF(F232="Arbeitgeberähnliche Stellung",OFFSET(MD!$Q$5,MATCH(Grundlagen_Abrechnung_KAE!$AK$7,MD_JAHR,0),0)*$H232,IF(((AD232/12*M232*12)+N232)&gt;AF232,AF232/12,((AD232/12*M232*12)+N232)/12)))</f>
        <v/>
      </c>
      <c r="P232" s="90"/>
      <c r="Q232" s="90"/>
      <c r="R232" s="104">
        <f t="shared" si="29"/>
        <v>0</v>
      </c>
      <c r="T232" s="145">
        <f t="shared" si="30"/>
        <v>0</v>
      </c>
      <c r="U232" s="76">
        <f t="shared" ca="1" si="31"/>
        <v>0</v>
      </c>
      <c r="V232" s="76">
        <f t="shared" ca="1" si="37"/>
        <v>0</v>
      </c>
      <c r="W232" s="76">
        <f t="shared" ca="1" si="32"/>
        <v>0</v>
      </c>
      <c r="Y232" s="106" t="str">
        <f t="shared" si="33"/>
        <v>prüfen</v>
      </c>
      <c r="Z232" s="107" t="str">
        <f ca="1">IFERROR(OFFSET(MD!$U$5,MATCH(Grundlagen_Abrechnung_KAE!$E232,MD_GENDER,0),0),"")</f>
        <v/>
      </c>
      <c r="AA232" s="104">
        <f t="shared" si="34"/>
        <v>0</v>
      </c>
      <c r="AC232" s="104">
        <f t="shared" si="35"/>
        <v>0</v>
      </c>
      <c r="AD232" s="104">
        <f ca="1">IF(F232="Arbeitgeberähnliche Stellung",OFFSET(MD!$Q$5,MATCH(Grundlagen_Abrechnung_KAE!$AK$7,MD_JAHR,0),0)*$H232,IF(J232&gt;0,AC232,I232))</f>
        <v>0</v>
      </c>
      <c r="AF232" s="85" t="e">
        <f ca="1">OFFSET(MD!$P$5,MATCH($AK$7,MD_JAHR,0),0)*12</f>
        <v>#VALUE!</v>
      </c>
      <c r="AG232" s="85">
        <f t="shared" si="36"/>
        <v>0</v>
      </c>
      <c r="AH232" s="81"/>
      <c r="AJ232" s="72"/>
      <c r="AK232" s="72"/>
      <c r="AL232" s="72"/>
      <c r="AM232" s="72"/>
      <c r="AN232" s="72"/>
    </row>
    <row r="233" spans="2:40" ht="15" customHeight="1" x14ac:dyDescent="0.2">
      <c r="B233" s="78"/>
      <c r="C233" s="78"/>
      <c r="D233" s="78"/>
      <c r="E233" s="79"/>
      <c r="F233" s="80"/>
      <c r="G233" s="73"/>
      <c r="H233" s="82"/>
      <c r="I233" s="93"/>
      <c r="J233" s="90"/>
      <c r="K233" s="83"/>
      <c r="L233" s="83"/>
      <c r="M233" s="84"/>
      <c r="N233" s="83"/>
      <c r="O233" s="104" t="str">
        <f ca="1">IF($B233="","",IF(F233="Arbeitgeberähnliche Stellung",OFFSET(MD!$Q$5,MATCH(Grundlagen_Abrechnung_KAE!$AK$7,MD_JAHR,0),0)*$H233,IF(((AD233/12*M233*12)+N233)&gt;AF233,AF233/12,((AD233/12*M233*12)+N233)/12)))</f>
        <v/>
      </c>
      <c r="P233" s="90"/>
      <c r="Q233" s="90"/>
      <c r="R233" s="104">
        <f t="shared" si="29"/>
        <v>0</v>
      </c>
      <c r="T233" s="145">
        <f t="shared" si="30"/>
        <v>0</v>
      </c>
      <c r="U233" s="76">
        <f t="shared" ca="1" si="31"/>
        <v>0</v>
      </c>
      <c r="V233" s="76">
        <f t="shared" ca="1" si="37"/>
        <v>0</v>
      </c>
      <c r="W233" s="76">
        <f t="shared" ca="1" si="32"/>
        <v>0</v>
      </c>
      <c r="Y233" s="106" t="str">
        <f t="shared" si="33"/>
        <v>prüfen</v>
      </c>
      <c r="Z233" s="107" t="str">
        <f ca="1">IFERROR(OFFSET(MD!$U$5,MATCH(Grundlagen_Abrechnung_KAE!$E233,MD_GENDER,0),0),"")</f>
        <v/>
      </c>
      <c r="AA233" s="104">
        <f t="shared" si="34"/>
        <v>0</v>
      </c>
      <c r="AC233" s="104">
        <f t="shared" si="35"/>
        <v>0</v>
      </c>
      <c r="AD233" s="104">
        <f ca="1">IF(F233="Arbeitgeberähnliche Stellung",OFFSET(MD!$Q$5,MATCH(Grundlagen_Abrechnung_KAE!$AK$7,MD_JAHR,0),0)*$H233,IF(J233&gt;0,AC233,I233))</f>
        <v>0</v>
      </c>
      <c r="AF233" s="85" t="e">
        <f ca="1">OFFSET(MD!$P$5,MATCH($AK$7,MD_JAHR,0),0)*12</f>
        <v>#VALUE!</v>
      </c>
      <c r="AG233" s="85">
        <f t="shared" si="36"/>
        <v>0</v>
      </c>
      <c r="AH233" s="81"/>
      <c r="AJ233" s="72"/>
      <c r="AK233" s="72"/>
      <c r="AL233" s="72"/>
      <c r="AM233" s="72"/>
      <c r="AN233" s="72"/>
    </row>
    <row r="234" spans="2:40" ht="15" customHeight="1" x14ac:dyDescent="0.2">
      <c r="B234" s="78"/>
      <c r="C234" s="78"/>
      <c r="D234" s="78"/>
      <c r="E234" s="79"/>
      <c r="F234" s="80"/>
      <c r="G234" s="73"/>
      <c r="H234" s="82"/>
      <c r="I234" s="93"/>
      <c r="J234" s="90"/>
      <c r="K234" s="83"/>
      <c r="L234" s="83"/>
      <c r="M234" s="84"/>
      <c r="N234" s="83"/>
      <c r="O234" s="104" t="str">
        <f ca="1">IF($B234="","",IF(F234="Arbeitgeberähnliche Stellung",OFFSET(MD!$Q$5,MATCH(Grundlagen_Abrechnung_KAE!$AK$7,MD_JAHR,0),0)*$H234,IF(((AD234/12*M234*12)+N234)&gt;AF234,AF234/12,((AD234/12*M234*12)+N234)/12)))</f>
        <v/>
      </c>
      <c r="P234" s="90"/>
      <c r="Q234" s="90"/>
      <c r="R234" s="104">
        <f t="shared" si="29"/>
        <v>0</v>
      </c>
      <c r="T234" s="145">
        <f t="shared" si="30"/>
        <v>0</v>
      </c>
      <c r="U234" s="76">
        <f t="shared" ca="1" si="31"/>
        <v>0</v>
      </c>
      <c r="V234" s="76">
        <f t="shared" ca="1" si="37"/>
        <v>0</v>
      </c>
      <c r="W234" s="76">
        <f t="shared" ca="1" si="32"/>
        <v>0</v>
      </c>
      <c r="Y234" s="106" t="str">
        <f t="shared" si="33"/>
        <v>prüfen</v>
      </c>
      <c r="Z234" s="107" t="str">
        <f ca="1">IFERROR(OFFSET(MD!$U$5,MATCH(Grundlagen_Abrechnung_KAE!$E234,MD_GENDER,0),0),"")</f>
        <v/>
      </c>
      <c r="AA234" s="104">
        <f t="shared" si="34"/>
        <v>0</v>
      </c>
      <c r="AC234" s="104">
        <f t="shared" si="35"/>
        <v>0</v>
      </c>
      <c r="AD234" s="104">
        <f ca="1">IF(F234="Arbeitgeberähnliche Stellung",OFFSET(MD!$Q$5,MATCH(Grundlagen_Abrechnung_KAE!$AK$7,MD_JAHR,0),0)*$H234,IF(J234&gt;0,AC234,I234))</f>
        <v>0</v>
      </c>
      <c r="AF234" s="85" t="e">
        <f ca="1">OFFSET(MD!$P$5,MATCH($AK$7,MD_JAHR,0),0)*12</f>
        <v>#VALUE!</v>
      </c>
      <c r="AG234" s="85">
        <f t="shared" si="36"/>
        <v>0</v>
      </c>
      <c r="AH234" s="81"/>
      <c r="AJ234" s="72"/>
      <c r="AK234" s="72"/>
      <c r="AL234" s="72"/>
      <c r="AM234" s="72"/>
      <c r="AN234" s="72"/>
    </row>
    <row r="235" spans="2:40" ht="15" customHeight="1" x14ac:dyDescent="0.2">
      <c r="B235" s="78"/>
      <c r="C235" s="78"/>
      <c r="D235" s="78"/>
      <c r="E235" s="79"/>
      <c r="F235" s="80"/>
      <c r="G235" s="73"/>
      <c r="H235" s="82"/>
      <c r="I235" s="93"/>
      <c r="J235" s="90"/>
      <c r="K235" s="83"/>
      <c r="L235" s="83"/>
      <c r="M235" s="84"/>
      <c r="N235" s="83"/>
      <c r="O235" s="104" t="str">
        <f ca="1">IF($B235="","",IF(F235="Arbeitgeberähnliche Stellung",OFFSET(MD!$Q$5,MATCH(Grundlagen_Abrechnung_KAE!$AK$7,MD_JAHR,0),0)*$H235,IF(((AD235/12*M235*12)+N235)&gt;AF235,AF235/12,((AD235/12*M235*12)+N235)/12)))</f>
        <v/>
      </c>
      <c r="P235" s="90"/>
      <c r="Q235" s="90"/>
      <c r="R235" s="104">
        <f t="shared" si="29"/>
        <v>0</v>
      </c>
      <c r="T235" s="145">
        <f t="shared" si="30"/>
        <v>0</v>
      </c>
      <c r="U235" s="76">
        <f t="shared" ca="1" si="31"/>
        <v>0</v>
      </c>
      <c r="V235" s="76">
        <f t="shared" ca="1" si="37"/>
        <v>0</v>
      </c>
      <c r="W235" s="76">
        <f t="shared" ca="1" si="32"/>
        <v>0</v>
      </c>
      <c r="Y235" s="106" t="str">
        <f t="shared" si="33"/>
        <v>prüfen</v>
      </c>
      <c r="Z235" s="107" t="str">
        <f ca="1">IFERROR(OFFSET(MD!$U$5,MATCH(Grundlagen_Abrechnung_KAE!$E235,MD_GENDER,0),0),"")</f>
        <v/>
      </c>
      <c r="AA235" s="104">
        <f t="shared" si="34"/>
        <v>0</v>
      </c>
      <c r="AC235" s="104">
        <f t="shared" si="35"/>
        <v>0</v>
      </c>
      <c r="AD235" s="104">
        <f ca="1">IF(F235="Arbeitgeberähnliche Stellung",OFFSET(MD!$Q$5,MATCH(Grundlagen_Abrechnung_KAE!$AK$7,MD_JAHR,0),0)*$H235,IF(J235&gt;0,AC235,I235))</f>
        <v>0</v>
      </c>
      <c r="AF235" s="85" t="e">
        <f ca="1">OFFSET(MD!$P$5,MATCH($AK$7,MD_JAHR,0),0)*12</f>
        <v>#VALUE!</v>
      </c>
      <c r="AG235" s="85">
        <f t="shared" si="36"/>
        <v>0</v>
      </c>
      <c r="AH235" s="81"/>
      <c r="AJ235" s="72"/>
      <c r="AK235" s="72"/>
      <c r="AL235" s="72"/>
      <c r="AM235" s="72"/>
      <c r="AN235" s="72"/>
    </row>
    <row r="236" spans="2:40" ht="15" customHeight="1" x14ac:dyDescent="0.2">
      <c r="B236" s="78"/>
      <c r="C236" s="78"/>
      <c r="D236" s="78"/>
      <c r="E236" s="79"/>
      <c r="F236" s="80"/>
      <c r="G236" s="73"/>
      <c r="H236" s="82"/>
      <c r="I236" s="93"/>
      <c r="J236" s="90"/>
      <c r="K236" s="83"/>
      <c r="L236" s="83"/>
      <c r="M236" s="84"/>
      <c r="N236" s="83"/>
      <c r="O236" s="104" t="str">
        <f ca="1">IF($B236="","",IF(F236="Arbeitgeberähnliche Stellung",OFFSET(MD!$Q$5,MATCH(Grundlagen_Abrechnung_KAE!$AK$7,MD_JAHR,0),0)*$H236,IF(((AD236/12*M236*12)+N236)&gt;AF236,AF236/12,((AD236/12*M236*12)+N236)/12)))</f>
        <v/>
      </c>
      <c r="P236" s="90"/>
      <c r="Q236" s="90"/>
      <c r="R236" s="104">
        <f t="shared" si="29"/>
        <v>0</v>
      </c>
      <c r="T236" s="145">
        <f t="shared" si="30"/>
        <v>0</v>
      </c>
      <c r="U236" s="76">
        <f t="shared" ca="1" si="31"/>
        <v>0</v>
      </c>
      <c r="V236" s="76">
        <f t="shared" ca="1" si="37"/>
        <v>0</v>
      </c>
      <c r="W236" s="76">
        <f t="shared" ca="1" si="32"/>
        <v>0</v>
      </c>
      <c r="Y236" s="106" t="str">
        <f t="shared" si="33"/>
        <v>prüfen</v>
      </c>
      <c r="Z236" s="107" t="str">
        <f ca="1">IFERROR(OFFSET(MD!$U$5,MATCH(Grundlagen_Abrechnung_KAE!$E236,MD_GENDER,0),0),"")</f>
        <v/>
      </c>
      <c r="AA236" s="104">
        <f t="shared" si="34"/>
        <v>0</v>
      </c>
      <c r="AC236" s="104">
        <f t="shared" si="35"/>
        <v>0</v>
      </c>
      <c r="AD236" s="104">
        <f ca="1">IF(F236="Arbeitgeberähnliche Stellung",OFFSET(MD!$Q$5,MATCH(Grundlagen_Abrechnung_KAE!$AK$7,MD_JAHR,0),0)*$H236,IF(J236&gt;0,AC236,I236))</f>
        <v>0</v>
      </c>
      <c r="AF236" s="85" t="e">
        <f ca="1">OFFSET(MD!$P$5,MATCH($AK$7,MD_JAHR,0),0)*12</f>
        <v>#VALUE!</v>
      </c>
      <c r="AG236" s="85">
        <f t="shared" si="36"/>
        <v>0</v>
      </c>
      <c r="AH236" s="81"/>
      <c r="AJ236" s="72"/>
      <c r="AK236" s="72"/>
      <c r="AL236" s="72"/>
      <c r="AM236" s="72"/>
      <c r="AN236" s="72"/>
    </row>
    <row r="237" spans="2:40" ht="15" customHeight="1" x14ac:dyDescent="0.2">
      <c r="B237" s="78"/>
      <c r="C237" s="78"/>
      <c r="D237" s="78"/>
      <c r="E237" s="79"/>
      <c r="F237" s="80"/>
      <c r="G237" s="73"/>
      <c r="H237" s="82"/>
      <c r="I237" s="93"/>
      <c r="J237" s="90"/>
      <c r="K237" s="83"/>
      <c r="L237" s="83"/>
      <c r="M237" s="84"/>
      <c r="N237" s="83"/>
      <c r="O237" s="104" t="str">
        <f ca="1">IF($B237="","",IF(F237="Arbeitgeberähnliche Stellung",OFFSET(MD!$Q$5,MATCH(Grundlagen_Abrechnung_KAE!$AK$7,MD_JAHR,0),0)*$H237,IF(((AD237/12*M237*12)+N237)&gt;AF237,AF237/12,((AD237/12*M237*12)+N237)/12)))</f>
        <v/>
      </c>
      <c r="P237" s="90"/>
      <c r="Q237" s="90"/>
      <c r="R237" s="104">
        <f t="shared" si="29"/>
        <v>0</v>
      </c>
      <c r="T237" s="145">
        <f t="shared" si="30"/>
        <v>0</v>
      </c>
      <c r="U237" s="76">
        <f t="shared" ca="1" si="31"/>
        <v>0</v>
      </c>
      <c r="V237" s="76">
        <f t="shared" ca="1" si="37"/>
        <v>0</v>
      </c>
      <c r="W237" s="76">
        <f t="shared" ca="1" si="32"/>
        <v>0</v>
      </c>
      <c r="Y237" s="106" t="str">
        <f t="shared" si="33"/>
        <v>prüfen</v>
      </c>
      <c r="Z237" s="107" t="str">
        <f ca="1">IFERROR(OFFSET(MD!$U$5,MATCH(Grundlagen_Abrechnung_KAE!$E237,MD_GENDER,0),0),"")</f>
        <v/>
      </c>
      <c r="AA237" s="104">
        <f t="shared" si="34"/>
        <v>0</v>
      </c>
      <c r="AC237" s="104">
        <f t="shared" si="35"/>
        <v>0</v>
      </c>
      <c r="AD237" s="104">
        <f ca="1">IF(F237="Arbeitgeberähnliche Stellung",OFFSET(MD!$Q$5,MATCH(Grundlagen_Abrechnung_KAE!$AK$7,MD_JAHR,0),0)*$H237,IF(J237&gt;0,AC237,I237))</f>
        <v>0</v>
      </c>
      <c r="AF237" s="85" t="e">
        <f ca="1">OFFSET(MD!$P$5,MATCH($AK$7,MD_JAHR,0),0)*12</f>
        <v>#VALUE!</v>
      </c>
      <c r="AG237" s="85">
        <f t="shared" si="36"/>
        <v>0</v>
      </c>
      <c r="AH237" s="81"/>
      <c r="AJ237" s="72"/>
      <c r="AK237" s="72"/>
      <c r="AL237" s="72"/>
      <c r="AM237" s="72"/>
      <c r="AN237" s="72"/>
    </row>
    <row r="238" spans="2:40" ht="15" customHeight="1" x14ac:dyDescent="0.2">
      <c r="B238" s="78"/>
      <c r="C238" s="78"/>
      <c r="D238" s="78"/>
      <c r="E238" s="79"/>
      <c r="F238" s="80"/>
      <c r="G238" s="73"/>
      <c r="H238" s="82"/>
      <c r="I238" s="93"/>
      <c r="J238" s="90"/>
      <c r="K238" s="83"/>
      <c r="L238" s="83"/>
      <c r="M238" s="84"/>
      <c r="N238" s="83"/>
      <c r="O238" s="104" t="str">
        <f ca="1">IF($B238="","",IF(F238="Arbeitgeberähnliche Stellung",OFFSET(MD!$Q$5,MATCH(Grundlagen_Abrechnung_KAE!$AK$7,MD_JAHR,0),0)*$H238,IF(((AD238/12*M238*12)+N238)&gt;AF238,AF238/12,((AD238/12*M238*12)+N238)/12)))</f>
        <v/>
      </c>
      <c r="P238" s="90"/>
      <c r="Q238" s="90"/>
      <c r="R238" s="104">
        <f t="shared" si="29"/>
        <v>0</v>
      </c>
      <c r="T238" s="145">
        <f t="shared" si="30"/>
        <v>0</v>
      </c>
      <c r="U238" s="76">
        <f t="shared" ca="1" si="31"/>
        <v>0</v>
      </c>
      <c r="V238" s="76">
        <f t="shared" ca="1" si="37"/>
        <v>0</v>
      </c>
      <c r="W238" s="76">
        <f t="shared" ca="1" si="32"/>
        <v>0</v>
      </c>
      <c r="Y238" s="106" t="str">
        <f t="shared" si="33"/>
        <v>prüfen</v>
      </c>
      <c r="Z238" s="107" t="str">
        <f ca="1">IFERROR(OFFSET(MD!$U$5,MATCH(Grundlagen_Abrechnung_KAE!$E238,MD_GENDER,0),0),"")</f>
        <v/>
      </c>
      <c r="AA238" s="104">
        <f t="shared" si="34"/>
        <v>0</v>
      </c>
      <c r="AC238" s="104">
        <f t="shared" si="35"/>
        <v>0</v>
      </c>
      <c r="AD238" s="104">
        <f ca="1">IF(F238="Arbeitgeberähnliche Stellung",OFFSET(MD!$Q$5,MATCH(Grundlagen_Abrechnung_KAE!$AK$7,MD_JAHR,0),0)*$H238,IF(J238&gt;0,AC238,I238))</f>
        <v>0</v>
      </c>
      <c r="AF238" s="85" t="e">
        <f ca="1">OFFSET(MD!$P$5,MATCH($AK$7,MD_JAHR,0),0)*12</f>
        <v>#VALUE!</v>
      </c>
      <c r="AG238" s="85">
        <f t="shared" si="36"/>
        <v>0</v>
      </c>
      <c r="AH238" s="81"/>
      <c r="AJ238" s="72"/>
      <c r="AK238" s="72"/>
      <c r="AL238" s="72"/>
      <c r="AM238" s="72"/>
      <c r="AN238" s="72"/>
    </row>
    <row r="239" spans="2:40" ht="15" customHeight="1" x14ac:dyDescent="0.2">
      <c r="B239" s="78"/>
      <c r="C239" s="78"/>
      <c r="D239" s="78"/>
      <c r="E239" s="79"/>
      <c r="F239" s="80"/>
      <c r="G239" s="73"/>
      <c r="H239" s="82"/>
      <c r="I239" s="93"/>
      <c r="J239" s="90"/>
      <c r="K239" s="83"/>
      <c r="L239" s="83"/>
      <c r="M239" s="84"/>
      <c r="N239" s="83"/>
      <c r="O239" s="104" t="str">
        <f ca="1">IF($B239="","",IF(F239="Arbeitgeberähnliche Stellung",OFFSET(MD!$Q$5,MATCH(Grundlagen_Abrechnung_KAE!$AK$7,MD_JAHR,0),0)*$H239,IF(((AD239/12*M239*12)+N239)&gt;AF239,AF239/12,((AD239/12*M239*12)+N239)/12)))</f>
        <v/>
      </c>
      <c r="P239" s="90"/>
      <c r="Q239" s="90"/>
      <c r="R239" s="104">
        <f t="shared" si="29"/>
        <v>0</v>
      </c>
      <c r="T239" s="145">
        <f t="shared" si="30"/>
        <v>0</v>
      </c>
      <c r="U239" s="76">
        <f t="shared" ca="1" si="31"/>
        <v>0</v>
      </c>
      <c r="V239" s="76">
        <f t="shared" ca="1" si="37"/>
        <v>0</v>
      </c>
      <c r="W239" s="76">
        <f t="shared" ca="1" si="32"/>
        <v>0</v>
      </c>
      <c r="Y239" s="106" t="str">
        <f t="shared" si="33"/>
        <v>prüfen</v>
      </c>
      <c r="Z239" s="107" t="str">
        <f ca="1">IFERROR(OFFSET(MD!$U$5,MATCH(Grundlagen_Abrechnung_KAE!$E239,MD_GENDER,0),0),"")</f>
        <v/>
      </c>
      <c r="AA239" s="104">
        <f t="shared" si="34"/>
        <v>0</v>
      </c>
      <c r="AC239" s="104">
        <f t="shared" si="35"/>
        <v>0</v>
      </c>
      <c r="AD239" s="104">
        <f ca="1">IF(F239="Arbeitgeberähnliche Stellung",OFFSET(MD!$Q$5,MATCH(Grundlagen_Abrechnung_KAE!$AK$7,MD_JAHR,0),0)*$H239,IF(J239&gt;0,AC239,I239))</f>
        <v>0</v>
      </c>
      <c r="AF239" s="85" t="e">
        <f ca="1">OFFSET(MD!$P$5,MATCH($AK$7,MD_JAHR,0),0)*12</f>
        <v>#VALUE!</v>
      </c>
      <c r="AG239" s="85">
        <f t="shared" si="36"/>
        <v>0</v>
      </c>
      <c r="AH239" s="81"/>
      <c r="AJ239" s="72"/>
      <c r="AK239" s="72"/>
      <c r="AL239" s="72"/>
      <c r="AM239" s="72"/>
      <c r="AN239" s="72"/>
    </row>
    <row r="240" spans="2:40" ht="15" customHeight="1" x14ac:dyDescent="0.2">
      <c r="B240" s="78"/>
      <c r="C240" s="78"/>
      <c r="D240" s="78"/>
      <c r="E240" s="79"/>
      <c r="F240" s="80"/>
      <c r="G240" s="73"/>
      <c r="H240" s="82"/>
      <c r="I240" s="93"/>
      <c r="J240" s="90"/>
      <c r="K240" s="83"/>
      <c r="L240" s="83"/>
      <c r="M240" s="84"/>
      <c r="N240" s="83"/>
      <c r="O240" s="104" t="str">
        <f ca="1">IF($B240="","",IF(F240="Arbeitgeberähnliche Stellung",OFFSET(MD!$Q$5,MATCH(Grundlagen_Abrechnung_KAE!$AK$7,MD_JAHR,0),0)*$H240,IF(((AD240/12*M240*12)+N240)&gt;AF240,AF240/12,((AD240/12*M240*12)+N240)/12)))</f>
        <v/>
      </c>
      <c r="P240" s="90"/>
      <c r="Q240" s="90"/>
      <c r="R240" s="104">
        <f t="shared" si="29"/>
        <v>0</v>
      </c>
      <c r="T240" s="145">
        <f t="shared" si="30"/>
        <v>0</v>
      </c>
      <c r="U240" s="76">
        <f t="shared" ca="1" si="31"/>
        <v>0</v>
      </c>
      <c r="V240" s="76">
        <f t="shared" ca="1" si="37"/>
        <v>0</v>
      </c>
      <c r="W240" s="76">
        <f t="shared" ca="1" si="32"/>
        <v>0</v>
      </c>
      <c r="Y240" s="106" t="str">
        <f t="shared" si="33"/>
        <v>prüfen</v>
      </c>
      <c r="Z240" s="107" t="str">
        <f ca="1">IFERROR(OFFSET(MD!$U$5,MATCH(Grundlagen_Abrechnung_KAE!$E240,MD_GENDER,0),0),"")</f>
        <v/>
      </c>
      <c r="AA240" s="104">
        <f t="shared" si="34"/>
        <v>0</v>
      </c>
      <c r="AC240" s="104">
        <f t="shared" si="35"/>
        <v>0</v>
      </c>
      <c r="AD240" s="104">
        <f ca="1">IF(F240="Arbeitgeberähnliche Stellung",OFFSET(MD!$Q$5,MATCH(Grundlagen_Abrechnung_KAE!$AK$7,MD_JAHR,0),0)*$H240,IF(J240&gt;0,AC240,I240))</f>
        <v>0</v>
      </c>
      <c r="AF240" s="85" t="e">
        <f ca="1">OFFSET(MD!$P$5,MATCH($AK$7,MD_JAHR,0),0)*12</f>
        <v>#VALUE!</v>
      </c>
      <c r="AG240" s="85">
        <f t="shared" si="36"/>
        <v>0</v>
      </c>
      <c r="AH240" s="81"/>
      <c r="AJ240" s="72"/>
      <c r="AK240" s="72"/>
      <c r="AL240" s="72"/>
      <c r="AM240" s="72"/>
      <c r="AN240" s="72"/>
    </row>
    <row r="241" spans="2:40" ht="15" customHeight="1" x14ac:dyDescent="0.2">
      <c r="B241" s="78"/>
      <c r="C241" s="78"/>
      <c r="D241" s="78"/>
      <c r="E241" s="79"/>
      <c r="F241" s="80"/>
      <c r="G241" s="73"/>
      <c r="H241" s="82"/>
      <c r="I241" s="93"/>
      <c r="J241" s="90"/>
      <c r="K241" s="83"/>
      <c r="L241" s="83"/>
      <c r="M241" s="84"/>
      <c r="N241" s="83"/>
      <c r="O241" s="104" t="str">
        <f ca="1">IF($B241="","",IF(F241="Arbeitgeberähnliche Stellung",OFFSET(MD!$Q$5,MATCH(Grundlagen_Abrechnung_KAE!$AK$7,MD_JAHR,0),0)*$H241,IF(((AD241/12*M241*12)+N241)&gt;AF241,AF241/12,((AD241/12*M241*12)+N241)/12)))</f>
        <v/>
      </c>
      <c r="P241" s="90"/>
      <c r="Q241" s="90"/>
      <c r="R241" s="104">
        <f t="shared" si="29"/>
        <v>0</v>
      </c>
      <c r="T241" s="145">
        <f t="shared" si="30"/>
        <v>0</v>
      </c>
      <c r="U241" s="76">
        <f t="shared" ca="1" si="31"/>
        <v>0</v>
      </c>
      <c r="V241" s="76">
        <f t="shared" ca="1" si="37"/>
        <v>0</v>
      </c>
      <c r="W241" s="76">
        <f t="shared" ca="1" si="32"/>
        <v>0</v>
      </c>
      <c r="Y241" s="106" t="str">
        <f t="shared" si="33"/>
        <v>prüfen</v>
      </c>
      <c r="Z241" s="107" t="str">
        <f ca="1">IFERROR(OFFSET(MD!$U$5,MATCH(Grundlagen_Abrechnung_KAE!$E241,MD_GENDER,0),0),"")</f>
        <v/>
      </c>
      <c r="AA241" s="104">
        <f t="shared" si="34"/>
        <v>0</v>
      </c>
      <c r="AC241" s="104">
        <f t="shared" si="35"/>
        <v>0</v>
      </c>
      <c r="AD241" s="104">
        <f ca="1">IF(F241="Arbeitgeberähnliche Stellung",OFFSET(MD!$Q$5,MATCH(Grundlagen_Abrechnung_KAE!$AK$7,MD_JAHR,0),0)*$H241,IF(J241&gt;0,AC241,I241))</f>
        <v>0</v>
      </c>
      <c r="AF241" s="85" t="e">
        <f ca="1">OFFSET(MD!$P$5,MATCH($AK$7,MD_JAHR,0),0)*12</f>
        <v>#VALUE!</v>
      </c>
      <c r="AG241" s="85">
        <f t="shared" si="36"/>
        <v>0</v>
      </c>
      <c r="AH241" s="81"/>
      <c r="AJ241" s="72"/>
      <c r="AK241" s="72"/>
      <c r="AL241" s="72"/>
      <c r="AM241" s="72"/>
      <c r="AN241" s="72"/>
    </row>
    <row r="242" spans="2:40" ht="15" customHeight="1" x14ac:dyDescent="0.2">
      <c r="B242" s="78"/>
      <c r="C242" s="78"/>
      <c r="D242" s="78"/>
      <c r="E242" s="79"/>
      <c r="F242" s="80"/>
      <c r="G242" s="73"/>
      <c r="H242" s="82"/>
      <c r="I242" s="93"/>
      <c r="J242" s="90"/>
      <c r="K242" s="83"/>
      <c r="L242" s="83"/>
      <c r="M242" s="84"/>
      <c r="N242" s="83"/>
      <c r="O242" s="104" t="str">
        <f ca="1">IF($B242="","",IF(F242="Arbeitgeberähnliche Stellung",OFFSET(MD!$Q$5,MATCH(Grundlagen_Abrechnung_KAE!$AK$7,MD_JAHR,0),0)*$H242,IF(((AD242/12*M242*12)+N242)&gt;AF242,AF242/12,((AD242/12*M242*12)+N242)/12)))</f>
        <v/>
      </c>
      <c r="P242" s="90"/>
      <c r="Q242" s="90"/>
      <c r="R242" s="104">
        <f t="shared" si="29"/>
        <v>0</v>
      </c>
      <c r="T242" s="145">
        <f t="shared" si="30"/>
        <v>0</v>
      </c>
      <c r="U242" s="76">
        <f t="shared" ca="1" si="31"/>
        <v>0</v>
      </c>
      <c r="V242" s="76">
        <f t="shared" ca="1" si="37"/>
        <v>0</v>
      </c>
      <c r="W242" s="76">
        <f t="shared" ca="1" si="32"/>
        <v>0</v>
      </c>
      <c r="Y242" s="106" t="str">
        <f t="shared" si="33"/>
        <v>prüfen</v>
      </c>
      <c r="Z242" s="107" t="str">
        <f ca="1">IFERROR(OFFSET(MD!$U$5,MATCH(Grundlagen_Abrechnung_KAE!$E242,MD_GENDER,0),0),"")</f>
        <v/>
      </c>
      <c r="AA242" s="104">
        <f t="shared" si="34"/>
        <v>0</v>
      </c>
      <c r="AC242" s="104">
        <f t="shared" si="35"/>
        <v>0</v>
      </c>
      <c r="AD242" s="104">
        <f ca="1">IF(F242="Arbeitgeberähnliche Stellung",OFFSET(MD!$Q$5,MATCH(Grundlagen_Abrechnung_KAE!$AK$7,MD_JAHR,0),0)*$H242,IF(J242&gt;0,AC242,I242))</f>
        <v>0</v>
      </c>
      <c r="AF242" s="85" t="e">
        <f ca="1">OFFSET(MD!$P$5,MATCH($AK$7,MD_JAHR,0),0)*12</f>
        <v>#VALUE!</v>
      </c>
      <c r="AG242" s="85">
        <f t="shared" si="36"/>
        <v>0</v>
      </c>
      <c r="AH242" s="81"/>
      <c r="AJ242" s="72"/>
      <c r="AK242" s="72"/>
      <c r="AL242" s="72"/>
      <c r="AM242" s="72"/>
      <c r="AN242" s="72"/>
    </row>
    <row r="243" spans="2:40" ht="15" customHeight="1" x14ac:dyDescent="0.2">
      <c r="B243" s="78"/>
      <c r="C243" s="78"/>
      <c r="D243" s="78"/>
      <c r="E243" s="79"/>
      <c r="F243" s="80"/>
      <c r="G243" s="73"/>
      <c r="H243" s="82"/>
      <c r="I243" s="93"/>
      <c r="J243" s="90"/>
      <c r="K243" s="83"/>
      <c r="L243" s="83"/>
      <c r="M243" s="84"/>
      <c r="N243" s="83"/>
      <c r="O243" s="104" t="str">
        <f ca="1">IF($B243="","",IF(F243="Arbeitgeberähnliche Stellung",OFFSET(MD!$Q$5,MATCH(Grundlagen_Abrechnung_KAE!$AK$7,MD_JAHR,0),0)*$H243,IF(((AD243/12*M243*12)+N243)&gt;AF243,AF243/12,((AD243/12*M243*12)+N243)/12)))</f>
        <v/>
      </c>
      <c r="P243" s="90"/>
      <c r="Q243" s="90"/>
      <c r="R243" s="104">
        <f t="shared" si="29"/>
        <v>0</v>
      </c>
      <c r="T243" s="145">
        <f t="shared" si="30"/>
        <v>0</v>
      </c>
      <c r="U243" s="76">
        <f t="shared" ca="1" si="31"/>
        <v>0</v>
      </c>
      <c r="V243" s="76">
        <f t="shared" ca="1" si="37"/>
        <v>0</v>
      </c>
      <c r="W243" s="76">
        <f t="shared" ca="1" si="32"/>
        <v>0</v>
      </c>
      <c r="Y243" s="106" t="str">
        <f t="shared" si="33"/>
        <v>prüfen</v>
      </c>
      <c r="Z243" s="107" t="str">
        <f ca="1">IFERROR(OFFSET(MD!$U$5,MATCH(Grundlagen_Abrechnung_KAE!$E243,MD_GENDER,0),0),"")</f>
        <v/>
      </c>
      <c r="AA243" s="104">
        <f t="shared" si="34"/>
        <v>0</v>
      </c>
      <c r="AC243" s="104">
        <f t="shared" si="35"/>
        <v>0</v>
      </c>
      <c r="AD243" s="104">
        <f ca="1">IF(F243="Arbeitgeberähnliche Stellung",OFFSET(MD!$Q$5,MATCH(Grundlagen_Abrechnung_KAE!$AK$7,MD_JAHR,0),0)*$H243,IF(J243&gt;0,AC243,I243))</f>
        <v>0</v>
      </c>
      <c r="AF243" s="85" t="e">
        <f ca="1">OFFSET(MD!$P$5,MATCH($AK$7,MD_JAHR,0),0)*12</f>
        <v>#VALUE!</v>
      </c>
      <c r="AG243" s="85">
        <f t="shared" si="36"/>
        <v>0</v>
      </c>
      <c r="AH243" s="81"/>
      <c r="AJ243" s="72"/>
      <c r="AK243" s="72"/>
      <c r="AL243" s="72"/>
      <c r="AM243" s="72"/>
      <c r="AN243" s="72"/>
    </row>
    <row r="244" spans="2:40" ht="15" customHeight="1" x14ac:dyDescent="0.2">
      <c r="B244" s="78"/>
      <c r="C244" s="78"/>
      <c r="D244" s="78"/>
      <c r="E244" s="79"/>
      <c r="F244" s="80"/>
      <c r="G244" s="73"/>
      <c r="H244" s="82"/>
      <c r="I244" s="93"/>
      <c r="J244" s="90"/>
      <c r="K244" s="83"/>
      <c r="L244" s="83"/>
      <c r="M244" s="84"/>
      <c r="N244" s="83"/>
      <c r="O244" s="104" t="str">
        <f ca="1">IF($B244="","",IF(F244="Arbeitgeberähnliche Stellung",OFFSET(MD!$Q$5,MATCH(Grundlagen_Abrechnung_KAE!$AK$7,MD_JAHR,0),0)*$H244,IF(((AD244/12*M244*12)+N244)&gt;AF244,AF244/12,((AD244/12*M244*12)+N244)/12)))</f>
        <v/>
      </c>
      <c r="P244" s="90"/>
      <c r="Q244" s="90"/>
      <c r="R244" s="104">
        <f t="shared" si="29"/>
        <v>0</v>
      </c>
      <c r="T244" s="145">
        <f t="shared" si="30"/>
        <v>0</v>
      </c>
      <c r="U244" s="76">
        <f t="shared" ca="1" si="31"/>
        <v>0</v>
      </c>
      <c r="V244" s="76">
        <f t="shared" ca="1" si="37"/>
        <v>0</v>
      </c>
      <c r="W244" s="76">
        <f t="shared" ca="1" si="32"/>
        <v>0</v>
      </c>
      <c r="Y244" s="106" t="str">
        <f t="shared" si="33"/>
        <v>prüfen</v>
      </c>
      <c r="Z244" s="107" t="str">
        <f ca="1">IFERROR(OFFSET(MD!$U$5,MATCH(Grundlagen_Abrechnung_KAE!$E244,MD_GENDER,0),0),"")</f>
        <v/>
      </c>
      <c r="AA244" s="104">
        <f t="shared" si="34"/>
        <v>0</v>
      </c>
      <c r="AC244" s="104">
        <f t="shared" si="35"/>
        <v>0</v>
      </c>
      <c r="AD244" s="104">
        <f ca="1">IF(F244="Arbeitgeberähnliche Stellung",OFFSET(MD!$Q$5,MATCH(Grundlagen_Abrechnung_KAE!$AK$7,MD_JAHR,0),0)*$H244,IF(J244&gt;0,AC244,I244))</f>
        <v>0</v>
      </c>
      <c r="AF244" s="85" t="e">
        <f ca="1">OFFSET(MD!$P$5,MATCH($AK$7,MD_JAHR,0),0)*12</f>
        <v>#VALUE!</v>
      </c>
      <c r="AG244" s="85">
        <f t="shared" si="36"/>
        <v>0</v>
      </c>
      <c r="AH244" s="81"/>
      <c r="AJ244" s="72"/>
      <c r="AK244" s="72"/>
      <c r="AL244" s="72"/>
      <c r="AM244" s="72"/>
      <c r="AN244" s="72"/>
    </row>
    <row r="245" spans="2:40" ht="15" customHeight="1" x14ac:dyDescent="0.2">
      <c r="B245" s="78"/>
      <c r="C245" s="78"/>
      <c r="D245" s="78"/>
      <c r="E245" s="79"/>
      <c r="F245" s="80"/>
      <c r="G245" s="73"/>
      <c r="H245" s="82"/>
      <c r="I245" s="93"/>
      <c r="J245" s="90"/>
      <c r="K245" s="83"/>
      <c r="L245" s="83"/>
      <c r="M245" s="84"/>
      <c r="N245" s="83"/>
      <c r="O245" s="104" t="str">
        <f ca="1">IF($B245="","",IF(F245="Arbeitgeberähnliche Stellung",OFFSET(MD!$Q$5,MATCH(Grundlagen_Abrechnung_KAE!$AK$7,MD_JAHR,0),0)*$H245,IF(((AD245/12*M245*12)+N245)&gt;AF245,AF245/12,((AD245/12*M245*12)+N245)/12)))</f>
        <v/>
      </c>
      <c r="P245" s="90"/>
      <c r="Q245" s="90"/>
      <c r="R245" s="104">
        <f t="shared" si="29"/>
        <v>0</v>
      </c>
      <c r="T245" s="145">
        <f t="shared" si="30"/>
        <v>0</v>
      </c>
      <c r="U245" s="76">
        <f t="shared" ca="1" si="31"/>
        <v>0</v>
      </c>
      <c r="V245" s="76">
        <f t="shared" ca="1" si="37"/>
        <v>0</v>
      </c>
      <c r="W245" s="76">
        <f t="shared" ca="1" si="32"/>
        <v>0</v>
      </c>
      <c r="Y245" s="106" t="str">
        <f t="shared" si="33"/>
        <v>prüfen</v>
      </c>
      <c r="Z245" s="107" t="str">
        <f ca="1">IFERROR(OFFSET(MD!$U$5,MATCH(Grundlagen_Abrechnung_KAE!$E245,MD_GENDER,0),0),"")</f>
        <v/>
      </c>
      <c r="AA245" s="104">
        <f t="shared" si="34"/>
        <v>0</v>
      </c>
      <c r="AC245" s="104">
        <f t="shared" si="35"/>
        <v>0</v>
      </c>
      <c r="AD245" s="104">
        <f ca="1">IF(F245="Arbeitgeberähnliche Stellung",OFFSET(MD!$Q$5,MATCH(Grundlagen_Abrechnung_KAE!$AK$7,MD_JAHR,0),0)*$H245,IF(J245&gt;0,AC245,I245))</f>
        <v>0</v>
      </c>
      <c r="AF245" s="85" t="e">
        <f ca="1">OFFSET(MD!$P$5,MATCH($AK$7,MD_JAHR,0),0)*12</f>
        <v>#VALUE!</v>
      </c>
      <c r="AG245" s="85">
        <f t="shared" si="36"/>
        <v>0</v>
      </c>
      <c r="AH245" s="81"/>
      <c r="AJ245" s="72"/>
      <c r="AK245" s="72"/>
      <c r="AL245" s="72"/>
      <c r="AM245" s="72"/>
      <c r="AN245" s="72"/>
    </row>
    <row r="246" spans="2:40" ht="15" customHeight="1" x14ac:dyDescent="0.2">
      <c r="B246" s="78"/>
      <c r="C246" s="78"/>
      <c r="D246" s="78"/>
      <c r="E246" s="79"/>
      <c r="F246" s="80"/>
      <c r="G246" s="73"/>
      <c r="H246" s="82"/>
      <c r="I246" s="93"/>
      <c r="J246" s="90"/>
      <c r="K246" s="83"/>
      <c r="L246" s="83"/>
      <c r="M246" s="84"/>
      <c r="N246" s="83"/>
      <c r="O246" s="104" t="str">
        <f ca="1">IF($B246="","",IF(F246="Arbeitgeberähnliche Stellung",OFFSET(MD!$Q$5,MATCH(Grundlagen_Abrechnung_KAE!$AK$7,MD_JAHR,0),0)*$H246,IF(((AD246/12*M246*12)+N246)&gt;AF246,AF246/12,((AD246/12*M246*12)+N246)/12)))</f>
        <v/>
      </c>
      <c r="P246" s="90"/>
      <c r="Q246" s="90"/>
      <c r="R246" s="104">
        <f t="shared" si="29"/>
        <v>0</v>
      </c>
      <c r="T246" s="145">
        <f t="shared" si="30"/>
        <v>0</v>
      </c>
      <c r="U246" s="76">
        <f t="shared" ca="1" si="31"/>
        <v>0</v>
      </c>
      <c r="V246" s="76">
        <f t="shared" ca="1" si="37"/>
        <v>0</v>
      </c>
      <c r="W246" s="76">
        <f t="shared" ca="1" si="32"/>
        <v>0</v>
      </c>
      <c r="Y246" s="106" t="str">
        <f t="shared" si="33"/>
        <v>prüfen</v>
      </c>
      <c r="Z246" s="107" t="str">
        <f ca="1">IFERROR(OFFSET(MD!$U$5,MATCH(Grundlagen_Abrechnung_KAE!$E246,MD_GENDER,0),0),"")</f>
        <v/>
      </c>
      <c r="AA246" s="104">
        <f t="shared" si="34"/>
        <v>0</v>
      </c>
      <c r="AC246" s="104">
        <f t="shared" si="35"/>
        <v>0</v>
      </c>
      <c r="AD246" s="104">
        <f ca="1">IF(F246="Arbeitgeberähnliche Stellung",OFFSET(MD!$Q$5,MATCH(Grundlagen_Abrechnung_KAE!$AK$7,MD_JAHR,0),0)*$H246,IF(J246&gt;0,AC246,I246))</f>
        <v>0</v>
      </c>
      <c r="AF246" s="85" t="e">
        <f ca="1">OFFSET(MD!$P$5,MATCH($AK$7,MD_JAHR,0),0)*12</f>
        <v>#VALUE!</v>
      </c>
      <c r="AG246" s="85">
        <f t="shared" si="36"/>
        <v>0</v>
      </c>
      <c r="AH246" s="81"/>
      <c r="AJ246" s="72"/>
      <c r="AK246" s="72"/>
      <c r="AL246" s="72"/>
      <c r="AM246" s="72"/>
      <c r="AN246" s="72"/>
    </row>
    <row r="247" spans="2:40" ht="15" customHeight="1" x14ac:dyDescent="0.2">
      <c r="B247" s="78"/>
      <c r="C247" s="78"/>
      <c r="D247" s="78"/>
      <c r="E247" s="79"/>
      <c r="F247" s="80"/>
      <c r="G247" s="73"/>
      <c r="H247" s="82"/>
      <c r="I247" s="93"/>
      <c r="J247" s="90"/>
      <c r="K247" s="83"/>
      <c r="L247" s="83"/>
      <c r="M247" s="84"/>
      <c r="N247" s="83"/>
      <c r="O247" s="104" t="str">
        <f ca="1">IF($B247="","",IF(F247="Arbeitgeberähnliche Stellung",OFFSET(MD!$Q$5,MATCH(Grundlagen_Abrechnung_KAE!$AK$7,MD_JAHR,0),0)*$H247,IF(((AD247/12*M247*12)+N247)&gt;AF247,AF247/12,((AD247/12*M247*12)+N247)/12)))</f>
        <v/>
      </c>
      <c r="P247" s="90"/>
      <c r="Q247" s="90"/>
      <c r="R247" s="104">
        <f t="shared" si="29"/>
        <v>0</v>
      </c>
      <c r="T247" s="145">
        <f t="shared" si="30"/>
        <v>0</v>
      </c>
      <c r="U247" s="76">
        <f t="shared" ca="1" si="31"/>
        <v>0</v>
      </c>
      <c r="V247" s="76">
        <f t="shared" ca="1" si="37"/>
        <v>0</v>
      </c>
      <c r="W247" s="76">
        <f t="shared" ca="1" si="32"/>
        <v>0</v>
      </c>
      <c r="Y247" s="106" t="str">
        <f t="shared" si="33"/>
        <v>prüfen</v>
      </c>
      <c r="Z247" s="107" t="str">
        <f ca="1">IFERROR(OFFSET(MD!$U$5,MATCH(Grundlagen_Abrechnung_KAE!$E247,MD_GENDER,0),0),"")</f>
        <v/>
      </c>
      <c r="AA247" s="104">
        <f t="shared" si="34"/>
        <v>0</v>
      </c>
      <c r="AC247" s="104">
        <f t="shared" si="35"/>
        <v>0</v>
      </c>
      <c r="AD247" s="104">
        <f ca="1">IF(F247="Arbeitgeberähnliche Stellung",OFFSET(MD!$Q$5,MATCH(Grundlagen_Abrechnung_KAE!$AK$7,MD_JAHR,0),0)*$H247,IF(J247&gt;0,AC247,I247))</f>
        <v>0</v>
      </c>
      <c r="AF247" s="85" t="e">
        <f ca="1">OFFSET(MD!$P$5,MATCH($AK$7,MD_JAHR,0),0)*12</f>
        <v>#VALUE!</v>
      </c>
      <c r="AG247" s="85">
        <f t="shared" si="36"/>
        <v>0</v>
      </c>
      <c r="AH247" s="81"/>
      <c r="AJ247" s="72"/>
      <c r="AK247" s="72"/>
      <c r="AL247" s="72"/>
      <c r="AM247" s="72"/>
      <c r="AN247" s="72"/>
    </row>
    <row r="248" spans="2:40" ht="15" customHeight="1" x14ac:dyDescent="0.2">
      <c r="B248" s="78"/>
      <c r="C248" s="78"/>
      <c r="D248" s="78"/>
      <c r="E248" s="79"/>
      <c r="F248" s="80"/>
      <c r="G248" s="73"/>
      <c r="H248" s="82"/>
      <c r="I248" s="93"/>
      <c r="J248" s="90"/>
      <c r="K248" s="83"/>
      <c r="L248" s="83"/>
      <c r="M248" s="84"/>
      <c r="N248" s="83"/>
      <c r="O248" s="104" t="str">
        <f ca="1">IF($B248="","",IF(F248="Arbeitgeberähnliche Stellung",OFFSET(MD!$Q$5,MATCH(Grundlagen_Abrechnung_KAE!$AK$7,MD_JAHR,0),0)*$H248,IF(((AD248/12*M248*12)+N248)&gt;AF248,AF248/12,((AD248/12*M248*12)+N248)/12)))</f>
        <v/>
      </c>
      <c r="P248" s="90"/>
      <c r="Q248" s="90"/>
      <c r="R248" s="104">
        <f t="shared" si="29"/>
        <v>0</v>
      </c>
      <c r="T248" s="145">
        <f t="shared" si="30"/>
        <v>0</v>
      </c>
      <c r="U248" s="76">
        <f t="shared" ca="1" si="31"/>
        <v>0</v>
      </c>
      <c r="V248" s="76">
        <f t="shared" ca="1" si="37"/>
        <v>0</v>
      </c>
      <c r="W248" s="76">
        <f t="shared" ca="1" si="32"/>
        <v>0</v>
      </c>
      <c r="Y248" s="106" t="str">
        <f t="shared" si="33"/>
        <v>prüfen</v>
      </c>
      <c r="Z248" s="107" t="str">
        <f ca="1">IFERROR(OFFSET(MD!$U$5,MATCH(Grundlagen_Abrechnung_KAE!$E248,MD_GENDER,0),0),"")</f>
        <v/>
      </c>
      <c r="AA248" s="104">
        <f t="shared" si="34"/>
        <v>0</v>
      </c>
      <c r="AC248" s="104">
        <f t="shared" si="35"/>
        <v>0</v>
      </c>
      <c r="AD248" s="104">
        <f ca="1">IF(F248="Arbeitgeberähnliche Stellung",OFFSET(MD!$Q$5,MATCH(Grundlagen_Abrechnung_KAE!$AK$7,MD_JAHR,0),0)*$H248,IF(J248&gt;0,AC248,I248))</f>
        <v>0</v>
      </c>
      <c r="AF248" s="85" t="e">
        <f ca="1">OFFSET(MD!$P$5,MATCH($AK$7,MD_JAHR,0),0)*12</f>
        <v>#VALUE!</v>
      </c>
      <c r="AG248" s="85">
        <f t="shared" si="36"/>
        <v>0</v>
      </c>
      <c r="AH248" s="81"/>
      <c r="AJ248" s="72"/>
      <c r="AK248" s="72"/>
      <c r="AL248" s="72"/>
      <c r="AM248" s="72"/>
      <c r="AN248" s="72"/>
    </row>
    <row r="249" spans="2:40" ht="15" customHeight="1" x14ac:dyDescent="0.2">
      <c r="B249" s="78"/>
      <c r="C249" s="78"/>
      <c r="D249" s="78"/>
      <c r="E249" s="79"/>
      <c r="F249" s="80"/>
      <c r="G249" s="73"/>
      <c r="H249" s="82"/>
      <c r="I249" s="93"/>
      <c r="J249" s="90"/>
      <c r="K249" s="83"/>
      <c r="L249" s="83"/>
      <c r="M249" s="84"/>
      <c r="N249" s="83"/>
      <c r="O249" s="104" t="str">
        <f ca="1">IF($B249="","",IF(F249="Arbeitgeberähnliche Stellung",OFFSET(MD!$Q$5,MATCH(Grundlagen_Abrechnung_KAE!$AK$7,MD_JAHR,0),0)*$H249,IF(((AD249/12*M249*12)+N249)&gt;AF249,AF249/12,((AD249/12*M249*12)+N249)/12)))</f>
        <v/>
      </c>
      <c r="P249" s="90"/>
      <c r="Q249" s="90"/>
      <c r="R249" s="104">
        <f t="shared" si="29"/>
        <v>0</v>
      </c>
      <c r="T249" s="145">
        <f t="shared" si="30"/>
        <v>0</v>
      </c>
      <c r="U249" s="76">
        <f t="shared" ca="1" si="31"/>
        <v>0</v>
      </c>
      <c r="V249" s="76">
        <f t="shared" ca="1" si="37"/>
        <v>0</v>
      </c>
      <c r="W249" s="76">
        <f t="shared" ca="1" si="32"/>
        <v>0</v>
      </c>
      <c r="Y249" s="106" t="str">
        <f t="shared" si="33"/>
        <v>prüfen</v>
      </c>
      <c r="Z249" s="107" t="str">
        <f ca="1">IFERROR(OFFSET(MD!$U$5,MATCH(Grundlagen_Abrechnung_KAE!$E249,MD_GENDER,0),0),"")</f>
        <v/>
      </c>
      <c r="AA249" s="104">
        <f t="shared" si="34"/>
        <v>0</v>
      </c>
      <c r="AC249" s="104">
        <f t="shared" si="35"/>
        <v>0</v>
      </c>
      <c r="AD249" s="104">
        <f ca="1">IF(F249="Arbeitgeberähnliche Stellung",OFFSET(MD!$Q$5,MATCH(Grundlagen_Abrechnung_KAE!$AK$7,MD_JAHR,0),0)*$H249,IF(J249&gt;0,AC249,I249))</f>
        <v>0</v>
      </c>
      <c r="AF249" s="85" t="e">
        <f ca="1">OFFSET(MD!$P$5,MATCH($AK$7,MD_JAHR,0),0)*12</f>
        <v>#VALUE!</v>
      </c>
      <c r="AG249" s="85">
        <f t="shared" si="36"/>
        <v>0</v>
      </c>
      <c r="AH249" s="81"/>
      <c r="AJ249" s="72"/>
      <c r="AK249" s="72"/>
      <c r="AL249" s="72"/>
      <c r="AM249" s="72"/>
      <c r="AN249" s="72"/>
    </row>
    <row r="250" spans="2:40" ht="15" customHeight="1" x14ac:dyDescent="0.2">
      <c r="B250" s="78"/>
      <c r="C250" s="78"/>
      <c r="D250" s="78"/>
      <c r="E250" s="79"/>
      <c r="F250" s="80"/>
      <c r="G250" s="73"/>
      <c r="H250" s="82"/>
      <c r="I250" s="93"/>
      <c r="J250" s="90"/>
      <c r="K250" s="83"/>
      <c r="L250" s="83"/>
      <c r="M250" s="84"/>
      <c r="N250" s="83"/>
      <c r="O250" s="104" t="str">
        <f ca="1">IF($B250="","",IF(F250="Arbeitgeberähnliche Stellung",OFFSET(MD!$Q$5,MATCH(Grundlagen_Abrechnung_KAE!$AK$7,MD_JAHR,0),0)*$H250,IF(((AD250/12*M250*12)+N250)&gt;AF250,AF250/12,((AD250/12*M250*12)+N250)/12)))</f>
        <v/>
      </c>
      <c r="P250" s="90"/>
      <c r="Q250" s="90"/>
      <c r="R250" s="104">
        <f t="shared" si="29"/>
        <v>0</v>
      </c>
      <c r="T250" s="145">
        <f t="shared" si="30"/>
        <v>0</v>
      </c>
      <c r="U250" s="76">
        <f t="shared" ca="1" si="31"/>
        <v>0</v>
      </c>
      <c r="V250" s="76">
        <f t="shared" ca="1" si="37"/>
        <v>0</v>
      </c>
      <c r="W250" s="76">
        <f t="shared" ca="1" si="32"/>
        <v>0</v>
      </c>
      <c r="Y250" s="106" t="str">
        <f t="shared" si="33"/>
        <v>prüfen</v>
      </c>
      <c r="Z250" s="107" t="str">
        <f ca="1">IFERROR(OFFSET(MD!$U$5,MATCH(Grundlagen_Abrechnung_KAE!$E250,MD_GENDER,0),0),"")</f>
        <v/>
      </c>
      <c r="AA250" s="104">
        <f t="shared" si="34"/>
        <v>0</v>
      </c>
      <c r="AC250" s="104">
        <f t="shared" si="35"/>
        <v>0</v>
      </c>
      <c r="AD250" s="104">
        <f ca="1">IF(F250="Arbeitgeberähnliche Stellung",OFFSET(MD!$Q$5,MATCH(Grundlagen_Abrechnung_KAE!$AK$7,MD_JAHR,0),0)*$H250,IF(J250&gt;0,AC250,I250))</f>
        <v>0</v>
      </c>
      <c r="AF250" s="85" t="e">
        <f ca="1">OFFSET(MD!$P$5,MATCH($AK$7,MD_JAHR,0),0)*12</f>
        <v>#VALUE!</v>
      </c>
      <c r="AG250" s="85">
        <f t="shared" si="36"/>
        <v>0</v>
      </c>
      <c r="AH250" s="81"/>
      <c r="AJ250" s="72"/>
      <c r="AK250" s="72"/>
      <c r="AL250" s="72"/>
      <c r="AM250" s="72"/>
      <c r="AN250" s="72"/>
    </row>
    <row r="251" spans="2:40" ht="15" customHeight="1" x14ac:dyDescent="0.2">
      <c r="B251" s="78"/>
      <c r="C251" s="78"/>
      <c r="D251" s="78"/>
      <c r="E251" s="79"/>
      <c r="F251" s="80"/>
      <c r="G251" s="73"/>
      <c r="H251" s="82"/>
      <c r="I251" s="93"/>
      <c r="J251" s="90"/>
      <c r="K251" s="83"/>
      <c r="L251" s="83"/>
      <c r="M251" s="84"/>
      <c r="N251" s="83"/>
      <c r="O251" s="104" t="str">
        <f ca="1">IF($B251="","",IF(F251="Arbeitgeberähnliche Stellung",OFFSET(MD!$Q$5,MATCH(Grundlagen_Abrechnung_KAE!$AK$7,MD_JAHR,0),0)*$H251,IF(((AD251/12*M251*12)+N251)&gt;AF251,AF251/12,((AD251/12*M251*12)+N251)/12)))</f>
        <v/>
      </c>
      <c r="P251" s="90"/>
      <c r="Q251" s="90"/>
      <c r="R251" s="104">
        <f t="shared" si="29"/>
        <v>0</v>
      </c>
      <c r="T251" s="145">
        <f t="shared" si="30"/>
        <v>0</v>
      </c>
      <c r="U251" s="76">
        <f t="shared" ca="1" si="31"/>
        <v>0</v>
      </c>
      <c r="V251" s="76">
        <f t="shared" ca="1" si="37"/>
        <v>0</v>
      </c>
      <c r="W251" s="76">
        <f t="shared" ca="1" si="32"/>
        <v>0</v>
      </c>
      <c r="Y251" s="106" t="str">
        <f t="shared" si="33"/>
        <v>prüfen</v>
      </c>
      <c r="Z251" s="107" t="str">
        <f ca="1">IFERROR(OFFSET(MD!$U$5,MATCH(Grundlagen_Abrechnung_KAE!$E251,MD_GENDER,0),0),"")</f>
        <v/>
      </c>
      <c r="AA251" s="104">
        <f t="shared" si="34"/>
        <v>0</v>
      </c>
      <c r="AC251" s="104">
        <f t="shared" si="35"/>
        <v>0</v>
      </c>
      <c r="AD251" s="104">
        <f ca="1">IF(F251="Arbeitgeberähnliche Stellung",OFFSET(MD!$Q$5,MATCH(Grundlagen_Abrechnung_KAE!$AK$7,MD_JAHR,0),0)*$H251,IF(J251&gt;0,AC251,I251))</f>
        <v>0</v>
      </c>
      <c r="AF251" s="85" t="e">
        <f ca="1">OFFSET(MD!$P$5,MATCH($AK$7,MD_JAHR,0),0)*12</f>
        <v>#VALUE!</v>
      </c>
      <c r="AG251" s="85">
        <f t="shared" si="36"/>
        <v>0</v>
      </c>
      <c r="AH251" s="81"/>
      <c r="AJ251" s="72"/>
      <c r="AK251" s="72"/>
      <c r="AL251" s="72"/>
      <c r="AM251" s="72"/>
      <c r="AN251" s="72"/>
    </row>
    <row r="252" spans="2:40" ht="15" customHeight="1" x14ac:dyDescent="0.2">
      <c r="B252" s="78"/>
      <c r="C252" s="78"/>
      <c r="D252" s="78"/>
      <c r="E252" s="79"/>
      <c r="F252" s="80"/>
      <c r="G252" s="73"/>
      <c r="H252" s="82"/>
      <c r="I252" s="93"/>
      <c r="J252" s="90"/>
      <c r="K252" s="83"/>
      <c r="L252" s="83"/>
      <c r="M252" s="84"/>
      <c r="N252" s="83"/>
      <c r="O252" s="104" t="str">
        <f ca="1">IF($B252="","",IF(F252="Arbeitgeberähnliche Stellung",OFFSET(MD!$Q$5,MATCH(Grundlagen_Abrechnung_KAE!$AK$7,MD_JAHR,0),0)*$H252,IF(((AD252/12*M252*12)+N252)&gt;AF252,AF252/12,((AD252/12*M252*12)+N252)/12)))</f>
        <v/>
      </c>
      <c r="P252" s="90"/>
      <c r="Q252" s="90"/>
      <c r="R252" s="104">
        <f t="shared" si="29"/>
        <v>0</v>
      </c>
      <c r="T252" s="145">
        <f t="shared" si="30"/>
        <v>0</v>
      </c>
      <c r="U252" s="76">
        <f t="shared" ca="1" si="31"/>
        <v>0</v>
      </c>
      <c r="V252" s="76">
        <f t="shared" ca="1" si="37"/>
        <v>0</v>
      </c>
      <c r="W252" s="76">
        <f t="shared" ca="1" si="32"/>
        <v>0</v>
      </c>
      <c r="Y252" s="106" t="str">
        <f t="shared" si="33"/>
        <v>prüfen</v>
      </c>
      <c r="Z252" s="107" t="str">
        <f ca="1">IFERROR(OFFSET(MD!$U$5,MATCH(Grundlagen_Abrechnung_KAE!$E252,MD_GENDER,0),0),"")</f>
        <v/>
      </c>
      <c r="AA252" s="104">
        <f t="shared" si="34"/>
        <v>0</v>
      </c>
      <c r="AC252" s="104">
        <f t="shared" si="35"/>
        <v>0</v>
      </c>
      <c r="AD252" s="104">
        <f ca="1">IF(F252="Arbeitgeberähnliche Stellung",OFFSET(MD!$Q$5,MATCH(Grundlagen_Abrechnung_KAE!$AK$7,MD_JAHR,0),0)*$H252,IF(J252&gt;0,AC252,I252))</f>
        <v>0</v>
      </c>
      <c r="AF252" s="85" t="e">
        <f ca="1">OFFSET(MD!$P$5,MATCH($AK$7,MD_JAHR,0),0)*12</f>
        <v>#VALUE!</v>
      </c>
      <c r="AG252" s="85">
        <f t="shared" si="36"/>
        <v>0</v>
      </c>
      <c r="AH252" s="81"/>
      <c r="AJ252" s="72"/>
      <c r="AK252" s="72"/>
      <c r="AL252" s="72"/>
      <c r="AM252" s="72"/>
      <c r="AN252" s="72"/>
    </row>
    <row r="253" spans="2:40" ht="15" customHeight="1" x14ac:dyDescent="0.2">
      <c r="B253" s="78"/>
      <c r="C253" s="78"/>
      <c r="D253" s="78"/>
      <c r="E253" s="79"/>
      <c r="F253" s="80"/>
      <c r="G253" s="73"/>
      <c r="H253" s="82"/>
      <c r="I253" s="93"/>
      <c r="J253" s="90"/>
      <c r="K253" s="83"/>
      <c r="L253" s="83"/>
      <c r="M253" s="84"/>
      <c r="N253" s="83"/>
      <c r="O253" s="104" t="str">
        <f ca="1">IF($B253="","",IF(F253="Arbeitgeberähnliche Stellung",OFFSET(MD!$Q$5,MATCH(Grundlagen_Abrechnung_KAE!$AK$7,MD_JAHR,0),0)*$H253,IF(((AD253/12*M253*12)+N253)&gt;AF253,AF253/12,((AD253/12*M253*12)+N253)/12)))</f>
        <v/>
      </c>
      <c r="P253" s="90"/>
      <c r="Q253" s="90"/>
      <c r="R253" s="104">
        <f t="shared" si="29"/>
        <v>0</v>
      </c>
      <c r="T253" s="145">
        <f t="shared" si="30"/>
        <v>0</v>
      </c>
      <c r="U253" s="76">
        <f t="shared" ca="1" si="31"/>
        <v>0</v>
      </c>
      <c r="V253" s="76">
        <f t="shared" ca="1" si="37"/>
        <v>0</v>
      </c>
      <c r="W253" s="76">
        <f t="shared" ca="1" si="32"/>
        <v>0</v>
      </c>
      <c r="Y253" s="106" t="str">
        <f t="shared" si="33"/>
        <v>prüfen</v>
      </c>
      <c r="Z253" s="107" t="str">
        <f ca="1">IFERROR(OFFSET(MD!$U$5,MATCH(Grundlagen_Abrechnung_KAE!$E253,MD_GENDER,0),0),"")</f>
        <v/>
      </c>
      <c r="AA253" s="104">
        <f t="shared" si="34"/>
        <v>0</v>
      </c>
      <c r="AC253" s="104">
        <f t="shared" si="35"/>
        <v>0</v>
      </c>
      <c r="AD253" s="104">
        <f ca="1">IF(F253="Arbeitgeberähnliche Stellung",OFFSET(MD!$Q$5,MATCH(Grundlagen_Abrechnung_KAE!$AK$7,MD_JAHR,0),0)*$H253,IF(J253&gt;0,AC253,I253))</f>
        <v>0</v>
      </c>
      <c r="AF253" s="85" t="e">
        <f ca="1">OFFSET(MD!$P$5,MATCH($AK$7,MD_JAHR,0),0)*12</f>
        <v>#VALUE!</v>
      </c>
      <c r="AG253" s="85">
        <f t="shared" si="36"/>
        <v>0</v>
      </c>
      <c r="AH253" s="81"/>
      <c r="AJ253" s="72"/>
      <c r="AK253" s="72"/>
      <c r="AL253" s="72"/>
      <c r="AM253" s="72"/>
      <c r="AN253" s="72"/>
    </row>
    <row r="254" spans="2:40" ht="15" customHeight="1" x14ac:dyDescent="0.2">
      <c r="B254" s="78"/>
      <c r="C254" s="78"/>
      <c r="D254" s="78"/>
      <c r="E254" s="79"/>
      <c r="F254" s="80"/>
      <c r="G254" s="73"/>
      <c r="H254" s="82"/>
      <c r="I254" s="93"/>
      <c r="J254" s="90"/>
      <c r="K254" s="83"/>
      <c r="L254" s="83"/>
      <c r="M254" s="84"/>
      <c r="N254" s="83"/>
      <c r="O254" s="104" t="str">
        <f ca="1">IF($B254="","",IF(F254="Arbeitgeberähnliche Stellung",OFFSET(MD!$Q$5,MATCH(Grundlagen_Abrechnung_KAE!$AK$7,MD_JAHR,0),0)*$H254,IF(((AD254/12*M254*12)+N254)&gt;AF254,AF254/12,((AD254/12*M254*12)+N254)/12)))</f>
        <v/>
      </c>
      <c r="P254" s="90"/>
      <c r="Q254" s="90"/>
      <c r="R254" s="104">
        <f t="shared" si="29"/>
        <v>0</v>
      </c>
      <c r="T254" s="145">
        <f t="shared" si="30"/>
        <v>0</v>
      </c>
      <c r="U254" s="76">
        <f t="shared" ca="1" si="31"/>
        <v>0</v>
      </c>
      <c r="V254" s="76">
        <f t="shared" ca="1" si="37"/>
        <v>0</v>
      </c>
      <c r="W254" s="76">
        <f t="shared" ca="1" si="32"/>
        <v>0</v>
      </c>
      <c r="Y254" s="106" t="str">
        <f t="shared" si="33"/>
        <v>prüfen</v>
      </c>
      <c r="Z254" s="107" t="str">
        <f ca="1">IFERROR(OFFSET(MD!$U$5,MATCH(Grundlagen_Abrechnung_KAE!$E254,MD_GENDER,0),0),"")</f>
        <v/>
      </c>
      <c r="AA254" s="104">
        <f t="shared" si="34"/>
        <v>0</v>
      </c>
      <c r="AC254" s="104">
        <f t="shared" si="35"/>
        <v>0</v>
      </c>
      <c r="AD254" s="104">
        <f ca="1">IF(F254="Arbeitgeberähnliche Stellung",OFFSET(MD!$Q$5,MATCH(Grundlagen_Abrechnung_KAE!$AK$7,MD_JAHR,0),0)*$H254,IF(J254&gt;0,AC254,I254))</f>
        <v>0</v>
      </c>
      <c r="AF254" s="85" t="e">
        <f ca="1">OFFSET(MD!$P$5,MATCH($AK$7,MD_JAHR,0),0)*12</f>
        <v>#VALUE!</v>
      </c>
      <c r="AG254" s="85">
        <f t="shared" si="36"/>
        <v>0</v>
      </c>
      <c r="AH254" s="81"/>
      <c r="AJ254" s="72"/>
      <c r="AK254" s="72"/>
      <c r="AL254" s="72"/>
      <c r="AM254" s="72"/>
      <c r="AN254" s="72"/>
    </row>
    <row r="255" spans="2:40" ht="15" customHeight="1" x14ac:dyDescent="0.2">
      <c r="B255" s="78"/>
      <c r="C255" s="78"/>
      <c r="D255" s="78"/>
      <c r="E255" s="79"/>
      <c r="F255" s="80"/>
      <c r="G255" s="73"/>
      <c r="H255" s="82"/>
      <c r="I255" s="93"/>
      <c r="J255" s="90"/>
      <c r="K255" s="83"/>
      <c r="L255" s="83"/>
      <c r="M255" s="84"/>
      <c r="N255" s="83"/>
      <c r="O255" s="104" t="str">
        <f ca="1">IF($B255="","",IF(F255="Arbeitgeberähnliche Stellung",OFFSET(MD!$Q$5,MATCH(Grundlagen_Abrechnung_KAE!$AK$7,MD_JAHR,0),0)*$H255,IF(((AD255/12*M255*12)+N255)&gt;AF255,AF255/12,((AD255/12*M255*12)+N255)/12)))</f>
        <v/>
      </c>
      <c r="P255" s="90"/>
      <c r="Q255" s="90"/>
      <c r="R255" s="104">
        <f t="shared" si="29"/>
        <v>0</v>
      </c>
      <c r="T255" s="145">
        <f t="shared" si="30"/>
        <v>0</v>
      </c>
      <c r="U255" s="76">
        <f t="shared" ca="1" si="31"/>
        <v>0</v>
      </c>
      <c r="V255" s="76">
        <f t="shared" ca="1" si="37"/>
        <v>0</v>
      </c>
      <c r="W255" s="76">
        <f t="shared" ca="1" si="32"/>
        <v>0</v>
      </c>
      <c r="Y255" s="106" t="str">
        <f t="shared" si="33"/>
        <v>prüfen</v>
      </c>
      <c r="Z255" s="107" t="str">
        <f ca="1">IFERROR(OFFSET(MD!$U$5,MATCH(Grundlagen_Abrechnung_KAE!$E255,MD_GENDER,0),0),"")</f>
        <v/>
      </c>
      <c r="AA255" s="104">
        <f t="shared" si="34"/>
        <v>0</v>
      </c>
      <c r="AC255" s="104">
        <f t="shared" si="35"/>
        <v>0</v>
      </c>
      <c r="AD255" s="104">
        <f ca="1">IF(F255="Arbeitgeberähnliche Stellung",OFFSET(MD!$Q$5,MATCH(Grundlagen_Abrechnung_KAE!$AK$7,MD_JAHR,0),0)*$H255,IF(J255&gt;0,AC255,I255))</f>
        <v>0</v>
      </c>
      <c r="AF255" s="85" t="e">
        <f ca="1">OFFSET(MD!$P$5,MATCH($AK$7,MD_JAHR,0),0)*12</f>
        <v>#VALUE!</v>
      </c>
      <c r="AG255" s="85">
        <f t="shared" si="36"/>
        <v>0</v>
      </c>
      <c r="AH255" s="81"/>
      <c r="AJ255" s="72"/>
      <c r="AK255" s="72"/>
      <c r="AL255" s="72"/>
      <c r="AM255" s="72"/>
      <c r="AN255" s="72"/>
    </row>
    <row r="256" spans="2:40" ht="15" customHeight="1" x14ac:dyDescent="0.2">
      <c r="B256" s="78"/>
      <c r="C256" s="78"/>
      <c r="D256" s="78"/>
      <c r="E256" s="79"/>
      <c r="F256" s="80"/>
      <c r="G256" s="73"/>
      <c r="H256" s="82"/>
      <c r="I256" s="93"/>
      <c r="J256" s="90"/>
      <c r="K256" s="83"/>
      <c r="L256" s="83"/>
      <c r="M256" s="84"/>
      <c r="N256" s="83"/>
      <c r="O256" s="104" t="str">
        <f ca="1">IF($B256="","",IF(F256="Arbeitgeberähnliche Stellung",OFFSET(MD!$Q$5,MATCH(Grundlagen_Abrechnung_KAE!$AK$7,MD_JAHR,0),0)*$H256,IF(((AD256/12*M256*12)+N256)&gt;AF256,AF256/12,((AD256/12*M256*12)+N256)/12)))</f>
        <v/>
      </c>
      <c r="P256" s="90"/>
      <c r="Q256" s="90"/>
      <c r="R256" s="104">
        <f t="shared" si="29"/>
        <v>0</v>
      </c>
      <c r="T256" s="145">
        <f t="shared" si="30"/>
        <v>0</v>
      </c>
      <c r="U256" s="76">
        <f t="shared" ca="1" si="31"/>
        <v>0</v>
      </c>
      <c r="V256" s="76">
        <f t="shared" ca="1" si="37"/>
        <v>0</v>
      </c>
      <c r="W256" s="76">
        <f t="shared" ca="1" si="32"/>
        <v>0</v>
      </c>
      <c r="Y256" s="106" t="str">
        <f t="shared" si="33"/>
        <v>prüfen</v>
      </c>
      <c r="Z256" s="107" t="str">
        <f ca="1">IFERROR(OFFSET(MD!$U$5,MATCH(Grundlagen_Abrechnung_KAE!$E256,MD_GENDER,0),0),"")</f>
        <v/>
      </c>
      <c r="AA256" s="104">
        <f t="shared" si="34"/>
        <v>0</v>
      </c>
      <c r="AC256" s="104">
        <f t="shared" si="35"/>
        <v>0</v>
      </c>
      <c r="AD256" s="104">
        <f ca="1">IF(F256="Arbeitgeberähnliche Stellung",OFFSET(MD!$Q$5,MATCH(Grundlagen_Abrechnung_KAE!$AK$7,MD_JAHR,0),0)*$H256,IF(J256&gt;0,AC256,I256))</f>
        <v>0</v>
      </c>
      <c r="AF256" s="85" t="e">
        <f ca="1">OFFSET(MD!$P$5,MATCH($AK$7,MD_JAHR,0),0)*12</f>
        <v>#VALUE!</v>
      </c>
      <c r="AG256" s="85">
        <f t="shared" si="36"/>
        <v>0</v>
      </c>
      <c r="AH256" s="81"/>
      <c r="AJ256" s="72"/>
      <c r="AK256" s="72"/>
      <c r="AL256" s="72"/>
      <c r="AM256" s="72"/>
      <c r="AN256" s="72"/>
    </row>
    <row r="257" spans="2:40" ht="15" customHeight="1" x14ac:dyDescent="0.2">
      <c r="B257" s="78"/>
      <c r="C257" s="78"/>
      <c r="D257" s="78"/>
      <c r="E257" s="79"/>
      <c r="F257" s="80"/>
      <c r="G257" s="73"/>
      <c r="H257" s="82"/>
      <c r="I257" s="93"/>
      <c r="J257" s="90"/>
      <c r="K257" s="83"/>
      <c r="L257" s="83"/>
      <c r="M257" s="84"/>
      <c r="N257" s="83"/>
      <c r="O257" s="104" t="str">
        <f ca="1">IF($B257="","",IF(F257="Arbeitgeberähnliche Stellung",OFFSET(MD!$Q$5,MATCH(Grundlagen_Abrechnung_KAE!$AK$7,MD_JAHR,0),0)*$H257,IF(((AD257/12*M257*12)+N257)&gt;AF257,AF257/12,((AD257/12*M257*12)+N257)/12)))</f>
        <v/>
      </c>
      <c r="P257" s="90"/>
      <c r="Q257" s="90"/>
      <c r="R257" s="104">
        <f t="shared" si="29"/>
        <v>0</v>
      </c>
      <c r="T257" s="145">
        <f t="shared" si="30"/>
        <v>0</v>
      </c>
      <c r="U257" s="76">
        <f t="shared" ca="1" si="31"/>
        <v>0</v>
      </c>
      <c r="V257" s="76">
        <f t="shared" ca="1" si="37"/>
        <v>0</v>
      </c>
      <c r="W257" s="76">
        <f t="shared" ca="1" si="32"/>
        <v>0</v>
      </c>
      <c r="Y257" s="106" t="str">
        <f t="shared" si="33"/>
        <v>prüfen</v>
      </c>
      <c r="Z257" s="107" t="str">
        <f ca="1">IFERROR(OFFSET(MD!$U$5,MATCH(Grundlagen_Abrechnung_KAE!$E257,MD_GENDER,0),0),"")</f>
        <v/>
      </c>
      <c r="AA257" s="104">
        <f t="shared" si="34"/>
        <v>0</v>
      </c>
      <c r="AC257" s="104">
        <f t="shared" si="35"/>
        <v>0</v>
      </c>
      <c r="AD257" s="104">
        <f ca="1">IF(F257="Arbeitgeberähnliche Stellung",OFFSET(MD!$Q$5,MATCH(Grundlagen_Abrechnung_KAE!$AK$7,MD_JAHR,0),0)*$H257,IF(J257&gt;0,AC257,I257))</f>
        <v>0</v>
      </c>
      <c r="AF257" s="85" t="e">
        <f ca="1">OFFSET(MD!$P$5,MATCH($AK$7,MD_JAHR,0),0)*12</f>
        <v>#VALUE!</v>
      </c>
      <c r="AG257" s="85">
        <f t="shared" si="36"/>
        <v>0</v>
      </c>
      <c r="AH257" s="81"/>
      <c r="AJ257" s="72"/>
      <c r="AK257" s="72"/>
      <c r="AL257" s="72"/>
      <c r="AM257" s="72"/>
      <c r="AN257" s="72"/>
    </row>
    <row r="258" spans="2:40" ht="15" customHeight="1" x14ac:dyDescent="0.2">
      <c r="B258" s="78"/>
      <c r="C258" s="78"/>
      <c r="D258" s="78"/>
      <c r="E258" s="79"/>
      <c r="F258" s="80"/>
      <c r="G258" s="73"/>
      <c r="H258" s="82"/>
      <c r="I258" s="93"/>
      <c r="J258" s="90"/>
      <c r="K258" s="83"/>
      <c r="L258" s="83"/>
      <c r="M258" s="84"/>
      <c r="N258" s="83"/>
      <c r="O258" s="104" t="str">
        <f ca="1">IF($B258="","",IF(F258="Arbeitgeberähnliche Stellung",OFFSET(MD!$Q$5,MATCH(Grundlagen_Abrechnung_KAE!$AK$7,MD_JAHR,0),0)*$H258,IF(((AD258/12*M258*12)+N258)&gt;AF258,AF258/12,((AD258/12*M258*12)+N258)/12)))</f>
        <v/>
      </c>
      <c r="P258" s="90"/>
      <c r="Q258" s="90"/>
      <c r="R258" s="104">
        <f t="shared" si="29"/>
        <v>0</v>
      </c>
      <c r="T258" s="145">
        <f t="shared" si="30"/>
        <v>0</v>
      </c>
      <c r="U258" s="76">
        <f t="shared" ca="1" si="31"/>
        <v>0</v>
      </c>
      <c r="V258" s="76">
        <f t="shared" ca="1" si="37"/>
        <v>0</v>
      </c>
      <c r="W258" s="76">
        <f t="shared" ca="1" si="32"/>
        <v>0</v>
      </c>
      <c r="Y258" s="106" t="str">
        <f t="shared" si="33"/>
        <v>prüfen</v>
      </c>
      <c r="Z258" s="107" t="str">
        <f ca="1">IFERROR(OFFSET(MD!$U$5,MATCH(Grundlagen_Abrechnung_KAE!$E258,MD_GENDER,0),0),"")</f>
        <v/>
      </c>
      <c r="AA258" s="104">
        <f t="shared" si="34"/>
        <v>0</v>
      </c>
      <c r="AC258" s="104">
        <f t="shared" si="35"/>
        <v>0</v>
      </c>
      <c r="AD258" s="104">
        <f ca="1">IF(F258="Arbeitgeberähnliche Stellung",OFFSET(MD!$Q$5,MATCH(Grundlagen_Abrechnung_KAE!$AK$7,MD_JAHR,0),0)*$H258,IF(J258&gt;0,AC258,I258))</f>
        <v>0</v>
      </c>
      <c r="AF258" s="85" t="e">
        <f ca="1">OFFSET(MD!$P$5,MATCH($AK$7,MD_JAHR,0),0)*12</f>
        <v>#VALUE!</v>
      </c>
      <c r="AG258" s="85">
        <f t="shared" si="36"/>
        <v>0</v>
      </c>
      <c r="AH258" s="81"/>
      <c r="AJ258" s="72"/>
      <c r="AK258" s="72"/>
      <c r="AL258" s="72"/>
      <c r="AM258" s="72"/>
      <c r="AN258" s="72"/>
    </row>
    <row r="259" spans="2:40" ht="15" customHeight="1" x14ac:dyDescent="0.2">
      <c r="B259" s="78"/>
      <c r="C259" s="78"/>
      <c r="D259" s="78"/>
      <c r="E259" s="79"/>
      <c r="F259" s="80"/>
      <c r="G259" s="73"/>
      <c r="H259" s="82"/>
      <c r="I259" s="93"/>
      <c r="J259" s="90"/>
      <c r="K259" s="83"/>
      <c r="L259" s="83"/>
      <c r="M259" s="84"/>
      <c r="N259" s="83"/>
      <c r="O259" s="104" t="str">
        <f ca="1">IF($B259="","",IF(F259="Arbeitgeberähnliche Stellung",OFFSET(MD!$Q$5,MATCH(Grundlagen_Abrechnung_KAE!$AK$7,MD_JAHR,0),0)*$H259,IF(((AD259/12*M259*12)+N259)&gt;AF259,AF259/12,((AD259/12*M259*12)+N259)/12)))</f>
        <v/>
      </c>
      <c r="P259" s="90"/>
      <c r="Q259" s="90"/>
      <c r="R259" s="104">
        <f t="shared" si="29"/>
        <v>0</v>
      </c>
      <c r="T259" s="145">
        <f t="shared" si="30"/>
        <v>0</v>
      </c>
      <c r="U259" s="76">
        <f t="shared" ca="1" si="31"/>
        <v>0</v>
      </c>
      <c r="V259" s="76">
        <f t="shared" ca="1" si="37"/>
        <v>0</v>
      </c>
      <c r="W259" s="76">
        <f t="shared" ca="1" si="32"/>
        <v>0</v>
      </c>
      <c r="Y259" s="106" t="str">
        <f t="shared" si="33"/>
        <v>prüfen</v>
      </c>
      <c r="Z259" s="107" t="str">
        <f ca="1">IFERROR(OFFSET(MD!$U$5,MATCH(Grundlagen_Abrechnung_KAE!$E259,MD_GENDER,0),0),"")</f>
        <v/>
      </c>
      <c r="AA259" s="104">
        <f t="shared" si="34"/>
        <v>0</v>
      </c>
      <c r="AC259" s="104">
        <f t="shared" si="35"/>
        <v>0</v>
      </c>
      <c r="AD259" s="104">
        <f ca="1">IF(F259="Arbeitgeberähnliche Stellung",OFFSET(MD!$Q$5,MATCH(Grundlagen_Abrechnung_KAE!$AK$7,MD_JAHR,0),0)*$H259,IF(J259&gt;0,AC259,I259))</f>
        <v>0</v>
      </c>
      <c r="AF259" s="85" t="e">
        <f ca="1">OFFSET(MD!$P$5,MATCH($AK$7,MD_JAHR,0),0)*12</f>
        <v>#VALUE!</v>
      </c>
      <c r="AG259" s="85">
        <f t="shared" si="36"/>
        <v>0</v>
      </c>
      <c r="AH259" s="81"/>
      <c r="AJ259" s="72"/>
      <c r="AK259" s="72"/>
      <c r="AL259" s="72"/>
      <c r="AM259" s="72"/>
      <c r="AN259" s="72"/>
    </row>
    <row r="260" spans="2:40" ht="15" customHeight="1" x14ac:dyDescent="0.2">
      <c r="B260" s="78"/>
      <c r="C260" s="78"/>
      <c r="D260" s="78"/>
      <c r="E260" s="79"/>
      <c r="F260" s="80"/>
      <c r="G260" s="73"/>
      <c r="H260" s="82"/>
      <c r="I260" s="93"/>
      <c r="J260" s="90"/>
      <c r="K260" s="83"/>
      <c r="L260" s="83"/>
      <c r="M260" s="84"/>
      <c r="N260" s="83"/>
      <c r="O260" s="104" t="str">
        <f ca="1">IF($B260="","",IF(F260="Arbeitgeberähnliche Stellung",OFFSET(MD!$Q$5,MATCH(Grundlagen_Abrechnung_KAE!$AK$7,MD_JAHR,0),0)*$H260,IF(((AD260/12*M260*12)+N260)&gt;AF260,AF260/12,((AD260/12*M260*12)+N260)/12)))</f>
        <v/>
      </c>
      <c r="P260" s="90"/>
      <c r="Q260" s="90"/>
      <c r="R260" s="104">
        <f t="shared" si="29"/>
        <v>0</v>
      </c>
      <c r="T260" s="145">
        <f t="shared" si="30"/>
        <v>0</v>
      </c>
      <c r="U260" s="76">
        <f t="shared" ca="1" si="31"/>
        <v>0</v>
      </c>
      <c r="V260" s="76">
        <f t="shared" ca="1" si="37"/>
        <v>0</v>
      </c>
      <c r="W260" s="76">
        <f t="shared" ca="1" si="32"/>
        <v>0</v>
      </c>
      <c r="Y260" s="106" t="str">
        <f t="shared" si="33"/>
        <v>prüfen</v>
      </c>
      <c r="Z260" s="107" t="str">
        <f ca="1">IFERROR(OFFSET(MD!$U$5,MATCH(Grundlagen_Abrechnung_KAE!$E260,MD_GENDER,0),0),"")</f>
        <v/>
      </c>
      <c r="AA260" s="104">
        <f t="shared" si="34"/>
        <v>0</v>
      </c>
      <c r="AC260" s="104">
        <f t="shared" si="35"/>
        <v>0</v>
      </c>
      <c r="AD260" s="104">
        <f ca="1">IF(F260="Arbeitgeberähnliche Stellung",OFFSET(MD!$Q$5,MATCH(Grundlagen_Abrechnung_KAE!$AK$7,MD_JAHR,0),0)*$H260,IF(J260&gt;0,AC260,I260))</f>
        <v>0</v>
      </c>
      <c r="AF260" s="85" t="e">
        <f ca="1">OFFSET(MD!$P$5,MATCH($AK$7,MD_JAHR,0),0)*12</f>
        <v>#VALUE!</v>
      </c>
      <c r="AG260" s="85">
        <f t="shared" si="36"/>
        <v>0</v>
      </c>
      <c r="AH260" s="81"/>
      <c r="AJ260" s="72"/>
      <c r="AK260" s="72"/>
      <c r="AL260" s="72"/>
      <c r="AM260" s="72"/>
      <c r="AN260" s="72"/>
    </row>
    <row r="261" spans="2:40" ht="15" customHeight="1" x14ac:dyDescent="0.2">
      <c r="B261" s="78"/>
      <c r="C261" s="78"/>
      <c r="D261" s="78"/>
      <c r="E261" s="79"/>
      <c r="F261" s="80"/>
      <c r="G261" s="73"/>
      <c r="H261" s="82"/>
      <c r="I261" s="93"/>
      <c r="J261" s="90"/>
      <c r="K261" s="83"/>
      <c r="L261" s="83"/>
      <c r="M261" s="84"/>
      <c r="N261" s="83"/>
      <c r="O261" s="104" t="str">
        <f ca="1">IF($B261="","",IF(F261="Arbeitgeberähnliche Stellung",OFFSET(MD!$Q$5,MATCH(Grundlagen_Abrechnung_KAE!$AK$7,MD_JAHR,0),0)*$H261,IF(((AD261/12*M261*12)+N261)&gt;AF261,AF261/12,((AD261/12*M261*12)+N261)/12)))</f>
        <v/>
      </c>
      <c r="P261" s="90"/>
      <c r="Q261" s="90"/>
      <c r="R261" s="104">
        <f t="shared" si="29"/>
        <v>0</v>
      </c>
      <c r="T261" s="145">
        <f t="shared" si="30"/>
        <v>0</v>
      </c>
      <c r="U261" s="76">
        <f t="shared" ca="1" si="31"/>
        <v>0</v>
      </c>
      <c r="V261" s="76">
        <f t="shared" ca="1" si="37"/>
        <v>0</v>
      </c>
      <c r="W261" s="76">
        <f t="shared" ca="1" si="32"/>
        <v>0</v>
      </c>
      <c r="Y261" s="106" t="str">
        <f t="shared" si="33"/>
        <v>prüfen</v>
      </c>
      <c r="Z261" s="107" t="str">
        <f ca="1">IFERROR(OFFSET(MD!$U$5,MATCH(Grundlagen_Abrechnung_KAE!$E261,MD_GENDER,0),0),"")</f>
        <v/>
      </c>
      <c r="AA261" s="104">
        <f t="shared" si="34"/>
        <v>0</v>
      </c>
      <c r="AC261" s="104">
        <f t="shared" si="35"/>
        <v>0</v>
      </c>
      <c r="AD261" s="104">
        <f ca="1">IF(F261="Arbeitgeberähnliche Stellung",OFFSET(MD!$Q$5,MATCH(Grundlagen_Abrechnung_KAE!$AK$7,MD_JAHR,0),0)*$H261,IF(J261&gt;0,AC261,I261))</f>
        <v>0</v>
      </c>
      <c r="AF261" s="85" t="e">
        <f ca="1">OFFSET(MD!$P$5,MATCH($AK$7,MD_JAHR,0),0)*12</f>
        <v>#VALUE!</v>
      </c>
      <c r="AG261" s="85">
        <f t="shared" si="36"/>
        <v>0</v>
      </c>
      <c r="AH261" s="81"/>
      <c r="AJ261" s="72"/>
      <c r="AK261" s="72"/>
      <c r="AL261" s="72"/>
      <c r="AM261" s="72"/>
      <c r="AN261" s="72"/>
    </row>
    <row r="262" spans="2:40" ht="15" customHeight="1" x14ac:dyDescent="0.2">
      <c r="B262" s="78"/>
      <c r="C262" s="78"/>
      <c r="D262" s="78"/>
      <c r="E262" s="79"/>
      <c r="F262" s="80"/>
      <c r="G262" s="73"/>
      <c r="H262" s="82"/>
      <c r="I262" s="93"/>
      <c r="J262" s="90"/>
      <c r="K262" s="83"/>
      <c r="L262" s="83"/>
      <c r="M262" s="84"/>
      <c r="N262" s="83"/>
      <c r="O262" s="104" t="str">
        <f ca="1">IF($B262="","",IF(F262="Arbeitgeberähnliche Stellung",OFFSET(MD!$Q$5,MATCH(Grundlagen_Abrechnung_KAE!$AK$7,MD_JAHR,0),0)*$H262,IF(((AD262/12*M262*12)+N262)&gt;AF262,AF262/12,((AD262/12*M262*12)+N262)/12)))</f>
        <v/>
      </c>
      <c r="P262" s="90"/>
      <c r="Q262" s="90"/>
      <c r="R262" s="104">
        <f t="shared" si="29"/>
        <v>0</v>
      </c>
      <c r="T262" s="145">
        <f t="shared" si="30"/>
        <v>0</v>
      </c>
      <c r="U262" s="76">
        <f t="shared" ca="1" si="31"/>
        <v>0</v>
      </c>
      <c r="V262" s="76">
        <f t="shared" ca="1" si="37"/>
        <v>0</v>
      </c>
      <c r="W262" s="76">
        <f t="shared" ca="1" si="32"/>
        <v>0</v>
      </c>
      <c r="Y262" s="106" t="str">
        <f t="shared" si="33"/>
        <v>prüfen</v>
      </c>
      <c r="Z262" s="107" t="str">
        <f ca="1">IFERROR(OFFSET(MD!$U$5,MATCH(Grundlagen_Abrechnung_KAE!$E262,MD_GENDER,0),0),"")</f>
        <v/>
      </c>
      <c r="AA262" s="104">
        <f t="shared" si="34"/>
        <v>0</v>
      </c>
      <c r="AC262" s="104">
        <f t="shared" si="35"/>
        <v>0</v>
      </c>
      <c r="AD262" s="104">
        <f ca="1">IF(F262="Arbeitgeberähnliche Stellung",OFFSET(MD!$Q$5,MATCH(Grundlagen_Abrechnung_KAE!$AK$7,MD_JAHR,0),0)*$H262,IF(J262&gt;0,AC262,I262))</f>
        <v>0</v>
      </c>
      <c r="AF262" s="85" t="e">
        <f ca="1">OFFSET(MD!$P$5,MATCH($AK$7,MD_JAHR,0),0)*12</f>
        <v>#VALUE!</v>
      </c>
      <c r="AG262" s="85">
        <f t="shared" si="36"/>
        <v>0</v>
      </c>
      <c r="AH262" s="81"/>
      <c r="AJ262" s="72"/>
      <c r="AK262" s="72"/>
      <c r="AL262" s="72"/>
      <c r="AM262" s="72"/>
      <c r="AN262" s="72"/>
    </row>
    <row r="263" spans="2:40" ht="15" customHeight="1" x14ac:dyDescent="0.2">
      <c r="B263" s="78"/>
      <c r="C263" s="78"/>
      <c r="D263" s="78"/>
      <c r="E263" s="79"/>
      <c r="F263" s="80"/>
      <c r="G263" s="73"/>
      <c r="H263" s="82"/>
      <c r="I263" s="93"/>
      <c r="J263" s="90"/>
      <c r="K263" s="83"/>
      <c r="L263" s="83"/>
      <c r="M263" s="84"/>
      <c r="N263" s="83"/>
      <c r="O263" s="104" t="str">
        <f ca="1">IF($B263="","",IF(F263="Arbeitgeberähnliche Stellung",OFFSET(MD!$Q$5,MATCH(Grundlagen_Abrechnung_KAE!$AK$7,MD_JAHR,0),0)*$H263,IF(((AD263/12*M263*12)+N263)&gt;AF263,AF263/12,((AD263/12*M263*12)+N263)/12)))</f>
        <v/>
      </c>
      <c r="P263" s="90"/>
      <c r="Q263" s="90"/>
      <c r="R263" s="104">
        <f t="shared" si="29"/>
        <v>0</v>
      </c>
      <c r="T263" s="145">
        <f t="shared" si="30"/>
        <v>0</v>
      </c>
      <c r="U263" s="76">
        <f t="shared" ca="1" si="31"/>
        <v>0</v>
      </c>
      <c r="V263" s="76">
        <f t="shared" ca="1" si="37"/>
        <v>0</v>
      </c>
      <c r="W263" s="76">
        <f t="shared" ca="1" si="32"/>
        <v>0</v>
      </c>
      <c r="Y263" s="106" t="str">
        <f t="shared" si="33"/>
        <v>prüfen</v>
      </c>
      <c r="Z263" s="107" t="str">
        <f ca="1">IFERROR(OFFSET(MD!$U$5,MATCH(Grundlagen_Abrechnung_KAE!$E263,MD_GENDER,0),0),"")</f>
        <v/>
      </c>
      <c r="AA263" s="104">
        <f t="shared" si="34"/>
        <v>0</v>
      </c>
      <c r="AC263" s="104">
        <f t="shared" si="35"/>
        <v>0</v>
      </c>
      <c r="AD263" s="104">
        <f ca="1">IF(F263="Arbeitgeberähnliche Stellung",OFFSET(MD!$Q$5,MATCH(Grundlagen_Abrechnung_KAE!$AK$7,MD_JAHR,0),0)*$H263,IF(J263&gt;0,AC263,I263))</f>
        <v>0</v>
      </c>
      <c r="AF263" s="85" t="e">
        <f ca="1">OFFSET(MD!$P$5,MATCH($AK$7,MD_JAHR,0),0)*12</f>
        <v>#VALUE!</v>
      </c>
      <c r="AG263" s="85">
        <f t="shared" si="36"/>
        <v>0</v>
      </c>
      <c r="AH263" s="81"/>
      <c r="AJ263" s="72"/>
      <c r="AK263" s="72"/>
      <c r="AL263" s="72"/>
      <c r="AM263" s="72"/>
      <c r="AN263" s="72"/>
    </row>
    <row r="264" spans="2:40" ht="15" customHeight="1" x14ac:dyDescent="0.2">
      <c r="B264" s="78"/>
      <c r="C264" s="78"/>
      <c r="D264" s="78"/>
      <c r="E264" s="79"/>
      <c r="F264" s="80"/>
      <c r="G264" s="73"/>
      <c r="H264" s="82"/>
      <c r="I264" s="93"/>
      <c r="J264" s="90"/>
      <c r="K264" s="83"/>
      <c r="L264" s="83"/>
      <c r="M264" s="84"/>
      <c r="N264" s="83"/>
      <c r="O264" s="104" t="str">
        <f ca="1">IF($B264="","",IF(F264="Arbeitgeberähnliche Stellung",OFFSET(MD!$Q$5,MATCH(Grundlagen_Abrechnung_KAE!$AK$7,MD_JAHR,0),0)*$H264,IF(((AD264/12*M264*12)+N264)&gt;AF264,AF264/12,((AD264/12*M264*12)+N264)/12)))</f>
        <v/>
      </c>
      <c r="P264" s="90"/>
      <c r="Q264" s="90"/>
      <c r="R264" s="104">
        <f t="shared" si="29"/>
        <v>0</v>
      </c>
      <c r="T264" s="145">
        <f t="shared" si="30"/>
        <v>0</v>
      </c>
      <c r="U264" s="76">
        <f t="shared" ca="1" si="31"/>
        <v>0</v>
      </c>
      <c r="V264" s="76">
        <f t="shared" ca="1" si="37"/>
        <v>0</v>
      </c>
      <c r="W264" s="76">
        <f t="shared" ca="1" si="32"/>
        <v>0</v>
      </c>
      <c r="Y264" s="106" t="str">
        <f t="shared" si="33"/>
        <v>prüfen</v>
      </c>
      <c r="Z264" s="107" t="str">
        <f ca="1">IFERROR(OFFSET(MD!$U$5,MATCH(Grundlagen_Abrechnung_KAE!$E264,MD_GENDER,0),0),"")</f>
        <v/>
      </c>
      <c r="AA264" s="104">
        <f t="shared" si="34"/>
        <v>0</v>
      </c>
      <c r="AC264" s="104">
        <f t="shared" si="35"/>
        <v>0</v>
      </c>
      <c r="AD264" s="104">
        <f ca="1">IF(F264="Arbeitgeberähnliche Stellung",OFFSET(MD!$Q$5,MATCH(Grundlagen_Abrechnung_KAE!$AK$7,MD_JAHR,0),0)*$H264,IF(J264&gt;0,AC264,I264))</f>
        <v>0</v>
      </c>
      <c r="AF264" s="85" t="e">
        <f ca="1">OFFSET(MD!$P$5,MATCH($AK$7,MD_JAHR,0),0)*12</f>
        <v>#VALUE!</v>
      </c>
      <c r="AG264" s="85">
        <f t="shared" si="36"/>
        <v>0</v>
      </c>
      <c r="AH264" s="81"/>
      <c r="AJ264" s="72"/>
      <c r="AK264" s="72"/>
      <c r="AL264" s="72"/>
      <c r="AM264" s="72"/>
      <c r="AN264" s="72"/>
    </row>
    <row r="265" spans="2:40" ht="15" customHeight="1" x14ac:dyDescent="0.2">
      <c r="B265" s="78"/>
      <c r="C265" s="78"/>
      <c r="D265" s="78"/>
      <c r="E265" s="79"/>
      <c r="F265" s="80"/>
      <c r="G265" s="73"/>
      <c r="H265" s="82"/>
      <c r="I265" s="93"/>
      <c r="J265" s="90"/>
      <c r="K265" s="83"/>
      <c r="L265" s="83"/>
      <c r="M265" s="84"/>
      <c r="N265" s="83"/>
      <c r="O265" s="104" t="str">
        <f ca="1">IF($B265="","",IF(F265="Arbeitgeberähnliche Stellung",OFFSET(MD!$Q$5,MATCH(Grundlagen_Abrechnung_KAE!$AK$7,MD_JAHR,0),0)*$H265,IF(((AD265/12*M265*12)+N265)&gt;AF265,AF265/12,((AD265/12*M265*12)+N265)/12)))</f>
        <v/>
      </c>
      <c r="P265" s="90"/>
      <c r="Q265" s="90"/>
      <c r="R265" s="104">
        <f t="shared" si="29"/>
        <v>0</v>
      </c>
      <c r="T265" s="145">
        <f t="shared" si="30"/>
        <v>0</v>
      </c>
      <c r="U265" s="76">
        <f t="shared" ca="1" si="31"/>
        <v>0</v>
      </c>
      <c r="V265" s="76">
        <f t="shared" ca="1" si="37"/>
        <v>0</v>
      </c>
      <c r="W265" s="76">
        <f t="shared" ca="1" si="32"/>
        <v>0</v>
      </c>
      <c r="Y265" s="106" t="str">
        <f t="shared" si="33"/>
        <v>prüfen</v>
      </c>
      <c r="Z265" s="107" t="str">
        <f ca="1">IFERROR(OFFSET(MD!$U$5,MATCH(Grundlagen_Abrechnung_KAE!$E265,MD_GENDER,0),0),"")</f>
        <v/>
      </c>
      <c r="AA265" s="104">
        <f t="shared" si="34"/>
        <v>0</v>
      </c>
      <c r="AC265" s="104">
        <f t="shared" si="35"/>
        <v>0</v>
      </c>
      <c r="AD265" s="104">
        <f ca="1">IF(F265="Arbeitgeberähnliche Stellung",OFFSET(MD!$Q$5,MATCH(Grundlagen_Abrechnung_KAE!$AK$7,MD_JAHR,0),0)*$H265,IF(J265&gt;0,AC265,I265))</f>
        <v>0</v>
      </c>
      <c r="AF265" s="85" t="e">
        <f ca="1">OFFSET(MD!$P$5,MATCH($AK$7,MD_JAHR,0),0)*12</f>
        <v>#VALUE!</v>
      </c>
      <c r="AG265" s="85">
        <f t="shared" si="36"/>
        <v>0</v>
      </c>
      <c r="AH265" s="81"/>
      <c r="AJ265" s="72"/>
      <c r="AK265" s="72"/>
      <c r="AL265" s="72"/>
      <c r="AM265" s="72"/>
      <c r="AN265" s="72"/>
    </row>
    <row r="266" spans="2:40" ht="15" customHeight="1" x14ac:dyDescent="0.2">
      <c r="B266" s="78"/>
      <c r="C266" s="78"/>
      <c r="D266" s="78"/>
      <c r="E266" s="79"/>
      <c r="F266" s="80"/>
      <c r="G266" s="73"/>
      <c r="H266" s="82"/>
      <c r="I266" s="93"/>
      <c r="J266" s="90"/>
      <c r="K266" s="83"/>
      <c r="L266" s="83"/>
      <c r="M266" s="84"/>
      <c r="N266" s="83"/>
      <c r="O266" s="104" t="str">
        <f ca="1">IF($B266="","",IF(F266="Arbeitgeberähnliche Stellung",OFFSET(MD!$Q$5,MATCH(Grundlagen_Abrechnung_KAE!$AK$7,MD_JAHR,0),0)*$H266,IF(((AD266/12*M266*12)+N266)&gt;AF266,AF266/12,((AD266/12*M266*12)+N266)/12)))</f>
        <v/>
      </c>
      <c r="P266" s="90"/>
      <c r="Q266" s="90"/>
      <c r="R266" s="104">
        <f t="shared" si="29"/>
        <v>0</v>
      </c>
      <c r="T266" s="145">
        <f t="shared" si="30"/>
        <v>0</v>
      </c>
      <c r="U266" s="76">
        <f t="shared" ca="1" si="31"/>
        <v>0</v>
      </c>
      <c r="V266" s="76">
        <f t="shared" ca="1" si="37"/>
        <v>0</v>
      </c>
      <c r="W266" s="76">
        <f t="shared" ca="1" si="32"/>
        <v>0</v>
      </c>
      <c r="Y266" s="106" t="str">
        <f t="shared" si="33"/>
        <v>prüfen</v>
      </c>
      <c r="Z266" s="107" t="str">
        <f ca="1">IFERROR(OFFSET(MD!$U$5,MATCH(Grundlagen_Abrechnung_KAE!$E266,MD_GENDER,0),0),"")</f>
        <v/>
      </c>
      <c r="AA266" s="104">
        <f t="shared" si="34"/>
        <v>0</v>
      </c>
      <c r="AC266" s="104">
        <f t="shared" si="35"/>
        <v>0</v>
      </c>
      <c r="AD266" s="104">
        <f ca="1">IF(F266="Arbeitgeberähnliche Stellung",OFFSET(MD!$Q$5,MATCH(Grundlagen_Abrechnung_KAE!$AK$7,MD_JAHR,0),0)*$H266,IF(J266&gt;0,AC266,I266))</f>
        <v>0</v>
      </c>
      <c r="AF266" s="85" t="e">
        <f ca="1">OFFSET(MD!$P$5,MATCH($AK$7,MD_JAHR,0),0)*12</f>
        <v>#VALUE!</v>
      </c>
      <c r="AG266" s="85">
        <f t="shared" si="36"/>
        <v>0</v>
      </c>
      <c r="AH266" s="81"/>
      <c r="AJ266" s="72"/>
      <c r="AK266" s="72"/>
      <c r="AL266" s="72"/>
      <c r="AM266" s="72"/>
      <c r="AN266" s="72"/>
    </row>
    <row r="267" spans="2:40" ht="15" customHeight="1" x14ac:dyDescent="0.2">
      <c r="B267" s="78"/>
      <c r="C267" s="78"/>
      <c r="D267" s="78"/>
      <c r="E267" s="79"/>
      <c r="F267" s="80"/>
      <c r="G267" s="73"/>
      <c r="H267" s="82"/>
      <c r="I267" s="93"/>
      <c r="J267" s="90"/>
      <c r="K267" s="83"/>
      <c r="L267" s="83"/>
      <c r="M267" s="84"/>
      <c r="N267" s="83"/>
      <c r="O267" s="104" t="str">
        <f ca="1">IF($B267="","",IF(F267="Arbeitgeberähnliche Stellung",OFFSET(MD!$Q$5,MATCH(Grundlagen_Abrechnung_KAE!$AK$7,MD_JAHR,0),0)*$H267,IF(((AD267/12*M267*12)+N267)&gt;AF267,AF267/12,((AD267/12*M267*12)+N267)/12)))</f>
        <v/>
      </c>
      <c r="P267" s="90"/>
      <c r="Q267" s="90"/>
      <c r="R267" s="104">
        <f t="shared" si="29"/>
        <v>0</v>
      </c>
      <c r="T267" s="145">
        <f t="shared" si="30"/>
        <v>0</v>
      </c>
      <c r="U267" s="76">
        <f t="shared" ca="1" si="31"/>
        <v>0</v>
      </c>
      <c r="V267" s="76">
        <f t="shared" ca="1" si="37"/>
        <v>0</v>
      </c>
      <c r="W267" s="76">
        <f t="shared" ca="1" si="32"/>
        <v>0</v>
      </c>
      <c r="Y267" s="106" t="str">
        <f t="shared" si="33"/>
        <v>prüfen</v>
      </c>
      <c r="Z267" s="107" t="str">
        <f ca="1">IFERROR(OFFSET(MD!$U$5,MATCH(Grundlagen_Abrechnung_KAE!$E267,MD_GENDER,0),0),"")</f>
        <v/>
      </c>
      <c r="AA267" s="104">
        <f t="shared" si="34"/>
        <v>0</v>
      </c>
      <c r="AC267" s="104">
        <f t="shared" si="35"/>
        <v>0</v>
      </c>
      <c r="AD267" s="104">
        <f ca="1">IF(F267="Arbeitgeberähnliche Stellung",OFFSET(MD!$Q$5,MATCH(Grundlagen_Abrechnung_KAE!$AK$7,MD_JAHR,0),0)*$H267,IF(J267&gt;0,AC267,I267))</f>
        <v>0</v>
      </c>
      <c r="AF267" s="85" t="e">
        <f ca="1">OFFSET(MD!$P$5,MATCH($AK$7,MD_JAHR,0),0)*12</f>
        <v>#VALUE!</v>
      </c>
      <c r="AG267" s="85">
        <f t="shared" si="36"/>
        <v>0</v>
      </c>
      <c r="AH267" s="81"/>
      <c r="AJ267" s="72"/>
      <c r="AK267" s="72"/>
      <c r="AL267" s="72"/>
      <c r="AM267" s="72"/>
      <c r="AN267" s="72"/>
    </row>
    <row r="268" spans="2:40" ht="15" customHeight="1" x14ac:dyDescent="0.2">
      <c r="B268" s="78"/>
      <c r="C268" s="78"/>
      <c r="D268" s="78"/>
      <c r="E268" s="79"/>
      <c r="F268" s="80"/>
      <c r="G268" s="73"/>
      <c r="H268" s="82"/>
      <c r="I268" s="93"/>
      <c r="J268" s="90"/>
      <c r="K268" s="83"/>
      <c r="L268" s="83"/>
      <c r="M268" s="84"/>
      <c r="N268" s="83"/>
      <c r="O268" s="104" t="str">
        <f ca="1">IF($B268="","",IF(F268="Arbeitgeberähnliche Stellung",OFFSET(MD!$Q$5,MATCH(Grundlagen_Abrechnung_KAE!$AK$7,MD_JAHR,0),0)*$H268,IF(((AD268/12*M268*12)+N268)&gt;AF268,AF268/12,((AD268/12*M268*12)+N268)/12)))</f>
        <v/>
      </c>
      <c r="P268" s="90"/>
      <c r="Q268" s="90"/>
      <c r="R268" s="104">
        <f t="shared" si="29"/>
        <v>0</v>
      </c>
      <c r="T268" s="145">
        <f t="shared" si="30"/>
        <v>0</v>
      </c>
      <c r="U268" s="76">
        <f t="shared" ca="1" si="31"/>
        <v>0</v>
      </c>
      <c r="V268" s="76">
        <f t="shared" ca="1" si="37"/>
        <v>0</v>
      </c>
      <c r="W268" s="76">
        <f t="shared" ca="1" si="32"/>
        <v>0</v>
      </c>
      <c r="Y268" s="106" t="str">
        <f t="shared" si="33"/>
        <v>prüfen</v>
      </c>
      <c r="Z268" s="107" t="str">
        <f ca="1">IFERROR(OFFSET(MD!$U$5,MATCH(Grundlagen_Abrechnung_KAE!$E268,MD_GENDER,0),0),"")</f>
        <v/>
      </c>
      <c r="AA268" s="104">
        <f t="shared" si="34"/>
        <v>0</v>
      </c>
      <c r="AC268" s="104">
        <f t="shared" si="35"/>
        <v>0</v>
      </c>
      <c r="AD268" s="104">
        <f ca="1">IF(F268="Arbeitgeberähnliche Stellung",OFFSET(MD!$Q$5,MATCH(Grundlagen_Abrechnung_KAE!$AK$7,MD_JAHR,0),0)*$H268,IF(J268&gt;0,AC268,I268))</f>
        <v>0</v>
      </c>
      <c r="AF268" s="85" t="e">
        <f ca="1">OFFSET(MD!$P$5,MATCH($AK$7,MD_JAHR,0),0)*12</f>
        <v>#VALUE!</v>
      </c>
      <c r="AG268" s="85">
        <f t="shared" si="36"/>
        <v>0</v>
      </c>
      <c r="AH268" s="81"/>
      <c r="AJ268" s="72"/>
      <c r="AK268" s="72"/>
      <c r="AL268" s="72"/>
      <c r="AM268" s="72"/>
      <c r="AN268" s="72"/>
    </row>
    <row r="269" spans="2:40" ht="15" customHeight="1" x14ac:dyDescent="0.2">
      <c r="B269" s="78"/>
      <c r="C269" s="78"/>
      <c r="D269" s="78"/>
      <c r="E269" s="79"/>
      <c r="F269" s="80"/>
      <c r="G269" s="73"/>
      <c r="H269" s="82"/>
      <c r="I269" s="93"/>
      <c r="J269" s="90"/>
      <c r="K269" s="83"/>
      <c r="L269" s="83"/>
      <c r="M269" s="84"/>
      <c r="N269" s="83"/>
      <c r="O269" s="104" t="str">
        <f ca="1">IF($B269="","",IF(F269="Arbeitgeberähnliche Stellung",OFFSET(MD!$Q$5,MATCH(Grundlagen_Abrechnung_KAE!$AK$7,MD_JAHR,0),0)*$H269,IF(((AD269/12*M269*12)+N269)&gt;AF269,AF269/12,((AD269/12*M269*12)+N269)/12)))</f>
        <v/>
      </c>
      <c r="P269" s="90"/>
      <c r="Q269" s="90"/>
      <c r="R269" s="104">
        <f t="shared" si="29"/>
        <v>0</v>
      </c>
      <c r="T269" s="145">
        <f t="shared" si="30"/>
        <v>0</v>
      </c>
      <c r="U269" s="76">
        <f t="shared" ca="1" si="31"/>
        <v>0</v>
      </c>
      <c r="V269" s="76">
        <f t="shared" ca="1" si="37"/>
        <v>0</v>
      </c>
      <c r="W269" s="76">
        <f t="shared" ca="1" si="32"/>
        <v>0</v>
      </c>
      <c r="Y269" s="106" t="str">
        <f t="shared" si="33"/>
        <v>prüfen</v>
      </c>
      <c r="Z269" s="107" t="str">
        <f ca="1">IFERROR(OFFSET(MD!$U$5,MATCH(Grundlagen_Abrechnung_KAE!$E269,MD_GENDER,0),0),"")</f>
        <v/>
      </c>
      <c r="AA269" s="104">
        <f t="shared" si="34"/>
        <v>0</v>
      </c>
      <c r="AC269" s="104">
        <f t="shared" si="35"/>
        <v>0</v>
      </c>
      <c r="AD269" s="104">
        <f ca="1">IF(F269="Arbeitgeberähnliche Stellung",OFFSET(MD!$Q$5,MATCH(Grundlagen_Abrechnung_KAE!$AK$7,MD_JAHR,0),0)*$H269,IF(J269&gt;0,AC269,I269))</f>
        <v>0</v>
      </c>
      <c r="AF269" s="85" t="e">
        <f ca="1">OFFSET(MD!$P$5,MATCH($AK$7,MD_JAHR,0),0)*12</f>
        <v>#VALUE!</v>
      </c>
      <c r="AG269" s="85">
        <f t="shared" si="36"/>
        <v>0</v>
      </c>
      <c r="AH269" s="81"/>
      <c r="AJ269" s="72"/>
      <c r="AK269" s="72"/>
      <c r="AL269" s="72"/>
      <c r="AM269" s="72"/>
      <c r="AN269" s="72"/>
    </row>
    <row r="270" spans="2:40" ht="15" customHeight="1" x14ac:dyDescent="0.2">
      <c r="B270" s="78"/>
      <c r="C270" s="78"/>
      <c r="D270" s="78"/>
      <c r="E270" s="79"/>
      <c r="F270" s="80"/>
      <c r="G270" s="73"/>
      <c r="H270" s="82"/>
      <c r="I270" s="93"/>
      <c r="J270" s="90"/>
      <c r="K270" s="83"/>
      <c r="L270" s="83"/>
      <c r="M270" s="84"/>
      <c r="N270" s="83"/>
      <c r="O270" s="104" t="str">
        <f ca="1">IF($B270="","",IF(F270="Arbeitgeberähnliche Stellung",OFFSET(MD!$Q$5,MATCH(Grundlagen_Abrechnung_KAE!$AK$7,MD_JAHR,0),0)*$H270,IF(((AD270/12*M270*12)+N270)&gt;AF270,AF270/12,((AD270/12*M270*12)+N270)/12)))</f>
        <v/>
      </c>
      <c r="P270" s="90"/>
      <c r="Q270" s="90"/>
      <c r="R270" s="104">
        <f t="shared" si="29"/>
        <v>0</v>
      </c>
      <c r="T270" s="145">
        <f t="shared" si="30"/>
        <v>0</v>
      </c>
      <c r="U270" s="76">
        <f t="shared" ca="1" si="31"/>
        <v>0</v>
      </c>
      <c r="V270" s="76">
        <f t="shared" ca="1" si="37"/>
        <v>0</v>
      </c>
      <c r="W270" s="76">
        <f t="shared" ca="1" si="32"/>
        <v>0</v>
      </c>
      <c r="Y270" s="106" t="str">
        <f t="shared" si="33"/>
        <v>prüfen</v>
      </c>
      <c r="Z270" s="107" t="str">
        <f ca="1">IFERROR(OFFSET(MD!$U$5,MATCH(Grundlagen_Abrechnung_KAE!$E270,MD_GENDER,0),0),"")</f>
        <v/>
      </c>
      <c r="AA270" s="104">
        <f t="shared" si="34"/>
        <v>0</v>
      </c>
      <c r="AC270" s="104">
        <f t="shared" si="35"/>
        <v>0</v>
      </c>
      <c r="AD270" s="104">
        <f ca="1">IF(F270="Arbeitgeberähnliche Stellung",OFFSET(MD!$Q$5,MATCH(Grundlagen_Abrechnung_KAE!$AK$7,MD_JAHR,0),0)*$H270,IF(J270&gt;0,AC270,I270))</f>
        <v>0</v>
      </c>
      <c r="AF270" s="85" t="e">
        <f ca="1">OFFSET(MD!$P$5,MATCH($AK$7,MD_JAHR,0),0)*12</f>
        <v>#VALUE!</v>
      </c>
      <c r="AG270" s="85">
        <f t="shared" si="36"/>
        <v>0</v>
      </c>
      <c r="AH270" s="81"/>
      <c r="AJ270" s="72"/>
      <c r="AK270" s="72"/>
      <c r="AL270" s="72"/>
      <c r="AM270" s="72"/>
      <c r="AN270" s="72"/>
    </row>
    <row r="271" spans="2:40" ht="15" customHeight="1" x14ac:dyDescent="0.2">
      <c r="B271" s="78"/>
      <c r="C271" s="78"/>
      <c r="D271" s="78"/>
      <c r="E271" s="79"/>
      <c r="F271" s="80"/>
      <c r="G271" s="73"/>
      <c r="H271" s="82"/>
      <c r="I271" s="93"/>
      <c r="J271" s="90"/>
      <c r="K271" s="83"/>
      <c r="L271" s="83"/>
      <c r="M271" s="84"/>
      <c r="N271" s="83"/>
      <c r="O271" s="104" t="str">
        <f ca="1">IF($B271="","",IF(F271="Arbeitgeberähnliche Stellung",OFFSET(MD!$Q$5,MATCH(Grundlagen_Abrechnung_KAE!$AK$7,MD_JAHR,0),0)*$H271,IF(((AD271/12*M271*12)+N271)&gt;AF271,AF271/12,((AD271/12*M271*12)+N271)/12)))</f>
        <v/>
      </c>
      <c r="P271" s="90"/>
      <c r="Q271" s="90"/>
      <c r="R271" s="104">
        <f t="shared" si="29"/>
        <v>0</v>
      </c>
      <c r="T271" s="145">
        <f t="shared" si="30"/>
        <v>0</v>
      </c>
      <c r="U271" s="76">
        <f t="shared" ca="1" si="31"/>
        <v>0</v>
      </c>
      <c r="V271" s="76">
        <f t="shared" ca="1" si="37"/>
        <v>0</v>
      </c>
      <c r="W271" s="76">
        <f t="shared" ca="1" si="32"/>
        <v>0</v>
      </c>
      <c r="Y271" s="106" t="str">
        <f t="shared" si="33"/>
        <v>prüfen</v>
      </c>
      <c r="Z271" s="107" t="str">
        <f ca="1">IFERROR(OFFSET(MD!$U$5,MATCH(Grundlagen_Abrechnung_KAE!$E271,MD_GENDER,0),0),"")</f>
        <v/>
      </c>
      <c r="AA271" s="104">
        <f t="shared" si="34"/>
        <v>0</v>
      </c>
      <c r="AC271" s="104">
        <f t="shared" si="35"/>
        <v>0</v>
      </c>
      <c r="AD271" s="104">
        <f ca="1">IF(F271="Arbeitgeberähnliche Stellung",OFFSET(MD!$Q$5,MATCH(Grundlagen_Abrechnung_KAE!$AK$7,MD_JAHR,0),0)*$H271,IF(J271&gt;0,AC271,I271))</f>
        <v>0</v>
      </c>
      <c r="AF271" s="85" t="e">
        <f ca="1">OFFSET(MD!$P$5,MATCH($AK$7,MD_JAHR,0),0)*12</f>
        <v>#VALUE!</v>
      </c>
      <c r="AG271" s="85">
        <f t="shared" si="36"/>
        <v>0</v>
      </c>
      <c r="AH271" s="81"/>
      <c r="AJ271" s="72"/>
      <c r="AK271" s="72"/>
      <c r="AL271" s="72"/>
      <c r="AM271" s="72"/>
      <c r="AN271" s="72"/>
    </row>
    <row r="272" spans="2:40" ht="15" customHeight="1" x14ac:dyDescent="0.2">
      <c r="B272" s="78"/>
      <c r="C272" s="78"/>
      <c r="D272" s="78"/>
      <c r="E272" s="79"/>
      <c r="F272" s="80"/>
      <c r="G272" s="73"/>
      <c r="H272" s="82"/>
      <c r="I272" s="93"/>
      <c r="J272" s="90"/>
      <c r="K272" s="83"/>
      <c r="L272" s="83"/>
      <c r="M272" s="84"/>
      <c r="N272" s="83"/>
      <c r="O272" s="104" t="str">
        <f ca="1">IF($B272="","",IF(F272="Arbeitgeberähnliche Stellung",OFFSET(MD!$Q$5,MATCH(Grundlagen_Abrechnung_KAE!$AK$7,MD_JAHR,0),0)*$H272,IF(((AD272/12*M272*12)+N272)&gt;AF272,AF272/12,((AD272/12*M272*12)+N272)/12)))</f>
        <v/>
      </c>
      <c r="P272" s="90"/>
      <c r="Q272" s="90"/>
      <c r="R272" s="104">
        <f t="shared" si="29"/>
        <v>0</v>
      </c>
      <c r="T272" s="145">
        <f t="shared" si="30"/>
        <v>0</v>
      </c>
      <c r="U272" s="76">
        <f t="shared" ca="1" si="31"/>
        <v>0</v>
      </c>
      <c r="V272" s="76">
        <f t="shared" ca="1" si="37"/>
        <v>0</v>
      </c>
      <c r="W272" s="76">
        <f t="shared" ca="1" si="32"/>
        <v>0</v>
      </c>
      <c r="Y272" s="106" t="str">
        <f t="shared" si="33"/>
        <v>prüfen</v>
      </c>
      <c r="Z272" s="107" t="str">
        <f ca="1">IFERROR(OFFSET(MD!$U$5,MATCH(Grundlagen_Abrechnung_KAE!$E272,MD_GENDER,0),0),"")</f>
        <v/>
      </c>
      <c r="AA272" s="104">
        <f t="shared" si="34"/>
        <v>0</v>
      </c>
      <c r="AC272" s="104">
        <f t="shared" si="35"/>
        <v>0</v>
      </c>
      <c r="AD272" s="104">
        <f ca="1">IF(F272="Arbeitgeberähnliche Stellung",OFFSET(MD!$Q$5,MATCH(Grundlagen_Abrechnung_KAE!$AK$7,MD_JAHR,0),0)*$H272,IF(J272&gt;0,AC272,I272))</f>
        <v>0</v>
      </c>
      <c r="AF272" s="85" t="e">
        <f ca="1">OFFSET(MD!$P$5,MATCH($AK$7,MD_JAHR,0),0)*12</f>
        <v>#VALUE!</v>
      </c>
      <c r="AG272" s="85">
        <f t="shared" si="36"/>
        <v>0</v>
      </c>
      <c r="AH272" s="81"/>
      <c r="AJ272" s="72"/>
      <c r="AK272" s="72"/>
      <c r="AL272" s="72"/>
      <c r="AM272" s="72"/>
      <c r="AN272" s="72"/>
    </row>
    <row r="273" spans="2:40" ht="15" customHeight="1" x14ac:dyDescent="0.2">
      <c r="B273" s="78"/>
      <c r="C273" s="78"/>
      <c r="D273" s="78"/>
      <c r="E273" s="79"/>
      <c r="F273" s="80"/>
      <c r="G273" s="73"/>
      <c r="H273" s="82"/>
      <c r="I273" s="93"/>
      <c r="J273" s="90"/>
      <c r="K273" s="83"/>
      <c r="L273" s="83"/>
      <c r="M273" s="84"/>
      <c r="N273" s="83"/>
      <c r="O273" s="104" t="str">
        <f ca="1">IF($B273="","",IF(F273="Arbeitgeberähnliche Stellung",OFFSET(MD!$Q$5,MATCH(Grundlagen_Abrechnung_KAE!$AK$7,MD_JAHR,0),0)*$H273,IF(((AD273/12*M273*12)+N273)&gt;AF273,AF273/12,((AD273/12*M273*12)+N273)/12)))</f>
        <v/>
      </c>
      <c r="P273" s="90"/>
      <c r="Q273" s="90"/>
      <c r="R273" s="104">
        <f t="shared" si="29"/>
        <v>0</v>
      </c>
      <c r="T273" s="145">
        <f t="shared" si="30"/>
        <v>0</v>
      </c>
      <c r="U273" s="76">
        <f t="shared" ca="1" si="31"/>
        <v>0</v>
      </c>
      <c r="V273" s="76">
        <f t="shared" ca="1" si="37"/>
        <v>0</v>
      </c>
      <c r="W273" s="76">
        <f t="shared" ca="1" si="32"/>
        <v>0</v>
      </c>
      <c r="Y273" s="106" t="str">
        <f t="shared" si="33"/>
        <v>prüfen</v>
      </c>
      <c r="Z273" s="107" t="str">
        <f ca="1">IFERROR(OFFSET(MD!$U$5,MATCH(Grundlagen_Abrechnung_KAE!$E273,MD_GENDER,0),0),"")</f>
        <v/>
      </c>
      <c r="AA273" s="104">
        <f t="shared" si="34"/>
        <v>0</v>
      </c>
      <c r="AC273" s="104">
        <f t="shared" si="35"/>
        <v>0</v>
      </c>
      <c r="AD273" s="104">
        <f ca="1">IF(F273="Arbeitgeberähnliche Stellung",OFFSET(MD!$Q$5,MATCH(Grundlagen_Abrechnung_KAE!$AK$7,MD_JAHR,0),0)*$H273,IF(J273&gt;0,AC273,I273))</f>
        <v>0</v>
      </c>
      <c r="AF273" s="85" t="e">
        <f ca="1">OFFSET(MD!$P$5,MATCH($AK$7,MD_JAHR,0),0)*12</f>
        <v>#VALUE!</v>
      </c>
      <c r="AG273" s="85">
        <f t="shared" si="36"/>
        <v>0</v>
      </c>
      <c r="AH273" s="81"/>
      <c r="AJ273" s="72"/>
      <c r="AK273" s="72"/>
      <c r="AL273" s="72"/>
      <c r="AM273" s="72"/>
      <c r="AN273" s="72"/>
    </row>
    <row r="274" spans="2:40" ht="15" customHeight="1" x14ac:dyDescent="0.2">
      <c r="B274" s="78"/>
      <c r="C274" s="78"/>
      <c r="D274" s="78"/>
      <c r="E274" s="79"/>
      <c r="F274" s="80"/>
      <c r="G274" s="73"/>
      <c r="H274" s="82"/>
      <c r="I274" s="93"/>
      <c r="J274" s="90"/>
      <c r="K274" s="83"/>
      <c r="L274" s="83"/>
      <c r="M274" s="84"/>
      <c r="N274" s="83"/>
      <c r="O274" s="104" t="str">
        <f ca="1">IF($B274="","",IF(F274="Arbeitgeberähnliche Stellung",OFFSET(MD!$Q$5,MATCH(Grundlagen_Abrechnung_KAE!$AK$7,MD_JAHR,0),0)*$H274,IF(((AD274/12*M274*12)+N274)&gt;AF274,AF274/12,((AD274/12*M274*12)+N274)/12)))</f>
        <v/>
      </c>
      <c r="P274" s="90"/>
      <c r="Q274" s="90"/>
      <c r="R274" s="104">
        <f t="shared" si="29"/>
        <v>0</v>
      </c>
      <c r="T274" s="145">
        <f t="shared" si="30"/>
        <v>0</v>
      </c>
      <c r="U274" s="76">
        <f t="shared" ca="1" si="31"/>
        <v>0</v>
      </c>
      <c r="V274" s="76">
        <f t="shared" ca="1" si="37"/>
        <v>0</v>
      </c>
      <c r="W274" s="76">
        <f t="shared" ca="1" si="32"/>
        <v>0</v>
      </c>
      <c r="Y274" s="106" t="str">
        <f t="shared" si="33"/>
        <v>prüfen</v>
      </c>
      <c r="Z274" s="107" t="str">
        <f ca="1">IFERROR(OFFSET(MD!$U$5,MATCH(Grundlagen_Abrechnung_KAE!$E274,MD_GENDER,0),0),"")</f>
        <v/>
      </c>
      <c r="AA274" s="104">
        <f t="shared" si="34"/>
        <v>0</v>
      </c>
      <c r="AC274" s="104">
        <f t="shared" si="35"/>
        <v>0</v>
      </c>
      <c r="AD274" s="104">
        <f ca="1">IF(F274="Arbeitgeberähnliche Stellung",OFFSET(MD!$Q$5,MATCH(Grundlagen_Abrechnung_KAE!$AK$7,MD_JAHR,0),0)*$H274,IF(J274&gt;0,AC274,I274))</f>
        <v>0</v>
      </c>
      <c r="AF274" s="85" t="e">
        <f ca="1">OFFSET(MD!$P$5,MATCH($AK$7,MD_JAHR,0),0)*12</f>
        <v>#VALUE!</v>
      </c>
      <c r="AG274" s="85">
        <f t="shared" si="36"/>
        <v>0</v>
      </c>
      <c r="AH274" s="81"/>
      <c r="AJ274" s="72"/>
      <c r="AK274" s="72"/>
      <c r="AL274" s="72"/>
      <c r="AM274" s="72"/>
      <c r="AN274" s="72"/>
    </row>
    <row r="275" spans="2:40" ht="15" customHeight="1" x14ac:dyDescent="0.2">
      <c r="B275" s="78"/>
      <c r="C275" s="78"/>
      <c r="D275" s="78"/>
      <c r="E275" s="79"/>
      <c r="F275" s="80"/>
      <c r="G275" s="73"/>
      <c r="H275" s="82"/>
      <c r="I275" s="93"/>
      <c r="J275" s="90"/>
      <c r="K275" s="83"/>
      <c r="L275" s="83"/>
      <c r="M275" s="84"/>
      <c r="N275" s="83"/>
      <c r="O275" s="104" t="str">
        <f ca="1">IF($B275="","",IF(F275="Arbeitgeberähnliche Stellung",OFFSET(MD!$Q$5,MATCH(Grundlagen_Abrechnung_KAE!$AK$7,MD_JAHR,0),0)*$H275,IF(((AD275/12*M275*12)+N275)&gt;AF275,AF275/12,((AD275/12*M275*12)+N275)/12)))</f>
        <v/>
      </c>
      <c r="P275" s="90"/>
      <c r="Q275" s="90"/>
      <c r="R275" s="104">
        <f t="shared" ref="R275:R338" si="38">ROUND(IF(Q275="",0,IF(P275=0,0,IF(Q275&gt;P275,0,P275-Q275))),2)</f>
        <v>0</v>
      </c>
      <c r="T275" s="145">
        <f t="shared" ref="T275:T338" si="39">IFERROR(R275/P275,0)</f>
        <v>0</v>
      </c>
      <c r="U275" s="76">
        <f t="shared" ref="U275:U338" ca="1" si="40">IFERROR(IF(O275-W275=0,O275,(O275)*(1-T275)),0)</f>
        <v>0</v>
      </c>
      <c r="V275" s="76">
        <f t="shared" ca="1" si="37"/>
        <v>0</v>
      </c>
      <c r="W275" s="76">
        <f t="shared" ref="W275:W338" ca="1" si="41">IFERROR(O275*T275,0)*0.8</f>
        <v>0</v>
      </c>
      <c r="Y275" s="106" t="str">
        <f t="shared" ref="Y275:Y338" si="42">IF(YEAR($G275)&gt;$Y$16,"prüfen","")</f>
        <v>prüfen</v>
      </c>
      <c r="Z275" s="107" t="str">
        <f ca="1">IFERROR(OFFSET(MD!$U$5,MATCH(Grundlagen_Abrechnung_KAE!$E275,MD_GENDER,0),0),"")</f>
        <v/>
      </c>
      <c r="AA275" s="104">
        <f t="shared" ref="AA275:AA338" si="43">IF(B275="",0,IF(YEAR(G275)&gt;$AA$16,0,1))</f>
        <v>0</v>
      </c>
      <c r="AC275" s="104">
        <f t="shared" ref="AC275:AC338" si="44">IF(J275*K275/6&gt;J275*L275/12,J275*K275/6,J275*L275/12)</f>
        <v>0</v>
      </c>
      <c r="AD275" s="104">
        <f ca="1">IF(F275="Arbeitgeberähnliche Stellung",OFFSET(MD!$Q$5,MATCH(Grundlagen_Abrechnung_KAE!$AK$7,MD_JAHR,0),0)*$H275,IF(J275&gt;0,AC275,I275))</f>
        <v>0</v>
      </c>
      <c r="AF275" s="85" t="e">
        <f ca="1">OFFSET(MD!$P$5,MATCH($AK$7,MD_JAHR,0),0)*12</f>
        <v>#VALUE!</v>
      </c>
      <c r="AG275" s="85">
        <f t="shared" ref="AG275:AG338" si="45">I275*M275+N275</f>
        <v>0</v>
      </c>
      <c r="AH275" s="81"/>
      <c r="AJ275" s="72"/>
      <c r="AK275" s="72"/>
      <c r="AL275" s="72"/>
      <c r="AM275" s="72"/>
      <c r="AN275" s="72"/>
    </row>
    <row r="276" spans="2:40" ht="15" customHeight="1" x14ac:dyDescent="0.2">
      <c r="B276" s="78"/>
      <c r="C276" s="78"/>
      <c r="D276" s="78"/>
      <c r="E276" s="79"/>
      <c r="F276" s="80"/>
      <c r="G276" s="73"/>
      <c r="H276" s="82"/>
      <c r="I276" s="93"/>
      <c r="J276" s="90"/>
      <c r="K276" s="83"/>
      <c r="L276" s="83"/>
      <c r="M276" s="84"/>
      <c r="N276" s="83"/>
      <c r="O276" s="104" t="str">
        <f ca="1">IF($B276="","",IF(F276="Arbeitgeberähnliche Stellung",OFFSET(MD!$Q$5,MATCH(Grundlagen_Abrechnung_KAE!$AK$7,MD_JAHR,0),0)*$H276,IF(((AD276/12*M276*12)+N276)&gt;AF276,AF276/12,((AD276/12*M276*12)+N276)/12)))</f>
        <v/>
      </c>
      <c r="P276" s="90"/>
      <c r="Q276" s="90"/>
      <c r="R276" s="104">
        <f t="shared" si="38"/>
        <v>0</v>
      </c>
      <c r="T276" s="145">
        <f t="shared" si="39"/>
        <v>0</v>
      </c>
      <c r="U276" s="76">
        <f t="shared" ca="1" si="40"/>
        <v>0</v>
      </c>
      <c r="V276" s="76">
        <f t="shared" ref="V276:V339" ca="1" si="46">IFERROR(O276*T276,0)</f>
        <v>0</v>
      </c>
      <c r="W276" s="76">
        <f t="shared" ca="1" si="41"/>
        <v>0</v>
      </c>
      <c r="Y276" s="106" t="str">
        <f t="shared" si="42"/>
        <v>prüfen</v>
      </c>
      <c r="Z276" s="107" t="str">
        <f ca="1">IFERROR(OFFSET(MD!$U$5,MATCH(Grundlagen_Abrechnung_KAE!$E276,MD_GENDER,0),0),"")</f>
        <v/>
      </c>
      <c r="AA276" s="104">
        <f t="shared" si="43"/>
        <v>0</v>
      </c>
      <c r="AC276" s="104">
        <f t="shared" si="44"/>
        <v>0</v>
      </c>
      <c r="AD276" s="104">
        <f ca="1">IF(F276="Arbeitgeberähnliche Stellung",OFFSET(MD!$Q$5,MATCH(Grundlagen_Abrechnung_KAE!$AK$7,MD_JAHR,0),0)*$H276,IF(J276&gt;0,AC276,I276))</f>
        <v>0</v>
      </c>
      <c r="AF276" s="85" t="e">
        <f ca="1">OFFSET(MD!$P$5,MATCH($AK$7,MD_JAHR,0),0)*12</f>
        <v>#VALUE!</v>
      </c>
      <c r="AG276" s="85">
        <f t="shared" si="45"/>
        <v>0</v>
      </c>
      <c r="AH276" s="81"/>
      <c r="AJ276" s="72"/>
      <c r="AK276" s="72"/>
      <c r="AL276" s="72"/>
      <c r="AM276" s="72"/>
      <c r="AN276" s="72"/>
    </row>
    <row r="277" spans="2:40" ht="15" customHeight="1" x14ac:dyDescent="0.2">
      <c r="B277" s="78"/>
      <c r="C277" s="78"/>
      <c r="D277" s="78"/>
      <c r="E277" s="79"/>
      <c r="F277" s="80"/>
      <c r="G277" s="73"/>
      <c r="H277" s="82"/>
      <c r="I277" s="93"/>
      <c r="J277" s="90"/>
      <c r="K277" s="83"/>
      <c r="L277" s="83"/>
      <c r="M277" s="84"/>
      <c r="N277" s="83"/>
      <c r="O277" s="104" t="str">
        <f ca="1">IF($B277="","",IF(F277="Arbeitgeberähnliche Stellung",OFFSET(MD!$Q$5,MATCH(Grundlagen_Abrechnung_KAE!$AK$7,MD_JAHR,0),0)*$H277,IF(((AD277/12*M277*12)+N277)&gt;AF277,AF277/12,((AD277/12*M277*12)+N277)/12)))</f>
        <v/>
      </c>
      <c r="P277" s="90"/>
      <c r="Q277" s="90"/>
      <c r="R277" s="104">
        <f t="shared" si="38"/>
        <v>0</v>
      </c>
      <c r="T277" s="145">
        <f t="shared" si="39"/>
        <v>0</v>
      </c>
      <c r="U277" s="76">
        <f t="shared" ca="1" si="40"/>
        <v>0</v>
      </c>
      <c r="V277" s="76">
        <f t="shared" ca="1" si="46"/>
        <v>0</v>
      </c>
      <c r="W277" s="76">
        <f t="shared" ca="1" si="41"/>
        <v>0</v>
      </c>
      <c r="Y277" s="106" t="str">
        <f t="shared" si="42"/>
        <v>prüfen</v>
      </c>
      <c r="Z277" s="107" t="str">
        <f ca="1">IFERROR(OFFSET(MD!$U$5,MATCH(Grundlagen_Abrechnung_KAE!$E277,MD_GENDER,0),0),"")</f>
        <v/>
      </c>
      <c r="AA277" s="104">
        <f t="shared" si="43"/>
        <v>0</v>
      </c>
      <c r="AC277" s="104">
        <f t="shared" si="44"/>
        <v>0</v>
      </c>
      <c r="AD277" s="104">
        <f ca="1">IF(F277="Arbeitgeberähnliche Stellung",OFFSET(MD!$Q$5,MATCH(Grundlagen_Abrechnung_KAE!$AK$7,MD_JAHR,0),0)*$H277,IF(J277&gt;0,AC277,I277))</f>
        <v>0</v>
      </c>
      <c r="AF277" s="85" t="e">
        <f ca="1">OFFSET(MD!$P$5,MATCH($AK$7,MD_JAHR,0),0)*12</f>
        <v>#VALUE!</v>
      </c>
      <c r="AG277" s="85">
        <f t="shared" si="45"/>
        <v>0</v>
      </c>
      <c r="AH277" s="81"/>
      <c r="AJ277" s="72"/>
      <c r="AK277" s="72"/>
      <c r="AL277" s="72"/>
      <c r="AM277" s="72"/>
      <c r="AN277" s="72"/>
    </row>
    <row r="278" spans="2:40" ht="15" customHeight="1" x14ac:dyDescent="0.2">
      <c r="B278" s="78"/>
      <c r="C278" s="78"/>
      <c r="D278" s="78"/>
      <c r="E278" s="79"/>
      <c r="F278" s="80"/>
      <c r="G278" s="73"/>
      <c r="H278" s="82"/>
      <c r="I278" s="93"/>
      <c r="J278" s="90"/>
      <c r="K278" s="83"/>
      <c r="L278" s="83"/>
      <c r="M278" s="84"/>
      <c r="N278" s="83"/>
      <c r="O278" s="104" t="str">
        <f ca="1">IF($B278="","",IF(F278="Arbeitgeberähnliche Stellung",OFFSET(MD!$Q$5,MATCH(Grundlagen_Abrechnung_KAE!$AK$7,MD_JAHR,0),0)*$H278,IF(((AD278/12*M278*12)+N278)&gt;AF278,AF278/12,((AD278/12*M278*12)+N278)/12)))</f>
        <v/>
      </c>
      <c r="P278" s="90"/>
      <c r="Q278" s="90"/>
      <c r="R278" s="104">
        <f t="shared" si="38"/>
        <v>0</v>
      </c>
      <c r="T278" s="145">
        <f t="shared" si="39"/>
        <v>0</v>
      </c>
      <c r="U278" s="76">
        <f t="shared" ca="1" si="40"/>
        <v>0</v>
      </c>
      <c r="V278" s="76">
        <f t="shared" ca="1" si="46"/>
        <v>0</v>
      </c>
      <c r="W278" s="76">
        <f t="shared" ca="1" si="41"/>
        <v>0</v>
      </c>
      <c r="Y278" s="106" t="str">
        <f t="shared" si="42"/>
        <v>prüfen</v>
      </c>
      <c r="Z278" s="107" t="str">
        <f ca="1">IFERROR(OFFSET(MD!$U$5,MATCH(Grundlagen_Abrechnung_KAE!$E278,MD_GENDER,0),0),"")</f>
        <v/>
      </c>
      <c r="AA278" s="104">
        <f t="shared" si="43"/>
        <v>0</v>
      </c>
      <c r="AC278" s="104">
        <f t="shared" si="44"/>
        <v>0</v>
      </c>
      <c r="AD278" s="104">
        <f ca="1">IF(F278="Arbeitgeberähnliche Stellung",OFFSET(MD!$Q$5,MATCH(Grundlagen_Abrechnung_KAE!$AK$7,MD_JAHR,0),0)*$H278,IF(J278&gt;0,AC278,I278))</f>
        <v>0</v>
      </c>
      <c r="AF278" s="85" t="e">
        <f ca="1">OFFSET(MD!$P$5,MATCH($AK$7,MD_JAHR,0),0)*12</f>
        <v>#VALUE!</v>
      </c>
      <c r="AG278" s="85">
        <f t="shared" si="45"/>
        <v>0</v>
      </c>
      <c r="AH278" s="81"/>
      <c r="AJ278" s="72"/>
      <c r="AK278" s="72"/>
      <c r="AL278" s="72"/>
      <c r="AM278" s="72"/>
      <c r="AN278" s="72"/>
    </row>
    <row r="279" spans="2:40" ht="15" customHeight="1" x14ac:dyDescent="0.2">
      <c r="B279" s="78"/>
      <c r="C279" s="78"/>
      <c r="D279" s="78"/>
      <c r="E279" s="79"/>
      <c r="F279" s="80"/>
      <c r="G279" s="73"/>
      <c r="H279" s="82"/>
      <c r="I279" s="93"/>
      <c r="J279" s="90"/>
      <c r="K279" s="83"/>
      <c r="L279" s="83"/>
      <c r="M279" s="84"/>
      <c r="N279" s="83"/>
      <c r="O279" s="104" t="str">
        <f ca="1">IF($B279="","",IF(F279="Arbeitgeberähnliche Stellung",OFFSET(MD!$Q$5,MATCH(Grundlagen_Abrechnung_KAE!$AK$7,MD_JAHR,0),0)*$H279,IF(((AD279/12*M279*12)+N279)&gt;AF279,AF279/12,((AD279/12*M279*12)+N279)/12)))</f>
        <v/>
      </c>
      <c r="P279" s="90"/>
      <c r="Q279" s="90"/>
      <c r="R279" s="104">
        <f t="shared" si="38"/>
        <v>0</v>
      </c>
      <c r="T279" s="145">
        <f t="shared" si="39"/>
        <v>0</v>
      </c>
      <c r="U279" s="76">
        <f t="shared" ca="1" si="40"/>
        <v>0</v>
      </c>
      <c r="V279" s="76">
        <f t="shared" ca="1" si="46"/>
        <v>0</v>
      </c>
      <c r="W279" s="76">
        <f t="shared" ca="1" si="41"/>
        <v>0</v>
      </c>
      <c r="Y279" s="106" t="str">
        <f t="shared" si="42"/>
        <v>prüfen</v>
      </c>
      <c r="Z279" s="107" t="str">
        <f ca="1">IFERROR(OFFSET(MD!$U$5,MATCH(Grundlagen_Abrechnung_KAE!$E279,MD_GENDER,0),0),"")</f>
        <v/>
      </c>
      <c r="AA279" s="104">
        <f t="shared" si="43"/>
        <v>0</v>
      </c>
      <c r="AC279" s="104">
        <f t="shared" si="44"/>
        <v>0</v>
      </c>
      <c r="AD279" s="104">
        <f ca="1">IF(F279="Arbeitgeberähnliche Stellung",OFFSET(MD!$Q$5,MATCH(Grundlagen_Abrechnung_KAE!$AK$7,MD_JAHR,0),0)*$H279,IF(J279&gt;0,AC279,I279))</f>
        <v>0</v>
      </c>
      <c r="AF279" s="85" t="e">
        <f ca="1">OFFSET(MD!$P$5,MATCH($AK$7,MD_JAHR,0),0)*12</f>
        <v>#VALUE!</v>
      </c>
      <c r="AG279" s="85">
        <f t="shared" si="45"/>
        <v>0</v>
      </c>
      <c r="AH279" s="81"/>
      <c r="AJ279" s="72"/>
      <c r="AK279" s="72"/>
      <c r="AL279" s="72"/>
      <c r="AM279" s="72"/>
      <c r="AN279" s="72"/>
    </row>
    <row r="280" spans="2:40" ht="15" customHeight="1" x14ac:dyDescent="0.2">
      <c r="B280" s="78"/>
      <c r="C280" s="78"/>
      <c r="D280" s="78"/>
      <c r="E280" s="79"/>
      <c r="F280" s="80"/>
      <c r="G280" s="73"/>
      <c r="H280" s="82"/>
      <c r="I280" s="93"/>
      <c r="J280" s="90"/>
      <c r="K280" s="83"/>
      <c r="L280" s="83"/>
      <c r="M280" s="84"/>
      <c r="N280" s="83"/>
      <c r="O280" s="104" t="str">
        <f ca="1">IF($B280="","",IF(F280="Arbeitgeberähnliche Stellung",OFFSET(MD!$Q$5,MATCH(Grundlagen_Abrechnung_KAE!$AK$7,MD_JAHR,0),0)*$H280,IF(((AD280/12*M280*12)+N280)&gt;AF280,AF280/12,((AD280/12*M280*12)+N280)/12)))</f>
        <v/>
      </c>
      <c r="P280" s="90"/>
      <c r="Q280" s="90"/>
      <c r="R280" s="104">
        <f t="shared" si="38"/>
        <v>0</v>
      </c>
      <c r="T280" s="145">
        <f t="shared" si="39"/>
        <v>0</v>
      </c>
      <c r="U280" s="76">
        <f t="shared" ca="1" si="40"/>
        <v>0</v>
      </c>
      <c r="V280" s="76">
        <f t="shared" ca="1" si="46"/>
        <v>0</v>
      </c>
      <c r="W280" s="76">
        <f t="shared" ca="1" si="41"/>
        <v>0</v>
      </c>
      <c r="Y280" s="106" t="str">
        <f t="shared" si="42"/>
        <v>prüfen</v>
      </c>
      <c r="Z280" s="107" t="str">
        <f ca="1">IFERROR(OFFSET(MD!$U$5,MATCH(Grundlagen_Abrechnung_KAE!$E280,MD_GENDER,0),0),"")</f>
        <v/>
      </c>
      <c r="AA280" s="104">
        <f t="shared" si="43"/>
        <v>0</v>
      </c>
      <c r="AC280" s="104">
        <f t="shared" si="44"/>
        <v>0</v>
      </c>
      <c r="AD280" s="104">
        <f ca="1">IF(F280="Arbeitgeberähnliche Stellung",OFFSET(MD!$Q$5,MATCH(Grundlagen_Abrechnung_KAE!$AK$7,MD_JAHR,0),0)*$H280,IF(J280&gt;0,AC280,I280))</f>
        <v>0</v>
      </c>
      <c r="AF280" s="85" t="e">
        <f ca="1">OFFSET(MD!$P$5,MATCH($AK$7,MD_JAHR,0),0)*12</f>
        <v>#VALUE!</v>
      </c>
      <c r="AG280" s="85">
        <f t="shared" si="45"/>
        <v>0</v>
      </c>
      <c r="AH280" s="81"/>
      <c r="AJ280" s="72"/>
      <c r="AK280" s="72"/>
      <c r="AL280" s="72"/>
      <c r="AM280" s="72"/>
      <c r="AN280" s="72"/>
    </row>
    <row r="281" spans="2:40" ht="15" customHeight="1" x14ac:dyDescent="0.2">
      <c r="B281" s="78"/>
      <c r="C281" s="78"/>
      <c r="D281" s="78"/>
      <c r="E281" s="79"/>
      <c r="F281" s="80"/>
      <c r="G281" s="73"/>
      <c r="H281" s="82"/>
      <c r="I281" s="93"/>
      <c r="J281" s="90"/>
      <c r="K281" s="83"/>
      <c r="L281" s="83"/>
      <c r="M281" s="84"/>
      <c r="N281" s="83"/>
      <c r="O281" s="104" t="str">
        <f ca="1">IF($B281="","",IF(F281="Arbeitgeberähnliche Stellung",OFFSET(MD!$Q$5,MATCH(Grundlagen_Abrechnung_KAE!$AK$7,MD_JAHR,0),0)*$H281,IF(((AD281/12*M281*12)+N281)&gt;AF281,AF281/12,((AD281/12*M281*12)+N281)/12)))</f>
        <v/>
      </c>
      <c r="P281" s="90"/>
      <c r="Q281" s="90"/>
      <c r="R281" s="104">
        <f t="shared" si="38"/>
        <v>0</v>
      </c>
      <c r="T281" s="145">
        <f t="shared" si="39"/>
        <v>0</v>
      </c>
      <c r="U281" s="76">
        <f t="shared" ca="1" si="40"/>
        <v>0</v>
      </c>
      <c r="V281" s="76">
        <f t="shared" ca="1" si="46"/>
        <v>0</v>
      </c>
      <c r="W281" s="76">
        <f t="shared" ca="1" si="41"/>
        <v>0</v>
      </c>
      <c r="Y281" s="106" t="str">
        <f t="shared" si="42"/>
        <v>prüfen</v>
      </c>
      <c r="Z281" s="107" t="str">
        <f ca="1">IFERROR(OFFSET(MD!$U$5,MATCH(Grundlagen_Abrechnung_KAE!$E281,MD_GENDER,0),0),"")</f>
        <v/>
      </c>
      <c r="AA281" s="104">
        <f t="shared" si="43"/>
        <v>0</v>
      </c>
      <c r="AC281" s="104">
        <f t="shared" si="44"/>
        <v>0</v>
      </c>
      <c r="AD281" s="104">
        <f ca="1">IF(F281="Arbeitgeberähnliche Stellung",OFFSET(MD!$Q$5,MATCH(Grundlagen_Abrechnung_KAE!$AK$7,MD_JAHR,0),0)*$H281,IF(J281&gt;0,AC281,I281))</f>
        <v>0</v>
      </c>
      <c r="AF281" s="85" t="e">
        <f ca="1">OFFSET(MD!$P$5,MATCH($AK$7,MD_JAHR,0),0)*12</f>
        <v>#VALUE!</v>
      </c>
      <c r="AG281" s="85">
        <f t="shared" si="45"/>
        <v>0</v>
      </c>
      <c r="AH281" s="81"/>
      <c r="AJ281" s="72"/>
      <c r="AK281" s="72"/>
      <c r="AL281" s="72"/>
      <c r="AM281" s="72"/>
      <c r="AN281" s="72"/>
    </row>
    <row r="282" spans="2:40" ht="15" customHeight="1" x14ac:dyDescent="0.2">
      <c r="B282" s="78"/>
      <c r="C282" s="78"/>
      <c r="D282" s="78"/>
      <c r="E282" s="79"/>
      <c r="F282" s="80"/>
      <c r="G282" s="73"/>
      <c r="H282" s="82"/>
      <c r="I282" s="93"/>
      <c r="J282" s="90"/>
      <c r="K282" s="83"/>
      <c r="L282" s="83"/>
      <c r="M282" s="84"/>
      <c r="N282" s="83"/>
      <c r="O282" s="104" t="str">
        <f ca="1">IF($B282="","",IF(F282="Arbeitgeberähnliche Stellung",OFFSET(MD!$Q$5,MATCH(Grundlagen_Abrechnung_KAE!$AK$7,MD_JAHR,0),0)*$H282,IF(((AD282/12*M282*12)+N282)&gt;AF282,AF282/12,((AD282/12*M282*12)+N282)/12)))</f>
        <v/>
      </c>
      <c r="P282" s="90"/>
      <c r="Q282" s="90"/>
      <c r="R282" s="104">
        <f t="shared" si="38"/>
        <v>0</v>
      </c>
      <c r="T282" s="145">
        <f t="shared" si="39"/>
        <v>0</v>
      </c>
      <c r="U282" s="76">
        <f t="shared" ca="1" si="40"/>
        <v>0</v>
      </c>
      <c r="V282" s="76">
        <f t="shared" ca="1" si="46"/>
        <v>0</v>
      </c>
      <c r="W282" s="76">
        <f t="shared" ca="1" si="41"/>
        <v>0</v>
      </c>
      <c r="Y282" s="106" t="str">
        <f t="shared" si="42"/>
        <v>prüfen</v>
      </c>
      <c r="Z282" s="107" t="str">
        <f ca="1">IFERROR(OFFSET(MD!$U$5,MATCH(Grundlagen_Abrechnung_KAE!$E282,MD_GENDER,0),0),"")</f>
        <v/>
      </c>
      <c r="AA282" s="104">
        <f t="shared" si="43"/>
        <v>0</v>
      </c>
      <c r="AC282" s="104">
        <f t="shared" si="44"/>
        <v>0</v>
      </c>
      <c r="AD282" s="104">
        <f ca="1">IF(F282="Arbeitgeberähnliche Stellung",OFFSET(MD!$Q$5,MATCH(Grundlagen_Abrechnung_KAE!$AK$7,MD_JAHR,0),0)*$H282,IF(J282&gt;0,AC282,I282))</f>
        <v>0</v>
      </c>
      <c r="AF282" s="85" t="e">
        <f ca="1">OFFSET(MD!$P$5,MATCH($AK$7,MD_JAHR,0),0)*12</f>
        <v>#VALUE!</v>
      </c>
      <c r="AG282" s="85">
        <f t="shared" si="45"/>
        <v>0</v>
      </c>
      <c r="AH282" s="81"/>
      <c r="AJ282" s="72"/>
      <c r="AK282" s="72"/>
      <c r="AL282" s="72"/>
      <c r="AM282" s="72"/>
      <c r="AN282" s="72"/>
    </row>
    <row r="283" spans="2:40" ht="15" customHeight="1" x14ac:dyDescent="0.2">
      <c r="B283" s="78"/>
      <c r="C283" s="78"/>
      <c r="D283" s="78"/>
      <c r="E283" s="79"/>
      <c r="F283" s="80"/>
      <c r="G283" s="73"/>
      <c r="H283" s="82"/>
      <c r="I283" s="93"/>
      <c r="J283" s="90"/>
      <c r="K283" s="83"/>
      <c r="L283" s="83"/>
      <c r="M283" s="84"/>
      <c r="N283" s="83"/>
      <c r="O283" s="104" t="str">
        <f ca="1">IF($B283="","",IF(F283="Arbeitgeberähnliche Stellung",OFFSET(MD!$Q$5,MATCH(Grundlagen_Abrechnung_KAE!$AK$7,MD_JAHR,0),0)*$H283,IF(((AD283/12*M283*12)+N283)&gt;AF283,AF283/12,((AD283/12*M283*12)+N283)/12)))</f>
        <v/>
      </c>
      <c r="P283" s="90"/>
      <c r="Q283" s="90"/>
      <c r="R283" s="104">
        <f t="shared" si="38"/>
        <v>0</v>
      </c>
      <c r="T283" s="145">
        <f t="shared" si="39"/>
        <v>0</v>
      </c>
      <c r="U283" s="76">
        <f t="shared" ca="1" si="40"/>
        <v>0</v>
      </c>
      <c r="V283" s="76">
        <f t="shared" ca="1" si="46"/>
        <v>0</v>
      </c>
      <c r="W283" s="76">
        <f t="shared" ca="1" si="41"/>
        <v>0</v>
      </c>
      <c r="Y283" s="106" t="str">
        <f t="shared" si="42"/>
        <v>prüfen</v>
      </c>
      <c r="Z283" s="107" t="str">
        <f ca="1">IFERROR(OFFSET(MD!$U$5,MATCH(Grundlagen_Abrechnung_KAE!$E283,MD_GENDER,0),0),"")</f>
        <v/>
      </c>
      <c r="AA283" s="104">
        <f t="shared" si="43"/>
        <v>0</v>
      </c>
      <c r="AC283" s="104">
        <f t="shared" si="44"/>
        <v>0</v>
      </c>
      <c r="AD283" s="104">
        <f ca="1">IF(F283="Arbeitgeberähnliche Stellung",OFFSET(MD!$Q$5,MATCH(Grundlagen_Abrechnung_KAE!$AK$7,MD_JAHR,0),0)*$H283,IF(J283&gt;0,AC283,I283))</f>
        <v>0</v>
      </c>
      <c r="AF283" s="85" t="e">
        <f ca="1">OFFSET(MD!$P$5,MATCH($AK$7,MD_JAHR,0),0)*12</f>
        <v>#VALUE!</v>
      </c>
      <c r="AG283" s="85">
        <f t="shared" si="45"/>
        <v>0</v>
      </c>
      <c r="AH283" s="81"/>
      <c r="AJ283" s="72"/>
      <c r="AK283" s="72"/>
      <c r="AL283" s="72"/>
      <c r="AM283" s="72"/>
      <c r="AN283" s="72"/>
    </row>
    <row r="284" spans="2:40" ht="15" customHeight="1" x14ac:dyDescent="0.2">
      <c r="B284" s="78"/>
      <c r="C284" s="78"/>
      <c r="D284" s="78"/>
      <c r="E284" s="79"/>
      <c r="F284" s="80"/>
      <c r="G284" s="73"/>
      <c r="H284" s="82"/>
      <c r="I284" s="93"/>
      <c r="J284" s="90"/>
      <c r="K284" s="83"/>
      <c r="L284" s="83"/>
      <c r="M284" s="84"/>
      <c r="N284" s="83"/>
      <c r="O284" s="104" t="str">
        <f ca="1">IF($B284="","",IF(F284="Arbeitgeberähnliche Stellung",OFFSET(MD!$Q$5,MATCH(Grundlagen_Abrechnung_KAE!$AK$7,MD_JAHR,0),0)*$H284,IF(((AD284/12*M284*12)+N284)&gt;AF284,AF284/12,((AD284/12*M284*12)+N284)/12)))</f>
        <v/>
      </c>
      <c r="P284" s="90"/>
      <c r="Q284" s="90"/>
      <c r="R284" s="104">
        <f t="shared" si="38"/>
        <v>0</v>
      </c>
      <c r="T284" s="145">
        <f t="shared" si="39"/>
        <v>0</v>
      </c>
      <c r="U284" s="76">
        <f t="shared" ca="1" si="40"/>
        <v>0</v>
      </c>
      <c r="V284" s="76">
        <f t="shared" ca="1" si="46"/>
        <v>0</v>
      </c>
      <c r="W284" s="76">
        <f t="shared" ca="1" si="41"/>
        <v>0</v>
      </c>
      <c r="Y284" s="106" t="str">
        <f t="shared" si="42"/>
        <v>prüfen</v>
      </c>
      <c r="Z284" s="107" t="str">
        <f ca="1">IFERROR(OFFSET(MD!$U$5,MATCH(Grundlagen_Abrechnung_KAE!$E284,MD_GENDER,0),0),"")</f>
        <v/>
      </c>
      <c r="AA284" s="104">
        <f t="shared" si="43"/>
        <v>0</v>
      </c>
      <c r="AC284" s="104">
        <f t="shared" si="44"/>
        <v>0</v>
      </c>
      <c r="AD284" s="104">
        <f ca="1">IF(F284="Arbeitgeberähnliche Stellung",OFFSET(MD!$Q$5,MATCH(Grundlagen_Abrechnung_KAE!$AK$7,MD_JAHR,0),0)*$H284,IF(J284&gt;0,AC284,I284))</f>
        <v>0</v>
      </c>
      <c r="AF284" s="85" t="e">
        <f ca="1">OFFSET(MD!$P$5,MATCH($AK$7,MD_JAHR,0),0)*12</f>
        <v>#VALUE!</v>
      </c>
      <c r="AG284" s="85">
        <f t="shared" si="45"/>
        <v>0</v>
      </c>
      <c r="AH284" s="81"/>
      <c r="AJ284" s="72"/>
      <c r="AK284" s="72"/>
      <c r="AL284" s="72"/>
      <c r="AM284" s="72"/>
      <c r="AN284" s="72"/>
    </row>
    <row r="285" spans="2:40" ht="15" customHeight="1" x14ac:dyDescent="0.2">
      <c r="B285" s="78"/>
      <c r="C285" s="78"/>
      <c r="D285" s="78"/>
      <c r="E285" s="79"/>
      <c r="F285" s="80"/>
      <c r="G285" s="73"/>
      <c r="H285" s="82"/>
      <c r="I285" s="93"/>
      <c r="J285" s="90"/>
      <c r="K285" s="83"/>
      <c r="L285" s="83"/>
      <c r="M285" s="84"/>
      <c r="N285" s="83"/>
      <c r="O285" s="104" t="str">
        <f ca="1">IF($B285="","",IF(F285="Arbeitgeberähnliche Stellung",OFFSET(MD!$Q$5,MATCH(Grundlagen_Abrechnung_KAE!$AK$7,MD_JAHR,0),0)*$H285,IF(((AD285/12*M285*12)+N285)&gt;AF285,AF285/12,((AD285/12*M285*12)+N285)/12)))</f>
        <v/>
      </c>
      <c r="P285" s="90"/>
      <c r="Q285" s="90"/>
      <c r="R285" s="104">
        <f t="shared" si="38"/>
        <v>0</v>
      </c>
      <c r="T285" s="145">
        <f t="shared" si="39"/>
        <v>0</v>
      </c>
      <c r="U285" s="76">
        <f t="shared" ca="1" si="40"/>
        <v>0</v>
      </c>
      <c r="V285" s="76">
        <f t="shared" ca="1" si="46"/>
        <v>0</v>
      </c>
      <c r="W285" s="76">
        <f t="shared" ca="1" si="41"/>
        <v>0</v>
      </c>
      <c r="Y285" s="106" t="str">
        <f t="shared" si="42"/>
        <v>prüfen</v>
      </c>
      <c r="Z285" s="107" t="str">
        <f ca="1">IFERROR(OFFSET(MD!$U$5,MATCH(Grundlagen_Abrechnung_KAE!$E285,MD_GENDER,0),0),"")</f>
        <v/>
      </c>
      <c r="AA285" s="104">
        <f t="shared" si="43"/>
        <v>0</v>
      </c>
      <c r="AC285" s="104">
        <f t="shared" si="44"/>
        <v>0</v>
      </c>
      <c r="AD285" s="104">
        <f ca="1">IF(F285="Arbeitgeberähnliche Stellung",OFFSET(MD!$Q$5,MATCH(Grundlagen_Abrechnung_KAE!$AK$7,MD_JAHR,0),0)*$H285,IF(J285&gt;0,AC285,I285))</f>
        <v>0</v>
      </c>
      <c r="AF285" s="85" t="e">
        <f ca="1">OFFSET(MD!$P$5,MATCH($AK$7,MD_JAHR,0),0)*12</f>
        <v>#VALUE!</v>
      </c>
      <c r="AG285" s="85">
        <f t="shared" si="45"/>
        <v>0</v>
      </c>
      <c r="AH285" s="81"/>
      <c r="AJ285" s="72"/>
      <c r="AK285" s="72"/>
      <c r="AL285" s="72"/>
      <c r="AM285" s="72"/>
      <c r="AN285" s="72"/>
    </row>
    <row r="286" spans="2:40" ht="15" customHeight="1" x14ac:dyDescent="0.2">
      <c r="B286" s="78"/>
      <c r="C286" s="78"/>
      <c r="D286" s="78"/>
      <c r="E286" s="79"/>
      <c r="F286" s="80"/>
      <c r="G286" s="73"/>
      <c r="H286" s="82"/>
      <c r="I286" s="93"/>
      <c r="J286" s="90"/>
      <c r="K286" s="83"/>
      <c r="L286" s="83"/>
      <c r="M286" s="84"/>
      <c r="N286" s="83"/>
      <c r="O286" s="104" t="str">
        <f ca="1">IF($B286="","",IF(F286="Arbeitgeberähnliche Stellung",OFFSET(MD!$Q$5,MATCH(Grundlagen_Abrechnung_KAE!$AK$7,MD_JAHR,0),0)*$H286,IF(((AD286/12*M286*12)+N286)&gt;AF286,AF286/12,((AD286/12*M286*12)+N286)/12)))</f>
        <v/>
      </c>
      <c r="P286" s="90"/>
      <c r="Q286" s="90"/>
      <c r="R286" s="104">
        <f t="shared" si="38"/>
        <v>0</v>
      </c>
      <c r="T286" s="145">
        <f t="shared" si="39"/>
        <v>0</v>
      </c>
      <c r="U286" s="76">
        <f t="shared" ca="1" si="40"/>
        <v>0</v>
      </c>
      <c r="V286" s="76">
        <f t="shared" ca="1" si="46"/>
        <v>0</v>
      </c>
      <c r="W286" s="76">
        <f t="shared" ca="1" si="41"/>
        <v>0</v>
      </c>
      <c r="Y286" s="106" t="str">
        <f t="shared" si="42"/>
        <v>prüfen</v>
      </c>
      <c r="Z286" s="107" t="str">
        <f ca="1">IFERROR(OFFSET(MD!$U$5,MATCH(Grundlagen_Abrechnung_KAE!$E286,MD_GENDER,0),0),"")</f>
        <v/>
      </c>
      <c r="AA286" s="104">
        <f t="shared" si="43"/>
        <v>0</v>
      </c>
      <c r="AC286" s="104">
        <f t="shared" si="44"/>
        <v>0</v>
      </c>
      <c r="AD286" s="104">
        <f ca="1">IF(F286="Arbeitgeberähnliche Stellung",OFFSET(MD!$Q$5,MATCH(Grundlagen_Abrechnung_KAE!$AK$7,MD_JAHR,0),0)*$H286,IF(J286&gt;0,AC286,I286))</f>
        <v>0</v>
      </c>
      <c r="AF286" s="85" t="e">
        <f ca="1">OFFSET(MD!$P$5,MATCH($AK$7,MD_JAHR,0),0)*12</f>
        <v>#VALUE!</v>
      </c>
      <c r="AG286" s="85">
        <f t="shared" si="45"/>
        <v>0</v>
      </c>
      <c r="AH286" s="81"/>
      <c r="AJ286" s="72"/>
      <c r="AK286" s="72"/>
      <c r="AL286" s="72"/>
      <c r="AM286" s="72"/>
      <c r="AN286" s="72"/>
    </row>
    <row r="287" spans="2:40" ht="15" customHeight="1" x14ac:dyDescent="0.2">
      <c r="B287" s="78"/>
      <c r="C287" s="78"/>
      <c r="D287" s="78"/>
      <c r="E287" s="79"/>
      <c r="F287" s="80"/>
      <c r="G287" s="73"/>
      <c r="H287" s="82"/>
      <c r="I287" s="93"/>
      <c r="J287" s="90"/>
      <c r="K287" s="83"/>
      <c r="L287" s="83"/>
      <c r="M287" s="84"/>
      <c r="N287" s="83"/>
      <c r="O287" s="104" t="str">
        <f ca="1">IF($B287="","",IF(F287="Arbeitgeberähnliche Stellung",OFFSET(MD!$Q$5,MATCH(Grundlagen_Abrechnung_KAE!$AK$7,MD_JAHR,0),0)*$H287,IF(((AD287/12*M287*12)+N287)&gt;AF287,AF287/12,((AD287/12*M287*12)+N287)/12)))</f>
        <v/>
      </c>
      <c r="P287" s="90"/>
      <c r="Q287" s="90"/>
      <c r="R287" s="104">
        <f t="shared" si="38"/>
        <v>0</v>
      </c>
      <c r="T287" s="145">
        <f t="shared" si="39"/>
        <v>0</v>
      </c>
      <c r="U287" s="76">
        <f t="shared" ca="1" si="40"/>
        <v>0</v>
      </c>
      <c r="V287" s="76">
        <f t="shared" ca="1" si="46"/>
        <v>0</v>
      </c>
      <c r="W287" s="76">
        <f t="shared" ca="1" si="41"/>
        <v>0</v>
      </c>
      <c r="Y287" s="106" t="str">
        <f t="shared" si="42"/>
        <v>prüfen</v>
      </c>
      <c r="Z287" s="107" t="str">
        <f ca="1">IFERROR(OFFSET(MD!$U$5,MATCH(Grundlagen_Abrechnung_KAE!$E287,MD_GENDER,0),0),"")</f>
        <v/>
      </c>
      <c r="AA287" s="104">
        <f t="shared" si="43"/>
        <v>0</v>
      </c>
      <c r="AC287" s="104">
        <f t="shared" si="44"/>
        <v>0</v>
      </c>
      <c r="AD287" s="104">
        <f ca="1">IF(F287="Arbeitgeberähnliche Stellung",OFFSET(MD!$Q$5,MATCH(Grundlagen_Abrechnung_KAE!$AK$7,MD_JAHR,0),0)*$H287,IF(J287&gt;0,AC287,I287))</f>
        <v>0</v>
      </c>
      <c r="AF287" s="85" t="e">
        <f ca="1">OFFSET(MD!$P$5,MATCH($AK$7,MD_JAHR,0),0)*12</f>
        <v>#VALUE!</v>
      </c>
      <c r="AG287" s="85">
        <f t="shared" si="45"/>
        <v>0</v>
      </c>
      <c r="AH287" s="81"/>
      <c r="AJ287" s="72"/>
      <c r="AK287" s="72"/>
      <c r="AL287" s="72"/>
      <c r="AM287" s="72"/>
      <c r="AN287" s="72"/>
    </row>
    <row r="288" spans="2:40" ht="15" customHeight="1" x14ac:dyDescent="0.2">
      <c r="B288" s="78"/>
      <c r="C288" s="78"/>
      <c r="D288" s="78"/>
      <c r="E288" s="79"/>
      <c r="F288" s="80"/>
      <c r="G288" s="73"/>
      <c r="H288" s="82"/>
      <c r="I288" s="93"/>
      <c r="J288" s="90"/>
      <c r="K288" s="83"/>
      <c r="L288" s="83"/>
      <c r="M288" s="84"/>
      <c r="N288" s="83"/>
      <c r="O288" s="104" t="str">
        <f ca="1">IF($B288="","",IF(F288="Arbeitgeberähnliche Stellung",OFFSET(MD!$Q$5,MATCH(Grundlagen_Abrechnung_KAE!$AK$7,MD_JAHR,0),0)*$H288,IF(((AD288/12*M288*12)+N288)&gt;AF288,AF288/12,((AD288/12*M288*12)+N288)/12)))</f>
        <v/>
      </c>
      <c r="P288" s="90"/>
      <c r="Q288" s="90"/>
      <c r="R288" s="104">
        <f t="shared" si="38"/>
        <v>0</v>
      </c>
      <c r="T288" s="145">
        <f t="shared" si="39"/>
        <v>0</v>
      </c>
      <c r="U288" s="76">
        <f t="shared" ca="1" si="40"/>
        <v>0</v>
      </c>
      <c r="V288" s="76">
        <f t="shared" ca="1" si="46"/>
        <v>0</v>
      </c>
      <c r="W288" s="76">
        <f t="shared" ca="1" si="41"/>
        <v>0</v>
      </c>
      <c r="Y288" s="106" t="str">
        <f t="shared" si="42"/>
        <v>prüfen</v>
      </c>
      <c r="Z288" s="107" t="str">
        <f ca="1">IFERROR(OFFSET(MD!$U$5,MATCH(Grundlagen_Abrechnung_KAE!$E288,MD_GENDER,0),0),"")</f>
        <v/>
      </c>
      <c r="AA288" s="104">
        <f t="shared" si="43"/>
        <v>0</v>
      </c>
      <c r="AC288" s="104">
        <f t="shared" si="44"/>
        <v>0</v>
      </c>
      <c r="AD288" s="104">
        <f ca="1">IF(F288="Arbeitgeberähnliche Stellung",OFFSET(MD!$Q$5,MATCH(Grundlagen_Abrechnung_KAE!$AK$7,MD_JAHR,0),0)*$H288,IF(J288&gt;0,AC288,I288))</f>
        <v>0</v>
      </c>
      <c r="AF288" s="85" t="e">
        <f ca="1">OFFSET(MD!$P$5,MATCH($AK$7,MD_JAHR,0),0)*12</f>
        <v>#VALUE!</v>
      </c>
      <c r="AG288" s="85">
        <f t="shared" si="45"/>
        <v>0</v>
      </c>
      <c r="AH288" s="81"/>
      <c r="AJ288" s="72"/>
      <c r="AK288" s="72"/>
      <c r="AL288" s="72"/>
      <c r="AM288" s="72"/>
      <c r="AN288" s="72"/>
    </row>
    <row r="289" spans="2:40" ht="15" customHeight="1" x14ac:dyDescent="0.2">
      <c r="B289" s="78"/>
      <c r="C289" s="78"/>
      <c r="D289" s="78"/>
      <c r="E289" s="79"/>
      <c r="F289" s="80"/>
      <c r="G289" s="73"/>
      <c r="H289" s="82"/>
      <c r="I289" s="93"/>
      <c r="J289" s="90"/>
      <c r="K289" s="83"/>
      <c r="L289" s="83"/>
      <c r="M289" s="84"/>
      <c r="N289" s="83"/>
      <c r="O289" s="104" t="str">
        <f ca="1">IF($B289="","",IF(F289="Arbeitgeberähnliche Stellung",OFFSET(MD!$Q$5,MATCH(Grundlagen_Abrechnung_KAE!$AK$7,MD_JAHR,0),0)*$H289,IF(((AD289/12*M289*12)+N289)&gt;AF289,AF289/12,((AD289/12*M289*12)+N289)/12)))</f>
        <v/>
      </c>
      <c r="P289" s="90"/>
      <c r="Q289" s="90"/>
      <c r="R289" s="104">
        <f t="shared" si="38"/>
        <v>0</v>
      </c>
      <c r="T289" s="145">
        <f t="shared" si="39"/>
        <v>0</v>
      </c>
      <c r="U289" s="76">
        <f t="shared" ca="1" si="40"/>
        <v>0</v>
      </c>
      <c r="V289" s="76">
        <f t="shared" ca="1" si="46"/>
        <v>0</v>
      </c>
      <c r="W289" s="76">
        <f t="shared" ca="1" si="41"/>
        <v>0</v>
      </c>
      <c r="Y289" s="106" t="str">
        <f t="shared" si="42"/>
        <v>prüfen</v>
      </c>
      <c r="Z289" s="107" t="str">
        <f ca="1">IFERROR(OFFSET(MD!$U$5,MATCH(Grundlagen_Abrechnung_KAE!$E289,MD_GENDER,0),0),"")</f>
        <v/>
      </c>
      <c r="AA289" s="104">
        <f t="shared" si="43"/>
        <v>0</v>
      </c>
      <c r="AC289" s="104">
        <f t="shared" si="44"/>
        <v>0</v>
      </c>
      <c r="AD289" s="104">
        <f ca="1">IF(F289="Arbeitgeberähnliche Stellung",OFFSET(MD!$Q$5,MATCH(Grundlagen_Abrechnung_KAE!$AK$7,MD_JAHR,0),0)*$H289,IF(J289&gt;0,AC289,I289))</f>
        <v>0</v>
      </c>
      <c r="AF289" s="85" t="e">
        <f ca="1">OFFSET(MD!$P$5,MATCH($AK$7,MD_JAHR,0),0)*12</f>
        <v>#VALUE!</v>
      </c>
      <c r="AG289" s="85">
        <f t="shared" si="45"/>
        <v>0</v>
      </c>
      <c r="AH289" s="81"/>
      <c r="AJ289" s="72"/>
      <c r="AK289" s="72"/>
      <c r="AL289" s="72"/>
      <c r="AM289" s="72"/>
      <c r="AN289" s="72"/>
    </row>
    <row r="290" spans="2:40" ht="15" customHeight="1" x14ac:dyDescent="0.2">
      <c r="B290" s="78"/>
      <c r="C290" s="78"/>
      <c r="D290" s="78"/>
      <c r="E290" s="79"/>
      <c r="F290" s="80"/>
      <c r="G290" s="73"/>
      <c r="H290" s="82"/>
      <c r="I290" s="93"/>
      <c r="J290" s="90"/>
      <c r="K290" s="83"/>
      <c r="L290" s="83"/>
      <c r="M290" s="84"/>
      <c r="N290" s="83"/>
      <c r="O290" s="104" t="str">
        <f ca="1">IF($B290="","",IF(F290="Arbeitgeberähnliche Stellung",OFFSET(MD!$Q$5,MATCH(Grundlagen_Abrechnung_KAE!$AK$7,MD_JAHR,0),0)*$H290,IF(((AD290/12*M290*12)+N290)&gt;AF290,AF290/12,((AD290/12*M290*12)+N290)/12)))</f>
        <v/>
      </c>
      <c r="P290" s="90"/>
      <c r="Q290" s="90"/>
      <c r="R290" s="104">
        <f t="shared" si="38"/>
        <v>0</v>
      </c>
      <c r="T290" s="145">
        <f t="shared" si="39"/>
        <v>0</v>
      </c>
      <c r="U290" s="76">
        <f t="shared" ca="1" si="40"/>
        <v>0</v>
      </c>
      <c r="V290" s="76">
        <f t="shared" ca="1" si="46"/>
        <v>0</v>
      </c>
      <c r="W290" s="76">
        <f t="shared" ca="1" si="41"/>
        <v>0</v>
      </c>
      <c r="Y290" s="106" t="str">
        <f t="shared" si="42"/>
        <v>prüfen</v>
      </c>
      <c r="Z290" s="107" t="str">
        <f ca="1">IFERROR(OFFSET(MD!$U$5,MATCH(Grundlagen_Abrechnung_KAE!$E290,MD_GENDER,0),0),"")</f>
        <v/>
      </c>
      <c r="AA290" s="104">
        <f t="shared" si="43"/>
        <v>0</v>
      </c>
      <c r="AC290" s="104">
        <f t="shared" si="44"/>
        <v>0</v>
      </c>
      <c r="AD290" s="104">
        <f ca="1">IF(F290="Arbeitgeberähnliche Stellung",OFFSET(MD!$Q$5,MATCH(Grundlagen_Abrechnung_KAE!$AK$7,MD_JAHR,0),0)*$H290,IF(J290&gt;0,AC290,I290))</f>
        <v>0</v>
      </c>
      <c r="AF290" s="85" t="e">
        <f ca="1">OFFSET(MD!$P$5,MATCH($AK$7,MD_JAHR,0),0)*12</f>
        <v>#VALUE!</v>
      </c>
      <c r="AG290" s="85">
        <f t="shared" si="45"/>
        <v>0</v>
      </c>
      <c r="AH290" s="81"/>
      <c r="AJ290" s="72"/>
      <c r="AK290" s="72"/>
      <c r="AL290" s="72"/>
      <c r="AM290" s="72"/>
      <c r="AN290" s="72"/>
    </row>
    <row r="291" spans="2:40" ht="15" customHeight="1" x14ac:dyDescent="0.2">
      <c r="B291" s="78"/>
      <c r="C291" s="78"/>
      <c r="D291" s="78"/>
      <c r="E291" s="79"/>
      <c r="F291" s="80"/>
      <c r="G291" s="73"/>
      <c r="H291" s="82"/>
      <c r="I291" s="93"/>
      <c r="J291" s="90"/>
      <c r="K291" s="83"/>
      <c r="L291" s="83"/>
      <c r="M291" s="84"/>
      <c r="N291" s="83"/>
      <c r="O291" s="104" t="str">
        <f ca="1">IF($B291="","",IF(F291="Arbeitgeberähnliche Stellung",OFFSET(MD!$Q$5,MATCH(Grundlagen_Abrechnung_KAE!$AK$7,MD_JAHR,0),0)*$H291,IF(((AD291/12*M291*12)+N291)&gt;AF291,AF291/12,((AD291/12*M291*12)+N291)/12)))</f>
        <v/>
      </c>
      <c r="P291" s="90"/>
      <c r="Q291" s="90"/>
      <c r="R291" s="104">
        <f t="shared" si="38"/>
        <v>0</v>
      </c>
      <c r="T291" s="145">
        <f t="shared" si="39"/>
        <v>0</v>
      </c>
      <c r="U291" s="76">
        <f t="shared" ca="1" si="40"/>
        <v>0</v>
      </c>
      <c r="V291" s="76">
        <f t="shared" ca="1" si="46"/>
        <v>0</v>
      </c>
      <c r="W291" s="76">
        <f t="shared" ca="1" si="41"/>
        <v>0</v>
      </c>
      <c r="Y291" s="106" t="str">
        <f t="shared" si="42"/>
        <v>prüfen</v>
      </c>
      <c r="Z291" s="107" t="str">
        <f ca="1">IFERROR(OFFSET(MD!$U$5,MATCH(Grundlagen_Abrechnung_KAE!$E291,MD_GENDER,0),0),"")</f>
        <v/>
      </c>
      <c r="AA291" s="104">
        <f t="shared" si="43"/>
        <v>0</v>
      </c>
      <c r="AC291" s="104">
        <f t="shared" si="44"/>
        <v>0</v>
      </c>
      <c r="AD291" s="104">
        <f ca="1">IF(F291="Arbeitgeberähnliche Stellung",OFFSET(MD!$Q$5,MATCH(Grundlagen_Abrechnung_KAE!$AK$7,MD_JAHR,0),0)*$H291,IF(J291&gt;0,AC291,I291))</f>
        <v>0</v>
      </c>
      <c r="AF291" s="85" t="e">
        <f ca="1">OFFSET(MD!$P$5,MATCH($AK$7,MD_JAHR,0),0)*12</f>
        <v>#VALUE!</v>
      </c>
      <c r="AG291" s="85">
        <f t="shared" si="45"/>
        <v>0</v>
      </c>
      <c r="AH291" s="81"/>
      <c r="AJ291" s="72"/>
      <c r="AK291" s="72"/>
      <c r="AL291" s="72"/>
      <c r="AM291" s="72"/>
      <c r="AN291" s="72"/>
    </row>
    <row r="292" spans="2:40" ht="15" customHeight="1" x14ac:dyDescent="0.2">
      <c r="B292" s="78"/>
      <c r="C292" s="78"/>
      <c r="D292" s="78"/>
      <c r="E292" s="79"/>
      <c r="F292" s="80"/>
      <c r="G292" s="73"/>
      <c r="H292" s="82"/>
      <c r="I292" s="93"/>
      <c r="J292" s="90"/>
      <c r="K292" s="83"/>
      <c r="L292" s="83"/>
      <c r="M292" s="84"/>
      <c r="N292" s="83"/>
      <c r="O292" s="104" t="str">
        <f ca="1">IF($B292="","",IF(F292="Arbeitgeberähnliche Stellung",OFFSET(MD!$Q$5,MATCH(Grundlagen_Abrechnung_KAE!$AK$7,MD_JAHR,0),0)*$H292,IF(((AD292/12*M292*12)+N292)&gt;AF292,AF292/12,((AD292/12*M292*12)+N292)/12)))</f>
        <v/>
      </c>
      <c r="P292" s="90"/>
      <c r="Q292" s="90"/>
      <c r="R292" s="104">
        <f t="shared" si="38"/>
        <v>0</v>
      </c>
      <c r="T292" s="145">
        <f t="shared" si="39"/>
        <v>0</v>
      </c>
      <c r="U292" s="76">
        <f t="shared" ca="1" si="40"/>
        <v>0</v>
      </c>
      <c r="V292" s="76">
        <f t="shared" ca="1" si="46"/>
        <v>0</v>
      </c>
      <c r="W292" s="76">
        <f t="shared" ca="1" si="41"/>
        <v>0</v>
      </c>
      <c r="Y292" s="106" t="str">
        <f t="shared" si="42"/>
        <v>prüfen</v>
      </c>
      <c r="Z292" s="107" t="str">
        <f ca="1">IFERROR(OFFSET(MD!$U$5,MATCH(Grundlagen_Abrechnung_KAE!$E292,MD_GENDER,0),0),"")</f>
        <v/>
      </c>
      <c r="AA292" s="104">
        <f t="shared" si="43"/>
        <v>0</v>
      </c>
      <c r="AC292" s="104">
        <f t="shared" si="44"/>
        <v>0</v>
      </c>
      <c r="AD292" s="104">
        <f ca="1">IF(F292="Arbeitgeberähnliche Stellung",OFFSET(MD!$Q$5,MATCH(Grundlagen_Abrechnung_KAE!$AK$7,MD_JAHR,0),0)*$H292,IF(J292&gt;0,AC292,I292))</f>
        <v>0</v>
      </c>
      <c r="AF292" s="85" t="e">
        <f ca="1">OFFSET(MD!$P$5,MATCH($AK$7,MD_JAHR,0),0)*12</f>
        <v>#VALUE!</v>
      </c>
      <c r="AG292" s="85">
        <f t="shared" si="45"/>
        <v>0</v>
      </c>
      <c r="AH292" s="81"/>
      <c r="AJ292" s="72"/>
      <c r="AK292" s="72"/>
      <c r="AL292" s="72"/>
      <c r="AM292" s="72"/>
      <c r="AN292" s="72"/>
    </row>
    <row r="293" spans="2:40" ht="15" customHeight="1" x14ac:dyDescent="0.2">
      <c r="B293" s="78"/>
      <c r="C293" s="78"/>
      <c r="D293" s="78"/>
      <c r="E293" s="79"/>
      <c r="F293" s="80"/>
      <c r="G293" s="73"/>
      <c r="H293" s="82"/>
      <c r="I293" s="93"/>
      <c r="J293" s="90"/>
      <c r="K293" s="83"/>
      <c r="L293" s="83"/>
      <c r="M293" s="84"/>
      <c r="N293" s="83"/>
      <c r="O293" s="104" t="str">
        <f ca="1">IF($B293="","",IF(F293="Arbeitgeberähnliche Stellung",OFFSET(MD!$Q$5,MATCH(Grundlagen_Abrechnung_KAE!$AK$7,MD_JAHR,0),0)*$H293,IF(((AD293/12*M293*12)+N293)&gt;AF293,AF293/12,((AD293/12*M293*12)+N293)/12)))</f>
        <v/>
      </c>
      <c r="P293" s="90"/>
      <c r="Q293" s="90"/>
      <c r="R293" s="104">
        <f t="shared" si="38"/>
        <v>0</v>
      </c>
      <c r="T293" s="145">
        <f t="shared" si="39"/>
        <v>0</v>
      </c>
      <c r="U293" s="76">
        <f t="shared" ca="1" si="40"/>
        <v>0</v>
      </c>
      <c r="V293" s="76">
        <f t="shared" ca="1" si="46"/>
        <v>0</v>
      </c>
      <c r="W293" s="76">
        <f t="shared" ca="1" si="41"/>
        <v>0</v>
      </c>
      <c r="Y293" s="106" t="str">
        <f t="shared" si="42"/>
        <v>prüfen</v>
      </c>
      <c r="Z293" s="107" t="str">
        <f ca="1">IFERROR(OFFSET(MD!$U$5,MATCH(Grundlagen_Abrechnung_KAE!$E293,MD_GENDER,0),0),"")</f>
        <v/>
      </c>
      <c r="AA293" s="104">
        <f t="shared" si="43"/>
        <v>0</v>
      </c>
      <c r="AC293" s="104">
        <f t="shared" si="44"/>
        <v>0</v>
      </c>
      <c r="AD293" s="104">
        <f ca="1">IF(F293="Arbeitgeberähnliche Stellung",OFFSET(MD!$Q$5,MATCH(Grundlagen_Abrechnung_KAE!$AK$7,MD_JAHR,0),0)*$H293,IF(J293&gt;0,AC293,I293))</f>
        <v>0</v>
      </c>
      <c r="AF293" s="85" t="e">
        <f ca="1">OFFSET(MD!$P$5,MATCH($AK$7,MD_JAHR,0),0)*12</f>
        <v>#VALUE!</v>
      </c>
      <c r="AG293" s="85">
        <f t="shared" si="45"/>
        <v>0</v>
      </c>
      <c r="AH293" s="81"/>
      <c r="AJ293" s="72"/>
      <c r="AK293" s="72"/>
      <c r="AL293" s="72"/>
      <c r="AM293" s="72"/>
      <c r="AN293" s="72"/>
    </row>
    <row r="294" spans="2:40" ht="15" customHeight="1" x14ac:dyDescent="0.2">
      <c r="B294" s="78"/>
      <c r="C294" s="78"/>
      <c r="D294" s="78"/>
      <c r="E294" s="79"/>
      <c r="F294" s="80"/>
      <c r="G294" s="73"/>
      <c r="H294" s="82"/>
      <c r="I294" s="93"/>
      <c r="J294" s="90"/>
      <c r="K294" s="83"/>
      <c r="L294" s="83"/>
      <c r="M294" s="84"/>
      <c r="N294" s="83"/>
      <c r="O294" s="104" t="str">
        <f ca="1">IF($B294="","",IF(F294="Arbeitgeberähnliche Stellung",OFFSET(MD!$Q$5,MATCH(Grundlagen_Abrechnung_KAE!$AK$7,MD_JAHR,0),0)*$H294,IF(((AD294/12*M294*12)+N294)&gt;AF294,AF294/12,((AD294/12*M294*12)+N294)/12)))</f>
        <v/>
      </c>
      <c r="P294" s="90"/>
      <c r="Q294" s="90"/>
      <c r="R294" s="104">
        <f t="shared" si="38"/>
        <v>0</v>
      </c>
      <c r="T294" s="145">
        <f t="shared" si="39"/>
        <v>0</v>
      </c>
      <c r="U294" s="76">
        <f t="shared" ca="1" si="40"/>
        <v>0</v>
      </c>
      <c r="V294" s="76">
        <f t="shared" ca="1" si="46"/>
        <v>0</v>
      </c>
      <c r="W294" s="76">
        <f t="shared" ca="1" si="41"/>
        <v>0</v>
      </c>
      <c r="Y294" s="106" t="str">
        <f t="shared" si="42"/>
        <v>prüfen</v>
      </c>
      <c r="Z294" s="107" t="str">
        <f ca="1">IFERROR(OFFSET(MD!$U$5,MATCH(Grundlagen_Abrechnung_KAE!$E294,MD_GENDER,0),0),"")</f>
        <v/>
      </c>
      <c r="AA294" s="104">
        <f t="shared" si="43"/>
        <v>0</v>
      </c>
      <c r="AC294" s="104">
        <f t="shared" si="44"/>
        <v>0</v>
      </c>
      <c r="AD294" s="104">
        <f ca="1">IF(F294="Arbeitgeberähnliche Stellung",OFFSET(MD!$Q$5,MATCH(Grundlagen_Abrechnung_KAE!$AK$7,MD_JAHR,0),0)*$H294,IF(J294&gt;0,AC294,I294))</f>
        <v>0</v>
      </c>
      <c r="AF294" s="85" t="e">
        <f ca="1">OFFSET(MD!$P$5,MATCH($AK$7,MD_JAHR,0),0)*12</f>
        <v>#VALUE!</v>
      </c>
      <c r="AG294" s="85">
        <f t="shared" si="45"/>
        <v>0</v>
      </c>
      <c r="AH294" s="81"/>
      <c r="AJ294" s="72"/>
      <c r="AK294" s="72"/>
      <c r="AL294" s="72"/>
      <c r="AM294" s="72"/>
      <c r="AN294" s="72"/>
    </row>
    <row r="295" spans="2:40" ht="15" customHeight="1" x14ac:dyDescent="0.2">
      <c r="B295" s="78"/>
      <c r="C295" s="78"/>
      <c r="D295" s="78"/>
      <c r="E295" s="79"/>
      <c r="F295" s="80"/>
      <c r="G295" s="73"/>
      <c r="H295" s="82"/>
      <c r="I295" s="93"/>
      <c r="J295" s="90"/>
      <c r="K295" s="83"/>
      <c r="L295" s="83"/>
      <c r="M295" s="84"/>
      <c r="N295" s="83"/>
      <c r="O295" s="104" t="str">
        <f ca="1">IF($B295="","",IF(F295="Arbeitgeberähnliche Stellung",OFFSET(MD!$Q$5,MATCH(Grundlagen_Abrechnung_KAE!$AK$7,MD_JAHR,0),0)*$H295,IF(((AD295/12*M295*12)+N295)&gt;AF295,AF295/12,((AD295/12*M295*12)+N295)/12)))</f>
        <v/>
      </c>
      <c r="P295" s="90"/>
      <c r="Q295" s="90"/>
      <c r="R295" s="104">
        <f t="shared" si="38"/>
        <v>0</v>
      </c>
      <c r="T295" s="145">
        <f t="shared" si="39"/>
        <v>0</v>
      </c>
      <c r="U295" s="76">
        <f t="shared" ca="1" si="40"/>
        <v>0</v>
      </c>
      <c r="V295" s="76">
        <f t="shared" ca="1" si="46"/>
        <v>0</v>
      </c>
      <c r="W295" s="76">
        <f t="shared" ca="1" si="41"/>
        <v>0</v>
      </c>
      <c r="Y295" s="106" t="str">
        <f t="shared" si="42"/>
        <v>prüfen</v>
      </c>
      <c r="Z295" s="107" t="str">
        <f ca="1">IFERROR(OFFSET(MD!$U$5,MATCH(Grundlagen_Abrechnung_KAE!$E295,MD_GENDER,0),0),"")</f>
        <v/>
      </c>
      <c r="AA295" s="104">
        <f t="shared" si="43"/>
        <v>0</v>
      </c>
      <c r="AC295" s="104">
        <f t="shared" si="44"/>
        <v>0</v>
      </c>
      <c r="AD295" s="104">
        <f ca="1">IF(F295="Arbeitgeberähnliche Stellung",OFFSET(MD!$Q$5,MATCH(Grundlagen_Abrechnung_KAE!$AK$7,MD_JAHR,0),0)*$H295,IF(J295&gt;0,AC295,I295))</f>
        <v>0</v>
      </c>
      <c r="AF295" s="85" t="e">
        <f ca="1">OFFSET(MD!$P$5,MATCH($AK$7,MD_JAHR,0),0)*12</f>
        <v>#VALUE!</v>
      </c>
      <c r="AG295" s="85">
        <f t="shared" si="45"/>
        <v>0</v>
      </c>
      <c r="AH295" s="81"/>
      <c r="AJ295" s="72"/>
      <c r="AK295" s="72"/>
      <c r="AL295" s="72"/>
      <c r="AM295" s="72"/>
      <c r="AN295" s="72"/>
    </row>
    <row r="296" spans="2:40" ht="15" customHeight="1" x14ac:dyDescent="0.2">
      <c r="B296" s="78"/>
      <c r="C296" s="78"/>
      <c r="D296" s="78"/>
      <c r="E296" s="79"/>
      <c r="F296" s="80"/>
      <c r="G296" s="73"/>
      <c r="H296" s="82"/>
      <c r="I296" s="93"/>
      <c r="J296" s="90"/>
      <c r="K296" s="83"/>
      <c r="L296" s="83"/>
      <c r="M296" s="84"/>
      <c r="N296" s="83"/>
      <c r="O296" s="104" t="str">
        <f ca="1">IF($B296="","",IF(F296="Arbeitgeberähnliche Stellung",OFFSET(MD!$Q$5,MATCH(Grundlagen_Abrechnung_KAE!$AK$7,MD_JAHR,0),0)*$H296,IF(((AD296/12*M296*12)+N296)&gt;AF296,AF296/12,((AD296/12*M296*12)+N296)/12)))</f>
        <v/>
      </c>
      <c r="P296" s="90"/>
      <c r="Q296" s="90"/>
      <c r="R296" s="104">
        <f t="shared" si="38"/>
        <v>0</v>
      </c>
      <c r="T296" s="145">
        <f t="shared" si="39"/>
        <v>0</v>
      </c>
      <c r="U296" s="76">
        <f t="shared" ca="1" si="40"/>
        <v>0</v>
      </c>
      <c r="V296" s="76">
        <f t="shared" ca="1" si="46"/>
        <v>0</v>
      </c>
      <c r="W296" s="76">
        <f t="shared" ca="1" si="41"/>
        <v>0</v>
      </c>
      <c r="Y296" s="106" t="str">
        <f t="shared" si="42"/>
        <v>prüfen</v>
      </c>
      <c r="Z296" s="107" t="str">
        <f ca="1">IFERROR(OFFSET(MD!$U$5,MATCH(Grundlagen_Abrechnung_KAE!$E296,MD_GENDER,0),0),"")</f>
        <v/>
      </c>
      <c r="AA296" s="104">
        <f t="shared" si="43"/>
        <v>0</v>
      </c>
      <c r="AC296" s="104">
        <f t="shared" si="44"/>
        <v>0</v>
      </c>
      <c r="AD296" s="104">
        <f ca="1">IF(F296="Arbeitgeberähnliche Stellung",OFFSET(MD!$Q$5,MATCH(Grundlagen_Abrechnung_KAE!$AK$7,MD_JAHR,0),0)*$H296,IF(J296&gt;0,AC296,I296))</f>
        <v>0</v>
      </c>
      <c r="AF296" s="85" t="e">
        <f ca="1">OFFSET(MD!$P$5,MATCH($AK$7,MD_JAHR,0),0)*12</f>
        <v>#VALUE!</v>
      </c>
      <c r="AG296" s="85">
        <f t="shared" si="45"/>
        <v>0</v>
      </c>
      <c r="AH296" s="81"/>
      <c r="AJ296" s="72"/>
      <c r="AK296" s="72"/>
      <c r="AL296" s="72"/>
      <c r="AM296" s="72"/>
      <c r="AN296" s="72"/>
    </row>
    <row r="297" spans="2:40" ht="15" customHeight="1" x14ac:dyDescent="0.2">
      <c r="B297" s="78"/>
      <c r="C297" s="78"/>
      <c r="D297" s="78"/>
      <c r="E297" s="79"/>
      <c r="F297" s="80"/>
      <c r="G297" s="73"/>
      <c r="H297" s="82"/>
      <c r="I297" s="93"/>
      <c r="J297" s="90"/>
      <c r="K297" s="83"/>
      <c r="L297" s="83"/>
      <c r="M297" s="84"/>
      <c r="N297" s="83"/>
      <c r="O297" s="104" t="str">
        <f ca="1">IF($B297="","",IF(F297="Arbeitgeberähnliche Stellung",OFFSET(MD!$Q$5,MATCH(Grundlagen_Abrechnung_KAE!$AK$7,MD_JAHR,0),0)*$H297,IF(((AD297/12*M297*12)+N297)&gt;AF297,AF297/12,((AD297/12*M297*12)+N297)/12)))</f>
        <v/>
      </c>
      <c r="P297" s="90"/>
      <c r="Q297" s="90"/>
      <c r="R297" s="104">
        <f t="shared" si="38"/>
        <v>0</v>
      </c>
      <c r="T297" s="145">
        <f t="shared" si="39"/>
        <v>0</v>
      </c>
      <c r="U297" s="76">
        <f t="shared" ca="1" si="40"/>
        <v>0</v>
      </c>
      <c r="V297" s="76">
        <f t="shared" ca="1" si="46"/>
        <v>0</v>
      </c>
      <c r="W297" s="76">
        <f t="shared" ca="1" si="41"/>
        <v>0</v>
      </c>
      <c r="Y297" s="106" t="str">
        <f t="shared" si="42"/>
        <v>prüfen</v>
      </c>
      <c r="Z297" s="107" t="str">
        <f ca="1">IFERROR(OFFSET(MD!$U$5,MATCH(Grundlagen_Abrechnung_KAE!$E297,MD_GENDER,0),0),"")</f>
        <v/>
      </c>
      <c r="AA297" s="104">
        <f t="shared" si="43"/>
        <v>0</v>
      </c>
      <c r="AC297" s="104">
        <f t="shared" si="44"/>
        <v>0</v>
      </c>
      <c r="AD297" s="104">
        <f ca="1">IF(F297="Arbeitgeberähnliche Stellung",OFFSET(MD!$Q$5,MATCH(Grundlagen_Abrechnung_KAE!$AK$7,MD_JAHR,0),0)*$H297,IF(J297&gt;0,AC297,I297))</f>
        <v>0</v>
      </c>
      <c r="AF297" s="85" t="e">
        <f ca="1">OFFSET(MD!$P$5,MATCH($AK$7,MD_JAHR,0),0)*12</f>
        <v>#VALUE!</v>
      </c>
      <c r="AG297" s="85">
        <f t="shared" si="45"/>
        <v>0</v>
      </c>
      <c r="AH297" s="81"/>
      <c r="AJ297" s="72"/>
      <c r="AK297" s="72"/>
      <c r="AL297" s="72"/>
      <c r="AM297" s="72"/>
      <c r="AN297" s="72"/>
    </row>
    <row r="298" spans="2:40" ht="15" customHeight="1" x14ac:dyDescent="0.2">
      <c r="B298" s="78"/>
      <c r="C298" s="78"/>
      <c r="D298" s="78"/>
      <c r="E298" s="79"/>
      <c r="F298" s="80"/>
      <c r="G298" s="73"/>
      <c r="H298" s="82"/>
      <c r="I298" s="93"/>
      <c r="J298" s="90"/>
      <c r="K298" s="83"/>
      <c r="L298" s="83"/>
      <c r="M298" s="84"/>
      <c r="N298" s="83"/>
      <c r="O298" s="104" t="str">
        <f ca="1">IF($B298="","",IF(F298="Arbeitgeberähnliche Stellung",OFFSET(MD!$Q$5,MATCH(Grundlagen_Abrechnung_KAE!$AK$7,MD_JAHR,0),0)*$H298,IF(((AD298/12*M298*12)+N298)&gt;AF298,AF298/12,((AD298/12*M298*12)+N298)/12)))</f>
        <v/>
      </c>
      <c r="P298" s="90"/>
      <c r="Q298" s="90"/>
      <c r="R298" s="104">
        <f t="shared" si="38"/>
        <v>0</v>
      </c>
      <c r="T298" s="145">
        <f t="shared" si="39"/>
        <v>0</v>
      </c>
      <c r="U298" s="76">
        <f t="shared" ca="1" si="40"/>
        <v>0</v>
      </c>
      <c r="V298" s="76">
        <f t="shared" ca="1" si="46"/>
        <v>0</v>
      </c>
      <c r="W298" s="76">
        <f t="shared" ca="1" si="41"/>
        <v>0</v>
      </c>
      <c r="Y298" s="106" t="str">
        <f t="shared" si="42"/>
        <v>prüfen</v>
      </c>
      <c r="Z298" s="107" t="str">
        <f ca="1">IFERROR(OFFSET(MD!$U$5,MATCH(Grundlagen_Abrechnung_KAE!$E298,MD_GENDER,0),0),"")</f>
        <v/>
      </c>
      <c r="AA298" s="104">
        <f t="shared" si="43"/>
        <v>0</v>
      </c>
      <c r="AC298" s="104">
        <f t="shared" si="44"/>
        <v>0</v>
      </c>
      <c r="AD298" s="104">
        <f ca="1">IF(F298="Arbeitgeberähnliche Stellung",OFFSET(MD!$Q$5,MATCH(Grundlagen_Abrechnung_KAE!$AK$7,MD_JAHR,0),0)*$H298,IF(J298&gt;0,AC298,I298))</f>
        <v>0</v>
      </c>
      <c r="AF298" s="85" t="e">
        <f ca="1">OFFSET(MD!$P$5,MATCH($AK$7,MD_JAHR,0),0)*12</f>
        <v>#VALUE!</v>
      </c>
      <c r="AG298" s="85">
        <f t="shared" si="45"/>
        <v>0</v>
      </c>
      <c r="AH298" s="81"/>
      <c r="AJ298" s="72"/>
      <c r="AK298" s="72"/>
      <c r="AL298" s="72"/>
      <c r="AM298" s="72"/>
      <c r="AN298" s="72"/>
    </row>
    <row r="299" spans="2:40" ht="15" customHeight="1" x14ac:dyDescent="0.2">
      <c r="B299" s="78"/>
      <c r="C299" s="78"/>
      <c r="D299" s="78"/>
      <c r="E299" s="79"/>
      <c r="F299" s="80"/>
      <c r="G299" s="73"/>
      <c r="H299" s="82"/>
      <c r="I299" s="93"/>
      <c r="J299" s="90"/>
      <c r="K299" s="83"/>
      <c r="L299" s="83"/>
      <c r="M299" s="84"/>
      <c r="N299" s="83"/>
      <c r="O299" s="104" t="str">
        <f ca="1">IF($B299="","",IF(F299="Arbeitgeberähnliche Stellung",OFFSET(MD!$Q$5,MATCH(Grundlagen_Abrechnung_KAE!$AK$7,MD_JAHR,0),0)*$H299,IF(((AD299/12*M299*12)+N299)&gt;AF299,AF299/12,((AD299/12*M299*12)+N299)/12)))</f>
        <v/>
      </c>
      <c r="P299" s="90"/>
      <c r="Q299" s="90"/>
      <c r="R299" s="104">
        <f t="shared" si="38"/>
        <v>0</v>
      </c>
      <c r="T299" s="145">
        <f t="shared" si="39"/>
        <v>0</v>
      </c>
      <c r="U299" s="76">
        <f t="shared" ca="1" si="40"/>
        <v>0</v>
      </c>
      <c r="V299" s="76">
        <f t="shared" ca="1" si="46"/>
        <v>0</v>
      </c>
      <c r="W299" s="76">
        <f t="shared" ca="1" si="41"/>
        <v>0</v>
      </c>
      <c r="Y299" s="106" t="str">
        <f t="shared" si="42"/>
        <v>prüfen</v>
      </c>
      <c r="Z299" s="107" t="str">
        <f ca="1">IFERROR(OFFSET(MD!$U$5,MATCH(Grundlagen_Abrechnung_KAE!$E299,MD_GENDER,0),0),"")</f>
        <v/>
      </c>
      <c r="AA299" s="104">
        <f t="shared" si="43"/>
        <v>0</v>
      </c>
      <c r="AC299" s="104">
        <f t="shared" si="44"/>
        <v>0</v>
      </c>
      <c r="AD299" s="104">
        <f ca="1">IF(F299="Arbeitgeberähnliche Stellung",OFFSET(MD!$Q$5,MATCH(Grundlagen_Abrechnung_KAE!$AK$7,MD_JAHR,0),0)*$H299,IF(J299&gt;0,AC299,I299))</f>
        <v>0</v>
      </c>
      <c r="AF299" s="85" t="e">
        <f ca="1">OFFSET(MD!$P$5,MATCH($AK$7,MD_JAHR,0),0)*12</f>
        <v>#VALUE!</v>
      </c>
      <c r="AG299" s="85">
        <f t="shared" si="45"/>
        <v>0</v>
      </c>
      <c r="AH299" s="81"/>
      <c r="AJ299" s="72"/>
      <c r="AK299" s="72"/>
      <c r="AL299" s="72"/>
      <c r="AM299" s="72"/>
      <c r="AN299" s="72"/>
    </row>
    <row r="300" spans="2:40" ht="15" customHeight="1" x14ac:dyDescent="0.2">
      <c r="B300" s="78"/>
      <c r="C300" s="78"/>
      <c r="D300" s="78"/>
      <c r="E300" s="79"/>
      <c r="F300" s="80"/>
      <c r="G300" s="73"/>
      <c r="H300" s="82"/>
      <c r="I300" s="93"/>
      <c r="J300" s="90"/>
      <c r="K300" s="83"/>
      <c r="L300" s="83"/>
      <c r="M300" s="84"/>
      <c r="N300" s="83"/>
      <c r="O300" s="104" t="str">
        <f ca="1">IF($B300="","",IF(F300="Arbeitgeberähnliche Stellung",OFFSET(MD!$Q$5,MATCH(Grundlagen_Abrechnung_KAE!$AK$7,MD_JAHR,0),0)*$H300,IF(((AD300/12*M300*12)+N300)&gt;AF300,AF300/12,((AD300/12*M300*12)+N300)/12)))</f>
        <v/>
      </c>
      <c r="P300" s="90"/>
      <c r="Q300" s="90"/>
      <c r="R300" s="104">
        <f t="shared" si="38"/>
        <v>0</v>
      </c>
      <c r="T300" s="145">
        <f t="shared" si="39"/>
        <v>0</v>
      </c>
      <c r="U300" s="76">
        <f t="shared" ca="1" si="40"/>
        <v>0</v>
      </c>
      <c r="V300" s="76">
        <f t="shared" ca="1" si="46"/>
        <v>0</v>
      </c>
      <c r="W300" s="76">
        <f t="shared" ca="1" si="41"/>
        <v>0</v>
      </c>
      <c r="Y300" s="106" t="str">
        <f t="shared" si="42"/>
        <v>prüfen</v>
      </c>
      <c r="Z300" s="107" t="str">
        <f ca="1">IFERROR(OFFSET(MD!$U$5,MATCH(Grundlagen_Abrechnung_KAE!$E300,MD_GENDER,0),0),"")</f>
        <v/>
      </c>
      <c r="AA300" s="104">
        <f t="shared" si="43"/>
        <v>0</v>
      </c>
      <c r="AC300" s="104">
        <f t="shared" si="44"/>
        <v>0</v>
      </c>
      <c r="AD300" s="104">
        <f ca="1">IF(F300="Arbeitgeberähnliche Stellung",OFFSET(MD!$Q$5,MATCH(Grundlagen_Abrechnung_KAE!$AK$7,MD_JAHR,0),0)*$H300,IF(J300&gt;0,AC300,I300))</f>
        <v>0</v>
      </c>
      <c r="AF300" s="85" t="e">
        <f ca="1">OFFSET(MD!$P$5,MATCH($AK$7,MD_JAHR,0),0)*12</f>
        <v>#VALUE!</v>
      </c>
      <c r="AG300" s="85">
        <f t="shared" si="45"/>
        <v>0</v>
      </c>
      <c r="AH300" s="81"/>
      <c r="AJ300" s="72"/>
      <c r="AK300" s="72"/>
      <c r="AL300" s="72"/>
      <c r="AM300" s="72"/>
      <c r="AN300" s="72"/>
    </row>
    <row r="301" spans="2:40" ht="15" customHeight="1" x14ac:dyDescent="0.2">
      <c r="B301" s="78"/>
      <c r="C301" s="78"/>
      <c r="D301" s="78"/>
      <c r="E301" s="79"/>
      <c r="F301" s="80"/>
      <c r="G301" s="73"/>
      <c r="H301" s="82"/>
      <c r="I301" s="93"/>
      <c r="J301" s="90"/>
      <c r="K301" s="83"/>
      <c r="L301" s="83"/>
      <c r="M301" s="84"/>
      <c r="N301" s="83"/>
      <c r="O301" s="104" t="str">
        <f ca="1">IF($B301="","",IF(F301="Arbeitgeberähnliche Stellung",OFFSET(MD!$Q$5,MATCH(Grundlagen_Abrechnung_KAE!$AK$7,MD_JAHR,0),0)*$H301,IF(((AD301/12*M301*12)+N301)&gt;AF301,AF301/12,((AD301/12*M301*12)+N301)/12)))</f>
        <v/>
      </c>
      <c r="P301" s="90"/>
      <c r="Q301" s="90"/>
      <c r="R301" s="104">
        <f t="shared" si="38"/>
        <v>0</v>
      </c>
      <c r="T301" s="145">
        <f t="shared" si="39"/>
        <v>0</v>
      </c>
      <c r="U301" s="76">
        <f t="shared" ca="1" si="40"/>
        <v>0</v>
      </c>
      <c r="V301" s="76">
        <f t="shared" ca="1" si="46"/>
        <v>0</v>
      </c>
      <c r="W301" s="76">
        <f t="shared" ca="1" si="41"/>
        <v>0</v>
      </c>
      <c r="Y301" s="106" t="str">
        <f t="shared" si="42"/>
        <v>prüfen</v>
      </c>
      <c r="Z301" s="107" t="str">
        <f ca="1">IFERROR(OFFSET(MD!$U$5,MATCH(Grundlagen_Abrechnung_KAE!$E301,MD_GENDER,0),0),"")</f>
        <v/>
      </c>
      <c r="AA301" s="104">
        <f t="shared" si="43"/>
        <v>0</v>
      </c>
      <c r="AC301" s="104">
        <f t="shared" si="44"/>
        <v>0</v>
      </c>
      <c r="AD301" s="104">
        <f ca="1">IF(F301="Arbeitgeberähnliche Stellung",OFFSET(MD!$Q$5,MATCH(Grundlagen_Abrechnung_KAE!$AK$7,MD_JAHR,0),0)*$H301,IF(J301&gt;0,AC301,I301))</f>
        <v>0</v>
      </c>
      <c r="AF301" s="85" t="e">
        <f ca="1">OFFSET(MD!$P$5,MATCH($AK$7,MD_JAHR,0),0)*12</f>
        <v>#VALUE!</v>
      </c>
      <c r="AG301" s="85">
        <f t="shared" si="45"/>
        <v>0</v>
      </c>
      <c r="AH301" s="81"/>
      <c r="AJ301" s="72"/>
      <c r="AK301" s="72"/>
      <c r="AL301" s="72"/>
      <c r="AM301" s="72"/>
      <c r="AN301" s="72"/>
    </row>
    <row r="302" spans="2:40" ht="15" customHeight="1" x14ac:dyDescent="0.2">
      <c r="B302" s="78"/>
      <c r="C302" s="78"/>
      <c r="D302" s="78"/>
      <c r="E302" s="79"/>
      <c r="F302" s="80"/>
      <c r="G302" s="73"/>
      <c r="H302" s="82"/>
      <c r="I302" s="93"/>
      <c r="J302" s="90"/>
      <c r="K302" s="83"/>
      <c r="L302" s="83"/>
      <c r="M302" s="84"/>
      <c r="N302" s="83"/>
      <c r="O302" s="104" t="str">
        <f ca="1">IF($B302="","",IF(F302="Arbeitgeberähnliche Stellung",OFFSET(MD!$Q$5,MATCH(Grundlagen_Abrechnung_KAE!$AK$7,MD_JAHR,0),0)*$H302,IF(((AD302/12*M302*12)+N302)&gt;AF302,AF302/12,((AD302/12*M302*12)+N302)/12)))</f>
        <v/>
      </c>
      <c r="P302" s="90"/>
      <c r="Q302" s="90"/>
      <c r="R302" s="104">
        <f t="shared" si="38"/>
        <v>0</v>
      </c>
      <c r="T302" s="145">
        <f t="shared" si="39"/>
        <v>0</v>
      </c>
      <c r="U302" s="76">
        <f t="shared" ca="1" si="40"/>
        <v>0</v>
      </c>
      <c r="V302" s="76">
        <f t="shared" ca="1" si="46"/>
        <v>0</v>
      </c>
      <c r="W302" s="76">
        <f t="shared" ca="1" si="41"/>
        <v>0</v>
      </c>
      <c r="Y302" s="106" t="str">
        <f t="shared" si="42"/>
        <v>prüfen</v>
      </c>
      <c r="Z302" s="107" t="str">
        <f ca="1">IFERROR(OFFSET(MD!$U$5,MATCH(Grundlagen_Abrechnung_KAE!$E302,MD_GENDER,0),0),"")</f>
        <v/>
      </c>
      <c r="AA302" s="104">
        <f t="shared" si="43"/>
        <v>0</v>
      </c>
      <c r="AC302" s="104">
        <f t="shared" si="44"/>
        <v>0</v>
      </c>
      <c r="AD302" s="104">
        <f ca="1">IF(F302="Arbeitgeberähnliche Stellung",OFFSET(MD!$Q$5,MATCH(Grundlagen_Abrechnung_KAE!$AK$7,MD_JAHR,0),0)*$H302,IF(J302&gt;0,AC302,I302))</f>
        <v>0</v>
      </c>
      <c r="AF302" s="85" t="e">
        <f ca="1">OFFSET(MD!$P$5,MATCH($AK$7,MD_JAHR,0),0)*12</f>
        <v>#VALUE!</v>
      </c>
      <c r="AG302" s="85">
        <f t="shared" si="45"/>
        <v>0</v>
      </c>
      <c r="AH302" s="81"/>
      <c r="AJ302" s="72"/>
      <c r="AK302" s="72"/>
      <c r="AL302" s="72"/>
      <c r="AM302" s="72"/>
      <c r="AN302" s="72"/>
    </row>
    <row r="303" spans="2:40" ht="15" customHeight="1" x14ac:dyDescent="0.2">
      <c r="B303" s="78"/>
      <c r="C303" s="78"/>
      <c r="D303" s="78"/>
      <c r="E303" s="79"/>
      <c r="F303" s="80"/>
      <c r="G303" s="73"/>
      <c r="H303" s="82"/>
      <c r="I303" s="93"/>
      <c r="J303" s="90"/>
      <c r="K303" s="83"/>
      <c r="L303" s="83"/>
      <c r="M303" s="84"/>
      <c r="N303" s="83"/>
      <c r="O303" s="104" t="str">
        <f ca="1">IF($B303="","",IF(F303="Arbeitgeberähnliche Stellung",OFFSET(MD!$Q$5,MATCH(Grundlagen_Abrechnung_KAE!$AK$7,MD_JAHR,0),0)*$H303,IF(((AD303/12*M303*12)+N303)&gt;AF303,AF303/12,((AD303/12*M303*12)+N303)/12)))</f>
        <v/>
      </c>
      <c r="P303" s="90"/>
      <c r="Q303" s="90"/>
      <c r="R303" s="104">
        <f t="shared" si="38"/>
        <v>0</v>
      </c>
      <c r="T303" s="145">
        <f t="shared" si="39"/>
        <v>0</v>
      </c>
      <c r="U303" s="76">
        <f t="shared" ca="1" si="40"/>
        <v>0</v>
      </c>
      <c r="V303" s="76">
        <f t="shared" ca="1" si="46"/>
        <v>0</v>
      </c>
      <c r="W303" s="76">
        <f t="shared" ca="1" si="41"/>
        <v>0</v>
      </c>
      <c r="Y303" s="106" t="str">
        <f t="shared" si="42"/>
        <v>prüfen</v>
      </c>
      <c r="Z303" s="107" t="str">
        <f ca="1">IFERROR(OFFSET(MD!$U$5,MATCH(Grundlagen_Abrechnung_KAE!$E303,MD_GENDER,0),0),"")</f>
        <v/>
      </c>
      <c r="AA303" s="104">
        <f t="shared" si="43"/>
        <v>0</v>
      </c>
      <c r="AC303" s="104">
        <f t="shared" si="44"/>
        <v>0</v>
      </c>
      <c r="AD303" s="104">
        <f ca="1">IF(F303="Arbeitgeberähnliche Stellung",OFFSET(MD!$Q$5,MATCH(Grundlagen_Abrechnung_KAE!$AK$7,MD_JAHR,0),0)*$H303,IF(J303&gt;0,AC303,I303))</f>
        <v>0</v>
      </c>
      <c r="AF303" s="85" t="e">
        <f ca="1">OFFSET(MD!$P$5,MATCH($AK$7,MD_JAHR,0),0)*12</f>
        <v>#VALUE!</v>
      </c>
      <c r="AG303" s="85">
        <f t="shared" si="45"/>
        <v>0</v>
      </c>
      <c r="AH303" s="81"/>
      <c r="AJ303" s="72"/>
      <c r="AK303" s="72"/>
      <c r="AL303" s="72"/>
      <c r="AM303" s="72"/>
      <c r="AN303" s="72"/>
    </row>
    <row r="304" spans="2:40" ht="15" customHeight="1" x14ac:dyDescent="0.2">
      <c r="B304" s="78"/>
      <c r="C304" s="78"/>
      <c r="D304" s="78"/>
      <c r="E304" s="79"/>
      <c r="F304" s="80"/>
      <c r="G304" s="73"/>
      <c r="H304" s="82"/>
      <c r="I304" s="93"/>
      <c r="J304" s="90"/>
      <c r="K304" s="83"/>
      <c r="L304" s="83"/>
      <c r="M304" s="84"/>
      <c r="N304" s="83"/>
      <c r="O304" s="104" t="str">
        <f ca="1">IF($B304="","",IF(F304="Arbeitgeberähnliche Stellung",OFFSET(MD!$Q$5,MATCH(Grundlagen_Abrechnung_KAE!$AK$7,MD_JAHR,0),0)*$H304,IF(((AD304/12*M304*12)+N304)&gt;AF304,AF304/12,((AD304/12*M304*12)+N304)/12)))</f>
        <v/>
      </c>
      <c r="P304" s="90"/>
      <c r="Q304" s="90"/>
      <c r="R304" s="104">
        <f t="shared" si="38"/>
        <v>0</v>
      </c>
      <c r="T304" s="145">
        <f t="shared" si="39"/>
        <v>0</v>
      </c>
      <c r="U304" s="76">
        <f t="shared" ca="1" si="40"/>
        <v>0</v>
      </c>
      <c r="V304" s="76">
        <f t="shared" ca="1" si="46"/>
        <v>0</v>
      </c>
      <c r="W304" s="76">
        <f t="shared" ca="1" si="41"/>
        <v>0</v>
      </c>
      <c r="Y304" s="106" t="str">
        <f t="shared" si="42"/>
        <v>prüfen</v>
      </c>
      <c r="Z304" s="107" t="str">
        <f ca="1">IFERROR(OFFSET(MD!$U$5,MATCH(Grundlagen_Abrechnung_KAE!$E304,MD_GENDER,0),0),"")</f>
        <v/>
      </c>
      <c r="AA304" s="104">
        <f t="shared" si="43"/>
        <v>0</v>
      </c>
      <c r="AC304" s="104">
        <f t="shared" si="44"/>
        <v>0</v>
      </c>
      <c r="AD304" s="104">
        <f ca="1">IF(F304="Arbeitgeberähnliche Stellung",OFFSET(MD!$Q$5,MATCH(Grundlagen_Abrechnung_KAE!$AK$7,MD_JAHR,0),0)*$H304,IF(J304&gt;0,AC304,I304))</f>
        <v>0</v>
      </c>
      <c r="AF304" s="85" t="e">
        <f ca="1">OFFSET(MD!$P$5,MATCH($AK$7,MD_JAHR,0),0)*12</f>
        <v>#VALUE!</v>
      </c>
      <c r="AG304" s="85">
        <f t="shared" si="45"/>
        <v>0</v>
      </c>
      <c r="AH304" s="81"/>
      <c r="AJ304" s="72"/>
      <c r="AK304" s="72"/>
      <c r="AL304" s="72"/>
      <c r="AM304" s="72"/>
      <c r="AN304" s="72"/>
    </row>
    <row r="305" spans="2:40" ht="15" customHeight="1" x14ac:dyDescent="0.2">
      <c r="B305" s="78"/>
      <c r="C305" s="78"/>
      <c r="D305" s="78"/>
      <c r="E305" s="79"/>
      <c r="F305" s="80"/>
      <c r="G305" s="73"/>
      <c r="H305" s="82"/>
      <c r="I305" s="93"/>
      <c r="J305" s="90"/>
      <c r="K305" s="83"/>
      <c r="L305" s="83"/>
      <c r="M305" s="84"/>
      <c r="N305" s="83"/>
      <c r="O305" s="104" t="str">
        <f ca="1">IF($B305="","",IF(F305="Arbeitgeberähnliche Stellung",OFFSET(MD!$Q$5,MATCH(Grundlagen_Abrechnung_KAE!$AK$7,MD_JAHR,0),0)*$H305,IF(((AD305/12*M305*12)+N305)&gt;AF305,AF305/12,((AD305/12*M305*12)+N305)/12)))</f>
        <v/>
      </c>
      <c r="P305" s="90"/>
      <c r="Q305" s="90"/>
      <c r="R305" s="104">
        <f t="shared" si="38"/>
        <v>0</v>
      </c>
      <c r="T305" s="145">
        <f t="shared" si="39"/>
        <v>0</v>
      </c>
      <c r="U305" s="76">
        <f t="shared" ca="1" si="40"/>
        <v>0</v>
      </c>
      <c r="V305" s="76">
        <f t="shared" ca="1" si="46"/>
        <v>0</v>
      </c>
      <c r="W305" s="76">
        <f t="shared" ca="1" si="41"/>
        <v>0</v>
      </c>
      <c r="Y305" s="106" t="str">
        <f t="shared" si="42"/>
        <v>prüfen</v>
      </c>
      <c r="Z305" s="107" t="str">
        <f ca="1">IFERROR(OFFSET(MD!$U$5,MATCH(Grundlagen_Abrechnung_KAE!$E305,MD_GENDER,0),0),"")</f>
        <v/>
      </c>
      <c r="AA305" s="104">
        <f t="shared" si="43"/>
        <v>0</v>
      </c>
      <c r="AC305" s="104">
        <f t="shared" si="44"/>
        <v>0</v>
      </c>
      <c r="AD305" s="104">
        <f ca="1">IF(F305="Arbeitgeberähnliche Stellung",OFFSET(MD!$Q$5,MATCH(Grundlagen_Abrechnung_KAE!$AK$7,MD_JAHR,0),0)*$H305,IF(J305&gt;0,AC305,I305))</f>
        <v>0</v>
      </c>
      <c r="AF305" s="85" t="e">
        <f ca="1">OFFSET(MD!$P$5,MATCH($AK$7,MD_JAHR,0),0)*12</f>
        <v>#VALUE!</v>
      </c>
      <c r="AG305" s="85">
        <f t="shared" si="45"/>
        <v>0</v>
      </c>
      <c r="AH305" s="81"/>
      <c r="AJ305" s="72"/>
      <c r="AK305" s="72"/>
      <c r="AL305" s="72"/>
      <c r="AM305" s="72"/>
      <c r="AN305" s="72"/>
    </row>
    <row r="306" spans="2:40" ht="15" customHeight="1" x14ac:dyDescent="0.2">
      <c r="B306" s="78"/>
      <c r="C306" s="78"/>
      <c r="D306" s="78"/>
      <c r="E306" s="79"/>
      <c r="F306" s="80"/>
      <c r="G306" s="73"/>
      <c r="H306" s="82"/>
      <c r="I306" s="93"/>
      <c r="J306" s="90"/>
      <c r="K306" s="83"/>
      <c r="L306" s="83"/>
      <c r="M306" s="84"/>
      <c r="N306" s="83"/>
      <c r="O306" s="104" t="str">
        <f ca="1">IF($B306="","",IF(F306="Arbeitgeberähnliche Stellung",OFFSET(MD!$Q$5,MATCH(Grundlagen_Abrechnung_KAE!$AK$7,MD_JAHR,0),0)*$H306,IF(((AD306/12*M306*12)+N306)&gt;AF306,AF306/12,((AD306/12*M306*12)+N306)/12)))</f>
        <v/>
      </c>
      <c r="P306" s="90"/>
      <c r="Q306" s="90"/>
      <c r="R306" s="104">
        <f t="shared" si="38"/>
        <v>0</v>
      </c>
      <c r="T306" s="145">
        <f t="shared" si="39"/>
        <v>0</v>
      </c>
      <c r="U306" s="76">
        <f t="shared" ca="1" si="40"/>
        <v>0</v>
      </c>
      <c r="V306" s="76">
        <f t="shared" ca="1" si="46"/>
        <v>0</v>
      </c>
      <c r="W306" s="76">
        <f t="shared" ca="1" si="41"/>
        <v>0</v>
      </c>
      <c r="Y306" s="106" t="str">
        <f t="shared" si="42"/>
        <v>prüfen</v>
      </c>
      <c r="Z306" s="107" t="str">
        <f ca="1">IFERROR(OFFSET(MD!$U$5,MATCH(Grundlagen_Abrechnung_KAE!$E306,MD_GENDER,0),0),"")</f>
        <v/>
      </c>
      <c r="AA306" s="104">
        <f t="shared" si="43"/>
        <v>0</v>
      </c>
      <c r="AC306" s="104">
        <f t="shared" si="44"/>
        <v>0</v>
      </c>
      <c r="AD306" s="104">
        <f ca="1">IF(F306="Arbeitgeberähnliche Stellung",OFFSET(MD!$Q$5,MATCH(Grundlagen_Abrechnung_KAE!$AK$7,MD_JAHR,0),0)*$H306,IF(J306&gt;0,AC306,I306))</f>
        <v>0</v>
      </c>
      <c r="AF306" s="85" t="e">
        <f ca="1">OFFSET(MD!$P$5,MATCH($AK$7,MD_JAHR,0),0)*12</f>
        <v>#VALUE!</v>
      </c>
      <c r="AG306" s="85">
        <f t="shared" si="45"/>
        <v>0</v>
      </c>
      <c r="AH306" s="81"/>
      <c r="AJ306" s="72"/>
      <c r="AK306" s="72"/>
      <c r="AL306" s="72"/>
      <c r="AM306" s="72"/>
      <c r="AN306" s="72"/>
    </row>
    <row r="307" spans="2:40" ht="15" customHeight="1" x14ac:dyDescent="0.2">
      <c r="B307" s="78"/>
      <c r="C307" s="78"/>
      <c r="D307" s="78"/>
      <c r="E307" s="79"/>
      <c r="F307" s="80"/>
      <c r="G307" s="73"/>
      <c r="H307" s="82"/>
      <c r="I307" s="93"/>
      <c r="J307" s="90"/>
      <c r="K307" s="83"/>
      <c r="L307" s="83"/>
      <c r="M307" s="84"/>
      <c r="N307" s="83"/>
      <c r="O307" s="104" t="str">
        <f ca="1">IF($B307="","",IF(F307="Arbeitgeberähnliche Stellung",OFFSET(MD!$Q$5,MATCH(Grundlagen_Abrechnung_KAE!$AK$7,MD_JAHR,0),0)*$H307,IF(((AD307/12*M307*12)+N307)&gt;AF307,AF307/12,((AD307/12*M307*12)+N307)/12)))</f>
        <v/>
      </c>
      <c r="P307" s="90"/>
      <c r="Q307" s="90"/>
      <c r="R307" s="104">
        <f t="shared" si="38"/>
        <v>0</v>
      </c>
      <c r="T307" s="145">
        <f t="shared" si="39"/>
        <v>0</v>
      </c>
      <c r="U307" s="76">
        <f t="shared" ca="1" si="40"/>
        <v>0</v>
      </c>
      <c r="V307" s="76">
        <f t="shared" ca="1" si="46"/>
        <v>0</v>
      </c>
      <c r="W307" s="76">
        <f t="shared" ca="1" si="41"/>
        <v>0</v>
      </c>
      <c r="Y307" s="106" t="str">
        <f t="shared" si="42"/>
        <v>prüfen</v>
      </c>
      <c r="Z307" s="107" t="str">
        <f ca="1">IFERROR(OFFSET(MD!$U$5,MATCH(Grundlagen_Abrechnung_KAE!$E307,MD_GENDER,0),0),"")</f>
        <v/>
      </c>
      <c r="AA307" s="104">
        <f t="shared" si="43"/>
        <v>0</v>
      </c>
      <c r="AC307" s="104">
        <f t="shared" si="44"/>
        <v>0</v>
      </c>
      <c r="AD307" s="104">
        <f ca="1">IF(F307="Arbeitgeberähnliche Stellung",OFFSET(MD!$Q$5,MATCH(Grundlagen_Abrechnung_KAE!$AK$7,MD_JAHR,0),0)*$H307,IF(J307&gt;0,AC307,I307))</f>
        <v>0</v>
      </c>
      <c r="AF307" s="85" t="e">
        <f ca="1">OFFSET(MD!$P$5,MATCH($AK$7,MD_JAHR,0),0)*12</f>
        <v>#VALUE!</v>
      </c>
      <c r="AG307" s="85">
        <f t="shared" si="45"/>
        <v>0</v>
      </c>
      <c r="AH307" s="81"/>
      <c r="AJ307" s="72"/>
      <c r="AK307" s="72"/>
      <c r="AL307" s="72"/>
      <c r="AM307" s="72"/>
      <c r="AN307" s="72"/>
    </row>
    <row r="308" spans="2:40" ht="15" customHeight="1" x14ac:dyDescent="0.2">
      <c r="B308" s="78"/>
      <c r="C308" s="78"/>
      <c r="D308" s="78"/>
      <c r="E308" s="79"/>
      <c r="F308" s="80"/>
      <c r="G308" s="73"/>
      <c r="H308" s="82"/>
      <c r="I308" s="93"/>
      <c r="J308" s="90"/>
      <c r="K308" s="83"/>
      <c r="L308" s="83"/>
      <c r="M308" s="84"/>
      <c r="N308" s="83"/>
      <c r="O308" s="104" t="str">
        <f ca="1">IF($B308="","",IF(F308="Arbeitgeberähnliche Stellung",OFFSET(MD!$Q$5,MATCH(Grundlagen_Abrechnung_KAE!$AK$7,MD_JAHR,0),0)*$H308,IF(((AD308/12*M308*12)+N308)&gt;AF308,AF308/12,((AD308/12*M308*12)+N308)/12)))</f>
        <v/>
      </c>
      <c r="P308" s="90"/>
      <c r="Q308" s="90"/>
      <c r="R308" s="104">
        <f t="shared" si="38"/>
        <v>0</v>
      </c>
      <c r="T308" s="145">
        <f t="shared" si="39"/>
        <v>0</v>
      </c>
      <c r="U308" s="76">
        <f t="shared" ca="1" si="40"/>
        <v>0</v>
      </c>
      <c r="V308" s="76">
        <f t="shared" ca="1" si="46"/>
        <v>0</v>
      </c>
      <c r="W308" s="76">
        <f t="shared" ca="1" si="41"/>
        <v>0</v>
      </c>
      <c r="Y308" s="106" t="str">
        <f t="shared" si="42"/>
        <v>prüfen</v>
      </c>
      <c r="Z308" s="107" t="str">
        <f ca="1">IFERROR(OFFSET(MD!$U$5,MATCH(Grundlagen_Abrechnung_KAE!$E308,MD_GENDER,0),0),"")</f>
        <v/>
      </c>
      <c r="AA308" s="104">
        <f t="shared" si="43"/>
        <v>0</v>
      </c>
      <c r="AC308" s="104">
        <f t="shared" si="44"/>
        <v>0</v>
      </c>
      <c r="AD308" s="104">
        <f ca="1">IF(F308="Arbeitgeberähnliche Stellung",OFFSET(MD!$Q$5,MATCH(Grundlagen_Abrechnung_KAE!$AK$7,MD_JAHR,0),0)*$H308,IF(J308&gt;0,AC308,I308))</f>
        <v>0</v>
      </c>
      <c r="AF308" s="85" t="e">
        <f ca="1">OFFSET(MD!$P$5,MATCH($AK$7,MD_JAHR,0),0)*12</f>
        <v>#VALUE!</v>
      </c>
      <c r="AG308" s="85">
        <f t="shared" si="45"/>
        <v>0</v>
      </c>
      <c r="AH308" s="81"/>
      <c r="AJ308" s="72"/>
      <c r="AK308" s="72"/>
      <c r="AL308" s="72"/>
      <c r="AM308" s="72"/>
      <c r="AN308" s="72"/>
    </row>
    <row r="309" spans="2:40" ht="15" customHeight="1" x14ac:dyDescent="0.2">
      <c r="B309" s="78"/>
      <c r="C309" s="78"/>
      <c r="D309" s="78"/>
      <c r="E309" s="79"/>
      <c r="F309" s="80"/>
      <c r="G309" s="73"/>
      <c r="H309" s="82"/>
      <c r="I309" s="93"/>
      <c r="J309" s="90"/>
      <c r="K309" s="83"/>
      <c r="L309" s="83"/>
      <c r="M309" s="84"/>
      <c r="N309" s="83"/>
      <c r="O309" s="104" t="str">
        <f ca="1">IF($B309="","",IF(F309="Arbeitgeberähnliche Stellung",OFFSET(MD!$Q$5,MATCH(Grundlagen_Abrechnung_KAE!$AK$7,MD_JAHR,0),0)*$H309,IF(((AD309/12*M309*12)+N309)&gt;AF309,AF309/12,((AD309/12*M309*12)+N309)/12)))</f>
        <v/>
      </c>
      <c r="P309" s="90"/>
      <c r="Q309" s="90"/>
      <c r="R309" s="104">
        <f t="shared" si="38"/>
        <v>0</v>
      </c>
      <c r="T309" s="145">
        <f t="shared" si="39"/>
        <v>0</v>
      </c>
      <c r="U309" s="76">
        <f t="shared" ca="1" si="40"/>
        <v>0</v>
      </c>
      <c r="V309" s="76">
        <f t="shared" ca="1" si="46"/>
        <v>0</v>
      </c>
      <c r="W309" s="76">
        <f t="shared" ca="1" si="41"/>
        <v>0</v>
      </c>
      <c r="Y309" s="106" t="str">
        <f t="shared" si="42"/>
        <v>prüfen</v>
      </c>
      <c r="Z309" s="107" t="str">
        <f ca="1">IFERROR(OFFSET(MD!$U$5,MATCH(Grundlagen_Abrechnung_KAE!$E309,MD_GENDER,0),0),"")</f>
        <v/>
      </c>
      <c r="AA309" s="104">
        <f t="shared" si="43"/>
        <v>0</v>
      </c>
      <c r="AC309" s="104">
        <f t="shared" si="44"/>
        <v>0</v>
      </c>
      <c r="AD309" s="104">
        <f ca="1">IF(F309="Arbeitgeberähnliche Stellung",OFFSET(MD!$Q$5,MATCH(Grundlagen_Abrechnung_KAE!$AK$7,MD_JAHR,0),0)*$H309,IF(J309&gt;0,AC309,I309))</f>
        <v>0</v>
      </c>
      <c r="AF309" s="85" t="e">
        <f ca="1">OFFSET(MD!$P$5,MATCH($AK$7,MD_JAHR,0),0)*12</f>
        <v>#VALUE!</v>
      </c>
      <c r="AG309" s="85">
        <f t="shared" si="45"/>
        <v>0</v>
      </c>
      <c r="AH309" s="81"/>
      <c r="AJ309" s="72"/>
      <c r="AK309" s="72"/>
      <c r="AL309" s="72"/>
      <c r="AM309" s="72"/>
      <c r="AN309" s="72"/>
    </row>
    <row r="310" spans="2:40" ht="15" customHeight="1" x14ac:dyDescent="0.2">
      <c r="B310" s="78"/>
      <c r="C310" s="78"/>
      <c r="D310" s="78"/>
      <c r="E310" s="79"/>
      <c r="F310" s="80"/>
      <c r="G310" s="73"/>
      <c r="H310" s="82"/>
      <c r="I310" s="93"/>
      <c r="J310" s="90"/>
      <c r="K310" s="83"/>
      <c r="L310" s="83"/>
      <c r="M310" s="84"/>
      <c r="N310" s="83"/>
      <c r="O310" s="104" t="str">
        <f ca="1">IF($B310="","",IF(F310="Arbeitgeberähnliche Stellung",OFFSET(MD!$Q$5,MATCH(Grundlagen_Abrechnung_KAE!$AK$7,MD_JAHR,0),0)*$H310,IF(((AD310/12*M310*12)+N310)&gt;AF310,AF310/12,((AD310/12*M310*12)+N310)/12)))</f>
        <v/>
      </c>
      <c r="P310" s="90"/>
      <c r="Q310" s="90"/>
      <c r="R310" s="104">
        <f t="shared" si="38"/>
        <v>0</v>
      </c>
      <c r="T310" s="145">
        <f t="shared" si="39"/>
        <v>0</v>
      </c>
      <c r="U310" s="76">
        <f t="shared" ca="1" si="40"/>
        <v>0</v>
      </c>
      <c r="V310" s="76">
        <f t="shared" ca="1" si="46"/>
        <v>0</v>
      </c>
      <c r="W310" s="76">
        <f t="shared" ca="1" si="41"/>
        <v>0</v>
      </c>
      <c r="Y310" s="106" t="str">
        <f t="shared" si="42"/>
        <v>prüfen</v>
      </c>
      <c r="Z310" s="107" t="str">
        <f ca="1">IFERROR(OFFSET(MD!$U$5,MATCH(Grundlagen_Abrechnung_KAE!$E310,MD_GENDER,0),0),"")</f>
        <v/>
      </c>
      <c r="AA310" s="104">
        <f t="shared" si="43"/>
        <v>0</v>
      </c>
      <c r="AC310" s="104">
        <f t="shared" si="44"/>
        <v>0</v>
      </c>
      <c r="AD310" s="104">
        <f ca="1">IF(F310="Arbeitgeberähnliche Stellung",OFFSET(MD!$Q$5,MATCH(Grundlagen_Abrechnung_KAE!$AK$7,MD_JAHR,0),0)*$H310,IF(J310&gt;0,AC310,I310))</f>
        <v>0</v>
      </c>
      <c r="AF310" s="85" t="e">
        <f ca="1">OFFSET(MD!$P$5,MATCH($AK$7,MD_JAHR,0),0)*12</f>
        <v>#VALUE!</v>
      </c>
      <c r="AG310" s="85">
        <f t="shared" si="45"/>
        <v>0</v>
      </c>
      <c r="AH310" s="81"/>
      <c r="AJ310" s="72"/>
      <c r="AK310" s="72"/>
      <c r="AL310" s="72"/>
      <c r="AM310" s="72"/>
      <c r="AN310" s="72"/>
    </row>
    <row r="311" spans="2:40" ht="15" customHeight="1" x14ac:dyDescent="0.2">
      <c r="B311" s="78"/>
      <c r="C311" s="78"/>
      <c r="D311" s="78"/>
      <c r="E311" s="79"/>
      <c r="F311" s="80"/>
      <c r="G311" s="73"/>
      <c r="H311" s="82"/>
      <c r="I311" s="93"/>
      <c r="J311" s="90"/>
      <c r="K311" s="83"/>
      <c r="L311" s="83"/>
      <c r="M311" s="84"/>
      <c r="N311" s="83"/>
      <c r="O311" s="104" t="str">
        <f ca="1">IF($B311="","",IF(F311="Arbeitgeberähnliche Stellung",OFFSET(MD!$Q$5,MATCH(Grundlagen_Abrechnung_KAE!$AK$7,MD_JAHR,0),0)*$H311,IF(((AD311/12*M311*12)+N311)&gt;AF311,AF311/12,((AD311/12*M311*12)+N311)/12)))</f>
        <v/>
      </c>
      <c r="P311" s="90"/>
      <c r="Q311" s="90"/>
      <c r="R311" s="104">
        <f t="shared" si="38"/>
        <v>0</v>
      </c>
      <c r="T311" s="145">
        <f t="shared" si="39"/>
        <v>0</v>
      </c>
      <c r="U311" s="76">
        <f t="shared" ca="1" si="40"/>
        <v>0</v>
      </c>
      <c r="V311" s="76">
        <f t="shared" ca="1" si="46"/>
        <v>0</v>
      </c>
      <c r="W311" s="76">
        <f t="shared" ca="1" si="41"/>
        <v>0</v>
      </c>
      <c r="Y311" s="106" t="str">
        <f t="shared" si="42"/>
        <v>prüfen</v>
      </c>
      <c r="Z311" s="107" t="str">
        <f ca="1">IFERROR(OFFSET(MD!$U$5,MATCH(Grundlagen_Abrechnung_KAE!$E311,MD_GENDER,0),0),"")</f>
        <v/>
      </c>
      <c r="AA311" s="104">
        <f t="shared" si="43"/>
        <v>0</v>
      </c>
      <c r="AC311" s="104">
        <f t="shared" si="44"/>
        <v>0</v>
      </c>
      <c r="AD311" s="104">
        <f ca="1">IF(F311="Arbeitgeberähnliche Stellung",OFFSET(MD!$Q$5,MATCH(Grundlagen_Abrechnung_KAE!$AK$7,MD_JAHR,0),0)*$H311,IF(J311&gt;0,AC311,I311))</f>
        <v>0</v>
      </c>
      <c r="AF311" s="85" t="e">
        <f ca="1">OFFSET(MD!$P$5,MATCH($AK$7,MD_JAHR,0),0)*12</f>
        <v>#VALUE!</v>
      </c>
      <c r="AG311" s="85">
        <f t="shared" si="45"/>
        <v>0</v>
      </c>
      <c r="AH311" s="81"/>
      <c r="AJ311" s="72"/>
      <c r="AK311" s="72"/>
      <c r="AL311" s="72"/>
      <c r="AM311" s="72"/>
      <c r="AN311" s="72"/>
    </row>
    <row r="312" spans="2:40" ht="15" customHeight="1" x14ac:dyDescent="0.2">
      <c r="B312" s="78"/>
      <c r="C312" s="78"/>
      <c r="D312" s="78"/>
      <c r="E312" s="79"/>
      <c r="F312" s="80"/>
      <c r="G312" s="73"/>
      <c r="H312" s="82"/>
      <c r="I312" s="93"/>
      <c r="J312" s="90"/>
      <c r="K312" s="83"/>
      <c r="L312" s="83"/>
      <c r="M312" s="84"/>
      <c r="N312" s="83"/>
      <c r="O312" s="104" t="str">
        <f ca="1">IF($B312="","",IF(F312="Arbeitgeberähnliche Stellung",OFFSET(MD!$Q$5,MATCH(Grundlagen_Abrechnung_KAE!$AK$7,MD_JAHR,0),0)*$H312,IF(((AD312/12*M312*12)+N312)&gt;AF312,AF312/12,((AD312/12*M312*12)+N312)/12)))</f>
        <v/>
      </c>
      <c r="P312" s="90"/>
      <c r="Q312" s="90"/>
      <c r="R312" s="104">
        <f t="shared" si="38"/>
        <v>0</v>
      </c>
      <c r="T312" s="145">
        <f t="shared" si="39"/>
        <v>0</v>
      </c>
      <c r="U312" s="76">
        <f t="shared" ca="1" si="40"/>
        <v>0</v>
      </c>
      <c r="V312" s="76">
        <f t="shared" ca="1" si="46"/>
        <v>0</v>
      </c>
      <c r="W312" s="76">
        <f t="shared" ca="1" si="41"/>
        <v>0</v>
      </c>
      <c r="Y312" s="106" t="str">
        <f t="shared" si="42"/>
        <v>prüfen</v>
      </c>
      <c r="Z312" s="107" t="str">
        <f ca="1">IFERROR(OFFSET(MD!$U$5,MATCH(Grundlagen_Abrechnung_KAE!$E312,MD_GENDER,0),0),"")</f>
        <v/>
      </c>
      <c r="AA312" s="104">
        <f t="shared" si="43"/>
        <v>0</v>
      </c>
      <c r="AC312" s="104">
        <f t="shared" si="44"/>
        <v>0</v>
      </c>
      <c r="AD312" s="104">
        <f ca="1">IF(F312="Arbeitgeberähnliche Stellung",OFFSET(MD!$Q$5,MATCH(Grundlagen_Abrechnung_KAE!$AK$7,MD_JAHR,0),0)*$H312,IF(J312&gt;0,AC312,I312))</f>
        <v>0</v>
      </c>
      <c r="AF312" s="85" t="e">
        <f ca="1">OFFSET(MD!$P$5,MATCH($AK$7,MD_JAHR,0),0)*12</f>
        <v>#VALUE!</v>
      </c>
      <c r="AG312" s="85">
        <f t="shared" si="45"/>
        <v>0</v>
      </c>
      <c r="AH312" s="81"/>
      <c r="AJ312" s="72"/>
      <c r="AK312" s="72"/>
      <c r="AL312" s="72"/>
      <c r="AM312" s="72"/>
      <c r="AN312" s="72"/>
    </row>
    <row r="313" spans="2:40" ht="15" customHeight="1" x14ac:dyDescent="0.2">
      <c r="B313" s="78"/>
      <c r="C313" s="78"/>
      <c r="D313" s="78"/>
      <c r="E313" s="79"/>
      <c r="F313" s="80"/>
      <c r="G313" s="73"/>
      <c r="H313" s="82"/>
      <c r="I313" s="93"/>
      <c r="J313" s="90"/>
      <c r="K313" s="83"/>
      <c r="L313" s="83"/>
      <c r="M313" s="84"/>
      <c r="N313" s="83"/>
      <c r="O313" s="104" t="str">
        <f ca="1">IF($B313="","",IF(F313="Arbeitgeberähnliche Stellung",OFFSET(MD!$Q$5,MATCH(Grundlagen_Abrechnung_KAE!$AK$7,MD_JAHR,0),0)*$H313,IF(((AD313/12*M313*12)+N313)&gt;AF313,AF313/12,((AD313/12*M313*12)+N313)/12)))</f>
        <v/>
      </c>
      <c r="P313" s="90"/>
      <c r="Q313" s="90"/>
      <c r="R313" s="104">
        <f t="shared" si="38"/>
        <v>0</v>
      </c>
      <c r="T313" s="145">
        <f t="shared" si="39"/>
        <v>0</v>
      </c>
      <c r="U313" s="76">
        <f t="shared" ca="1" si="40"/>
        <v>0</v>
      </c>
      <c r="V313" s="76">
        <f t="shared" ca="1" si="46"/>
        <v>0</v>
      </c>
      <c r="W313" s="76">
        <f t="shared" ca="1" si="41"/>
        <v>0</v>
      </c>
      <c r="Y313" s="106" t="str">
        <f t="shared" si="42"/>
        <v>prüfen</v>
      </c>
      <c r="Z313" s="107" t="str">
        <f ca="1">IFERROR(OFFSET(MD!$U$5,MATCH(Grundlagen_Abrechnung_KAE!$E313,MD_GENDER,0),0),"")</f>
        <v/>
      </c>
      <c r="AA313" s="104">
        <f t="shared" si="43"/>
        <v>0</v>
      </c>
      <c r="AC313" s="104">
        <f t="shared" si="44"/>
        <v>0</v>
      </c>
      <c r="AD313" s="104">
        <f ca="1">IF(F313="Arbeitgeberähnliche Stellung",OFFSET(MD!$Q$5,MATCH(Grundlagen_Abrechnung_KAE!$AK$7,MD_JAHR,0),0)*$H313,IF(J313&gt;0,AC313,I313))</f>
        <v>0</v>
      </c>
      <c r="AF313" s="85" t="e">
        <f ca="1">OFFSET(MD!$P$5,MATCH($AK$7,MD_JAHR,0),0)*12</f>
        <v>#VALUE!</v>
      </c>
      <c r="AG313" s="85">
        <f t="shared" si="45"/>
        <v>0</v>
      </c>
      <c r="AH313" s="81"/>
      <c r="AJ313" s="72"/>
      <c r="AK313" s="72"/>
      <c r="AL313" s="72"/>
      <c r="AM313" s="72"/>
      <c r="AN313" s="72"/>
    </row>
    <row r="314" spans="2:40" ht="15" customHeight="1" x14ac:dyDescent="0.2">
      <c r="B314" s="78"/>
      <c r="C314" s="78"/>
      <c r="D314" s="78"/>
      <c r="E314" s="79"/>
      <c r="F314" s="80"/>
      <c r="G314" s="73"/>
      <c r="H314" s="82"/>
      <c r="I314" s="93"/>
      <c r="J314" s="90"/>
      <c r="K314" s="83"/>
      <c r="L314" s="83"/>
      <c r="M314" s="84"/>
      <c r="N314" s="83"/>
      <c r="O314" s="104" t="str">
        <f ca="1">IF($B314="","",IF(F314="Arbeitgeberähnliche Stellung",OFFSET(MD!$Q$5,MATCH(Grundlagen_Abrechnung_KAE!$AK$7,MD_JAHR,0),0)*$H314,IF(((AD314/12*M314*12)+N314)&gt;AF314,AF314/12,((AD314/12*M314*12)+N314)/12)))</f>
        <v/>
      </c>
      <c r="P314" s="90"/>
      <c r="Q314" s="90"/>
      <c r="R314" s="104">
        <f t="shared" si="38"/>
        <v>0</v>
      </c>
      <c r="T314" s="145">
        <f t="shared" si="39"/>
        <v>0</v>
      </c>
      <c r="U314" s="76">
        <f t="shared" ca="1" si="40"/>
        <v>0</v>
      </c>
      <c r="V314" s="76">
        <f t="shared" ca="1" si="46"/>
        <v>0</v>
      </c>
      <c r="W314" s="76">
        <f t="shared" ca="1" si="41"/>
        <v>0</v>
      </c>
      <c r="Y314" s="106" t="str">
        <f t="shared" si="42"/>
        <v>prüfen</v>
      </c>
      <c r="Z314" s="107" t="str">
        <f ca="1">IFERROR(OFFSET(MD!$U$5,MATCH(Grundlagen_Abrechnung_KAE!$E314,MD_GENDER,0),0),"")</f>
        <v/>
      </c>
      <c r="AA314" s="104">
        <f t="shared" si="43"/>
        <v>0</v>
      </c>
      <c r="AC314" s="104">
        <f t="shared" si="44"/>
        <v>0</v>
      </c>
      <c r="AD314" s="104">
        <f ca="1">IF(F314="Arbeitgeberähnliche Stellung",OFFSET(MD!$Q$5,MATCH(Grundlagen_Abrechnung_KAE!$AK$7,MD_JAHR,0),0)*$H314,IF(J314&gt;0,AC314,I314))</f>
        <v>0</v>
      </c>
      <c r="AF314" s="85" t="e">
        <f ca="1">OFFSET(MD!$P$5,MATCH($AK$7,MD_JAHR,0),0)*12</f>
        <v>#VALUE!</v>
      </c>
      <c r="AG314" s="85">
        <f t="shared" si="45"/>
        <v>0</v>
      </c>
      <c r="AH314" s="81"/>
      <c r="AJ314" s="72"/>
      <c r="AK314" s="72"/>
      <c r="AL314" s="72"/>
      <c r="AM314" s="72"/>
      <c r="AN314" s="72"/>
    </row>
    <row r="315" spans="2:40" ht="15" customHeight="1" x14ac:dyDescent="0.2">
      <c r="B315" s="78"/>
      <c r="C315" s="78"/>
      <c r="D315" s="78"/>
      <c r="E315" s="79"/>
      <c r="F315" s="80"/>
      <c r="G315" s="73"/>
      <c r="H315" s="82"/>
      <c r="I315" s="93"/>
      <c r="J315" s="90"/>
      <c r="K315" s="83"/>
      <c r="L315" s="83"/>
      <c r="M315" s="84"/>
      <c r="N315" s="83"/>
      <c r="O315" s="104" t="str">
        <f ca="1">IF($B315="","",IF(F315="Arbeitgeberähnliche Stellung",OFFSET(MD!$Q$5,MATCH(Grundlagen_Abrechnung_KAE!$AK$7,MD_JAHR,0),0)*$H315,IF(((AD315/12*M315*12)+N315)&gt;AF315,AF315/12,((AD315/12*M315*12)+N315)/12)))</f>
        <v/>
      </c>
      <c r="P315" s="90"/>
      <c r="Q315" s="90"/>
      <c r="R315" s="104">
        <f t="shared" si="38"/>
        <v>0</v>
      </c>
      <c r="T315" s="145">
        <f t="shared" si="39"/>
        <v>0</v>
      </c>
      <c r="U315" s="76">
        <f t="shared" ca="1" si="40"/>
        <v>0</v>
      </c>
      <c r="V315" s="76">
        <f t="shared" ca="1" si="46"/>
        <v>0</v>
      </c>
      <c r="W315" s="76">
        <f t="shared" ca="1" si="41"/>
        <v>0</v>
      </c>
      <c r="Y315" s="106" t="str">
        <f t="shared" si="42"/>
        <v>prüfen</v>
      </c>
      <c r="Z315" s="107" t="str">
        <f ca="1">IFERROR(OFFSET(MD!$U$5,MATCH(Grundlagen_Abrechnung_KAE!$E315,MD_GENDER,0),0),"")</f>
        <v/>
      </c>
      <c r="AA315" s="104">
        <f t="shared" si="43"/>
        <v>0</v>
      </c>
      <c r="AC315" s="104">
        <f t="shared" si="44"/>
        <v>0</v>
      </c>
      <c r="AD315" s="104">
        <f ca="1">IF(F315="Arbeitgeberähnliche Stellung",OFFSET(MD!$Q$5,MATCH(Grundlagen_Abrechnung_KAE!$AK$7,MD_JAHR,0),0)*$H315,IF(J315&gt;0,AC315,I315))</f>
        <v>0</v>
      </c>
      <c r="AF315" s="85" t="e">
        <f ca="1">OFFSET(MD!$P$5,MATCH($AK$7,MD_JAHR,0),0)*12</f>
        <v>#VALUE!</v>
      </c>
      <c r="AG315" s="85">
        <f t="shared" si="45"/>
        <v>0</v>
      </c>
      <c r="AH315" s="81"/>
      <c r="AJ315" s="72"/>
      <c r="AK315" s="72"/>
      <c r="AL315" s="72"/>
      <c r="AM315" s="72"/>
      <c r="AN315" s="72"/>
    </row>
    <row r="316" spans="2:40" ht="15" customHeight="1" x14ac:dyDescent="0.2">
      <c r="B316" s="78"/>
      <c r="C316" s="78"/>
      <c r="D316" s="78"/>
      <c r="E316" s="79"/>
      <c r="F316" s="80"/>
      <c r="G316" s="73"/>
      <c r="H316" s="82"/>
      <c r="I316" s="93"/>
      <c r="J316" s="90"/>
      <c r="K316" s="83"/>
      <c r="L316" s="83"/>
      <c r="M316" s="84"/>
      <c r="N316" s="83"/>
      <c r="O316" s="104" t="str">
        <f ca="1">IF($B316="","",IF(F316="Arbeitgeberähnliche Stellung",OFFSET(MD!$Q$5,MATCH(Grundlagen_Abrechnung_KAE!$AK$7,MD_JAHR,0),0)*$H316,IF(((AD316/12*M316*12)+N316)&gt;AF316,AF316/12,((AD316/12*M316*12)+N316)/12)))</f>
        <v/>
      </c>
      <c r="P316" s="90"/>
      <c r="Q316" s="90"/>
      <c r="R316" s="104">
        <f t="shared" si="38"/>
        <v>0</v>
      </c>
      <c r="T316" s="145">
        <f t="shared" si="39"/>
        <v>0</v>
      </c>
      <c r="U316" s="76">
        <f t="shared" ca="1" si="40"/>
        <v>0</v>
      </c>
      <c r="V316" s="76">
        <f t="shared" ca="1" si="46"/>
        <v>0</v>
      </c>
      <c r="W316" s="76">
        <f t="shared" ca="1" si="41"/>
        <v>0</v>
      </c>
      <c r="Y316" s="106" t="str">
        <f t="shared" si="42"/>
        <v>prüfen</v>
      </c>
      <c r="Z316" s="107" t="str">
        <f ca="1">IFERROR(OFFSET(MD!$U$5,MATCH(Grundlagen_Abrechnung_KAE!$E316,MD_GENDER,0),0),"")</f>
        <v/>
      </c>
      <c r="AA316" s="104">
        <f t="shared" si="43"/>
        <v>0</v>
      </c>
      <c r="AC316" s="104">
        <f t="shared" si="44"/>
        <v>0</v>
      </c>
      <c r="AD316" s="104">
        <f ca="1">IF(F316="Arbeitgeberähnliche Stellung",OFFSET(MD!$Q$5,MATCH(Grundlagen_Abrechnung_KAE!$AK$7,MD_JAHR,0),0)*$H316,IF(J316&gt;0,AC316,I316))</f>
        <v>0</v>
      </c>
      <c r="AF316" s="85" t="e">
        <f ca="1">OFFSET(MD!$P$5,MATCH($AK$7,MD_JAHR,0),0)*12</f>
        <v>#VALUE!</v>
      </c>
      <c r="AG316" s="85">
        <f t="shared" si="45"/>
        <v>0</v>
      </c>
      <c r="AH316" s="81"/>
      <c r="AJ316" s="72"/>
      <c r="AK316" s="72"/>
      <c r="AL316" s="72"/>
      <c r="AM316" s="72"/>
      <c r="AN316" s="72"/>
    </row>
    <row r="317" spans="2:40" ht="15" customHeight="1" x14ac:dyDescent="0.2">
      <c r="B317" s="78"/>
      <c r="C317" s="78"/>
      <c r="D317" s="78"/>
      <c r="E317" s="79"/>
      <c r="F317" s="80"/>
      <c r="G317" s="73"/>
      <c r="H317" s="82"/>
      <c r="I317" s="93"/>
      <c r="J317" s="90"/>
      <c r="K317" s="83"/>
      <c r="L317" s="83"/>
      <c r="M317" s="84"/>
      <c r="N317" s="83"/>
      <c r="O317" s="104" t="str">
        <f ca="1">IF($B317="","",IF(F317="Arbeitgeberähnliche Stellung",OFFSET(MD!$Q$5,MATCH(Grundlagen_Abrechnung_KAE!$AK$7,MD_JAHR,0),0)*$H317,IF(((AD317/12*M317*12)+N317)&gt;AF317,AF317/12,((AD317/12*M317*12)+N317)/12)))</f>
        <v/>
      </c>
      <c r="P317" s="90"/>
      <c r="Q317" s="90"/>
      <c r="R317" s="104">
        <f t="shared" si="38"/>
        <v>0</v>
      </c>
      <c r="T317" s="145">
        <f t="shared" si="39"/>
        <v>0</v>
      </c>
      <c r="U317" s="76">
        <f t="shared" ca="1" si="40"/>
        <v>0</v>
      </c>
      <c r="V317" s="76">
        <f t="shared" ca="1" si="46"/>
        <v>0</v>
      </c>
      <c r="W317" s="76">
        <f t="shared" ca="1" si="41"/>
        <v>0</v>
      </c>
      <c r="Y317" s="106" t="str">
        <f t="shared" si="42"/>
        <v>prüfen</v>
      </c>
      <c r="Z317" s="107" t="str">
        <f ca="1">IFERROR(OFFSET(MD!$U$5,MATCH(Grundlagen_Abrechnung_KAE!$E317,MD_GENDER,0),0),"")</f>
        <v/>
      </c>
      <c r="AA317" s="104">
        <f t="shared" si="43"/>
        <v>0</v>
      </c>
      <c r="AC317" s="104">
        <f t="shared" si="44"/>
        <v>0</v>
      </c>
      <c r="AD317" s="104">
        <f ca="1">IF(F317="Arbeitgeberähnliche Stellung",OFFSET(MD!$Q$5,MATCH(Grundlagen_Abrechnung_KAE!$AK$7,MD_JAHR,0),0)*$H317,IF(J317&gt;0,AC317,I317))</f>
        <v>0</v>
      </c>
      <c r="AF317" s="85" t="e">
        <f ca="1">OFFSET(MD!$P$5,MATCH($AK$7,MD_JAHR,0),0)*12</f>
        <v>#VALUE!</v>
      </c>
      <c r="AG317" s="85">
        <f t="shared" si="45"/>
        <v>0</v>
      </c>
      <c r="AH317" s="81"/>
      <c r="AJ317" s="72"/>
      <c r="AK317" s="72"/>
      <c r="AL317" s="72"/>
      <c r="AM317" s="72"/>
      <c r="AN317" s="72"/>
    </row>
    <row r="318" spans="2:40" ht="15" customHeight="1" x14ac:dyDescent="0.2">
      <c r="B318" s="78"/>
      <c r="C318" s="78"/>
      <c r="D318" s="78"/>
      <c r="E318" s="79"/>
      <c r="F318" s="80"/>
      <c r="G318" s="73"/>
      <c r="H318" s="82"/>
      <c r="I318" s="93"/>
      <c r="J318" s="90"/>
      <c r="K318" s="83"/>
      <c r="L318" s="83"/>
      <c r="M318" s="84"/>
      <c r="N318" s="83"/>
      <c r="O318" s="104" t="str">
        <f ca="1">IF($B318="","",IF(F318="Arbeitgeberähnliche Stellung",OFFSET(MD!$Q$5,MATCH(Grundlagen_Abrechnung_KAE!$AK$7,MD_JAHR,0),0)*$H318,IF(((AD318/12*M318*12)+N318)&gt;AF318,AF318/12,((AD318/12*M318*12)+N318)/12)))</f>
        <v/>
      </c>
      <c r="P318" s="90"/>
      <c r="Q318" s="90"/>
      <c r="R318" s="104">
        <f t="shared" si="38"/>
        <v>0</v>
      </c>
      <c r="T318" s="145">
        <f t="shared" si="39"/>
        <v>0</v>
      </c>
      <c r="U318" s="76">
        <f t="shared" ca="1" si="40"/>
        <v>0</v>
      </c>
      <c r="V318" s="76">
        <f t="shared" ca="1" si="46"/>
        <v>0</v>
      </c>
      <c r="W318" s="76">
        <f t="shared" ca="1" si="41"/>
        <v>0</v>
      </c>
      <c r="Y318" s="106" t="str">
        <f t="shared" si="42"/>
        <v>prüfen</v>
      </c>
      <c r="Z318" s="107" t="str">
        <f ca="1">IFERROR(OFFSET(MD!$U$5,MATCH(Grundlagen_Abrechnung_KAE!$E318,MD_GENDER,0),0),"")</f>
        <v/>
      </c>
      <c r="AA318" s="104">
        <f t="shared" si="43"/>
        <v>0</v>
      </c>
      <c r="AC318" s="104">
        <f t="shared" si="44"/>
        <v>0</v>
      </c>
      <c r="AD318" s="104">
        <f ca="1">IF(F318="Arbeitgeberähnliche Stellung",OFFSET(MD!$Q$5,MATCH(Grundlagen_Abrechnung_KAE!$AK$7,MD_JAHR,0),0)*$H318,IF(J318&gt;0,AC318,I318))</f>
        <v>0</v>
      </c>
      <c r="AF318" s="85" t="e">
        <f ca="1">OFFSET(MD!$P$5,MATCH($AK$7,MD_JAHR,0),0)*12</f>
        <v>#VALUE!</v>
      </c>
      <c r="AG318" s="85">
        <f t="shared" si="45"/>
        <v>0</v>
      </c>
      <c r="AH318" s="81"/>
      <c r="AJ318" s="72"/>
      <c r="AK318" s="72"/>
      <c r="AL318" s="72"/>
      <c r="AM318" s="72"/>
      <c r="AN318" s="72"/>
    </row>
    <row r="319" spans="2:40" ht="15" customHeight="1" x14ac:dyDescent="0.2">
      <c r="B319" s="78"/>
      <c r="C319" s="78"/>
      <c r="D319" s="78"/>
      <c r="E319" s="79"/>
      <c r="F319" s="80"/>
      <c r="G319" s="73"/>
      <c r="H319" s="82"/>
      <c r="I319" s="93"/>
      <c r="J319" s="90"/>
      <c r="K319" s="83"/>
      <c r="L319" s="83"/>
      <c r="M319" s="84"/>
      <c r="N319" s="83"/>
      <c r="O319" s="104" t="str">
        <f ca="1">IF($B319="","",IF(F319="Arbeitgeberähnliche Stellung",OFFSET(MD!$Q$5,MATCH(Grundlagen_Abrechnung_KAE!$AK$7,MD_JAHR,0),0)*$H319,IF(((AD319/12*M319*12)+N319)&gt;AF319,AF319/12,((AD319/12*M319*12)+N319)/12)))</f>
        <v/>
      </c>
      <c r="P319" s="90"/>
      <c r="Q319" s="90"/>
      <c r="R319" s="104">
        <f t="shared" si="38"/>
        <v>0</v>
      </c>
      <c r="T319" s="145">
        <f t="shared" si="39"/>
        <v>0</v>
      </c>
      <c r="U319" s="76">
        <f t="shared" ca="1" si="40"/>
        <v>0</v>
      </c>
      <c r="V319" s="76">
        <f t="shared" ca="1" si="46"/>
        <v>0</v>
      </c>
      <c r="W319" s="76">
        <f t="shared" ca="1" si="41"/>
        <v>0</v>
      </c>
      <c r="Y319" s="106" t="str">
        <f t="shared" si="42"/>
        <v>prüfen</v>
      </c>
      <c r="Z319" s="107" t="str">
        <f ca="1">IFERROR(OFFSET(MD!$U$5,MATCH(Grundlagen_Abrechnung_KAE!$E319,MD_GENDER,0),0),"")</f>
        <v/>
      </c>
      <c r="AA319" s="104">
        <f t="shared" si="43"/>
        <v>0</v>
      </c>
      <c r="AC319" s="104">
        <f t="shared" si="44"/>
        <v>0</v>
      </c>
      <c r="AD319" s="104">
        <f ca="1">IF(F319="Arbeitgeberähnliche Stellung",OFFSET(MD!$Q$5,MATCH(Grundlagen_Abrechnung_KAE!$AK$7,MD_JAHR,0),0)*$H319,IF(J319&gt;0,AC319,I319))</f>
        <v>0</v>
      </c>
      <c r="AF319" s="85" t="e">
        <f ca="1">OFFSET(MD!$P$5,MATCH($AK$7,MD_JAHR,0),0)*12</f>
        <v>#VALUE!</v>
      </c>
      <c r="AG319" s="85">
        <f t="shared" si="45"/>
        <v>0</v>
      </c>
      <c r="AH319" s="81"/>
      <c r="AJ319" s="72"/>
      <c r="AK319" s="72"/>
      <c r="AL319" s="72"/>
      <c r="AM319" s="72"/>
      <c r="AN319" s="72"/>
    </row>
    <row r="320" spans="2:40" ht="15" customHeight="1" x14ac:dyDescent="0.2">
      <c r="B320" s="78"/>
      <c r="C320" s="78"/>
      <c r="D320" s="78"/>
      <c r="E320" s="79"/>
      <c r="F320" s="80"/>
      <c r="G320" s="73"/>
      <c r="H320" s="82"/>
      <c r="I320" s="93"/>
      <c r="J320" s="90"/>
      <c r="K320" s="83"/>
      <c r="L320" s="83"/>
      <c r="M320" s="84"/>
      <c r="N320" s="83"/>
      <c r="O320" s="104" t="str">
        <f ca="1">IF($B320="","",IF(F320="Arbeitgeberähnliche Stellung",OFFSET(MD!$Q$5,MATCH(Grundlagen_Abrechnung_KAE!$AK$7,MD_JAHR,0),0)*$H320,IF(((AD320/12*M320*12)+N320)&gt;AF320,AF320/12,((AD320/12*M320*12)+N320)/12)))</f>
        <v/>
      </c>
      <c r="P320" s="90"/>
      <c r="Q320" s="90"/>
      <c r="R320" s="104">
        <f t="shared" si="38"/>
        <v>0</v>
      </c>
      <c r="T320" s="145">
        <f t="shared" si="39"/>
        <v>0</v>
      </c>
      <c r="U320" s="76">
        <f t="shared" ca="1" si="40"/>
        <v>0</v>
      </c>
      <c r="V320" s="76">
        <f t="shared" ca="1" si="46"/>
        <v>0</v>
      </c>
      <c r="W320" s="76">
        <f t="shared" ca="1" si="41"/>
        <v>0</v>
      </c>
      <c r="Y320" s="106" t="str">
        <f t="shared" si="42"/>
        <v>prüfen</v>
      </c>
      <c r="Z320" s="107" t="str">
        <f ca="1">IFERROR(OFFSET(MD!$U$5,MATCH(Grundlagen_Abrechnung_KAE!$E320,MD_GENDER,0),0),"")</f>
        <v/>
      </c>
      <c r="AA320" s="104">
        <f t="shared" si="43"/>
        <v>0</v>
      </c>
      <c r="AC320" s="104">
        <f t="shared" si="44"/>
        <v>0</v>
      </c>
      <c r="AD320" s="104">
        <f ca="1">IF(F320="Arbeitgeberähnliche Stellung",OFFSET(MD!$Q$5,MATCH(Grundlagen_Abrechnung_KAE!$AK$7,MD_JAHR,0),0)*$H320,IF(J320&gt;0,AC320,I320))</f>
        <v>0</v>
      </c>
      <c r="AF320" s="85" t="e">
        <f ca="1">OFFSET(MD!$P$5,MATCH($AK$7,MD_JAHR,0),0)*12</f>
        <v>#VALUE!</v>
      </c>
      <c r="AG320" s="85">
        <f t="shared" si="45"/>
        <v>0</v>
      </c>
      <c r="AH320" s="81"/>
      <c r="AJ320" s="72"/>
      <c r="AK320" s="72"/>
      <c r="AL320" s="72"/>
      <c r="AM320" s="72"/>
      <c r="AN320" s="72"/>
    </row>
    <row r="321" spans="2:40" ht="15" customHeight="1" x14ac:dyDescent="0.2">
      <c r="B321" s="78"/>
      <c r="C321" s="78"/>
      <c r="D321" s="78"/>
      <c r="E321" s="79"/>
      <c r="F321" s="80"/>
      <c r="G321" s="73"/>
      <c r="H321" s="82"/>
      <c r="I321" s="93"/>
      <c r="J321" s="90"/>
      <c r="K321" s="83"/>
      <c r="L321" s="83"/>
      <c r="M321" s="84"/>
      <c r="N321" s="83"/>
      <c r="O321" s="104" t="str">
        <f ca="1">IF($B321="","",IF(F321="Arbeitgeberähnliche Stellung",OFFSET(MD!$Q$5,MATCH(Grundlagen_Abrechnung_KAE!$AK$7,MD_JAHR,0),0)*$H321,IF(((AD321/12*M321*12)+N321)&gt;AF321,AF321/12,((AD321/12*M321*12)+N321)/12)))</f>
        <v/>
      </c>
      <c r="P321" s="90"/>
      <c r="Q321" s="90"/>
      <c r="R321" s="104">
        <f t="shared" si="38"/>
        <v>0</v>
      </c>
      <c r="T321" s="145">
        <f t="shared" si="39"/>
        <v>0</v>
      </c>
      <c r="U321" s="76">
        <f t="shared" ca="1" si="40"/>
        <v>0</v>
      </c>
      <c r="V321" s="76">
        <f t="shared" ca="1" si="46"/>
        <v>0</v>
      </c>
      <c r="W321" s="76">
        <f t="shared" ca="1" si="41"/>
        <v>0</v>
      </c>
      <c r="Y321" s="106" t="str">
        <f t="shared" si="42"/>
        <v>prüfen</v>
      </c>
      <c r="Z321" s="107" t="str">
        <f ca="1">IFERROR(OFFSET(MD!$U$5,MATCH(Grundlagen_Abrechnung_KAE!$E321,MD_GENDER,0),0),"")</f>
        <v/>
      </c>
      <c r="AA321" s="104">
        <f t="shared" si="43"/>
        <v>0</v>
      </c>
      <c r="AC321" s="104">
        <f t="shared" si="44"/>
        <v>0</v>
      </c>
      <c r="AD321" s="104">
        <f ca="1">IF(F321="Arbeitgeberähnliche Stellung",OFFSET(MD!$Q$5,MATCH(Grundlagen_Abrechnung_KAE!$AK$7,MD_JAHR,0),0)*$H321,IF(J321&gt;0,AC321,I321))</f>
        <v>0</v>
      </c>
      <c r="AF321" s="85" t="e">
        <f ca="1">OFFSET(MD!$P$5,MATCH($AK$7,MD_JAHR,0),0)*12</f>
        <v>#VALUE!</v>
      </c>
      <c r="AG321" s="85">
        <f t="shared" si="45"/>
        <v>0</v>
      </c>
      <c r="AH321" s="81"/>
      <c r="AJ321" s="72"/>
      <c r="AK321" s="72"/>
      <c r="AL321" s="72"/>
      <c r="AM321" s="72"/>
      <c r="AN321" s="72"/>
    </row>
    <row r="322" spans="2:40" ht="15" customHeight="1" x14ac:dyDescent="0.2">
      <c r="B322" s="78"/>
      <c r="C322" s="78"/>
      <c r="D322" s="78"/>
      <c r="E322" s="79"/>
      <c r="F322" s="80"/>
      <c r="G322" s="73"/>
      <c r="H322" s="82"/>
      <c r="I322" s="93"/>
      <c r="J322" s="90"/>
      <c r="K322" s="83"/>
      <c r="L322" s="83"/>
      <c r="M322" s="84"/>
      <c r="N322" s="83"/>
      <c r="O322" s="104" t="str">
        <f ca="1">IF($B322="","",IF(F322="Arbeitgeberähnliche Stellung",OFFSET(MD!$Q$5,MATCH(Grundlagen_Abrechnung_KAE!$AK$7,MD_JAHR,0),0)*$H322,IF(((AD322/12*M322*12)+N322)&gt;AF322,AF322/12,((AD322/12*M322*12)+N322)/12)))</f>
        <v/>
      </c>
      <c r="P322" s="90"/>
      <c r="Q322" s="90"/>
      <c r="R322" s="104">
        <f t="shared" si="38"/>
        <v>0</v>
      </c>
      <c r="T322" s="145">
        <f t="shared" si="39"/>
        <v>0</v>
      </c>
      <c r="U322" s="76">
        <f t="shared" ca="1" si="40"/>
        <v>0</v>
      </c>
      <c r="V322" s="76">
        <f t="shared" ca="1" si="46"/>
        <v>0</v>
      </c>
      <c r="W322" s="76">
        <f t="shared" ca="1" si="41"/>
        <v>0</v>
      </c>
      <c r="Y322" s="106" t="str">
        <f t="shared" si="42"/>
        <v>prüfen</v>
      </c>
      <c r="Z322" s="107" t="str">
        <f ca="1">IFERROR(OFFSET(MD!$U$5,MATCH(Grundlagen_Abrechnung_KAE!$E322,MD_GENDER,0),0),"")</f>
        <v/>
      </c>
      <c r="AA322" s="104">
        <f t="shared" si="43"/>
        <v>0</v>
      </c>
      <c r="AC322" s="104">
        <f t="shared" si="44"/>
        <v>0</v>
      </c>
      <c r="AD322" s="104">
        <f ca="1">IF(F322="Arbeitgeberähnliche Stellung",OFFSET(MD!$Q$5,MATCH(Grundlagen_Abrechnung_KAE!$AK$7,MD_JAHR,0),0)*$H322,IF(J322&gt;0,AC322,I322))</f>
        <v>0</v>
      </c>
      <c r="AF322" s="85" t="e">
        <f ca="1">OFFSET(MD!$P$5,MATCH($AK$7,MD_JAHR,0),0)*12</f>
        <v>#VALUE!</v>
      </c>
      <c r="AG322" s="85">
        <f t="shared" si="45"/>
        <v>0</v>
      </c>
      <c r="AH322" s="81"/>
      <c r="AJ322" s="72"/>
      <c r="AK322" s="72"/>
      <c r="AL322" s="72"/>
      <c r="AM322" s="72"/>
      <c r="AN322" s="72"/>
    </row>
    <row r="323" spans="2:40" ht="15" customHeight="1" x14ac:dyDescent="0.2">
      <c r="B323" s="78"/>
      <c r="C323" s="78"/>
      <c r="D323" s="78"/>
      <c r="E323" s="79"/>
      <c r="F323" s="80"/>
      <c r="G323" s="73"/>
      <c r="H323" s="82"/>
      <c r="I323" s="93"/>
      <c r="J323" s="90"/>
      <c r="K323" s="83"/>
      <c r="L323" s="83"/>
      <c r="M323" s="84"/>
      <c r="N323" s="83"/>
      <c r="O323" s="104" t="str">
        <f ca="1">IF($B323="","",IF(F323="Arbeitgeberähnliche Stellung",OFFSET(MD!$Q$5,MATCH(Grundlagen_Abrechnung_KAE!$AK$7,MD_JAHR,0),0)*$H323,IF(((AD323/12*M323*12)+N323)&gt;AF323,AF323/12,((AD323/12*M323*12)+N323)/12)))</f>
        <v/>
      </c>
      <c r="P323" s="90"/>
      <c r="Q323" s="90"/>
      <c r="R323" s="104">
        <f t="shared" si="38"/>
        <v>0</v>
      </c>
      <c r="T323" s="145">
        <f t="shared" si="39"/>
        <v>0</v>
      </c>
      <c r="U323" s="76">
        <f t="shared" ca="1" si="40"/>
        <v>0</v>
      </c>
      <c r="V323" s="76">
        <f t="shared" ca="1" si="46"/>
        <v>0</v>
      </c>
      <c r="W323" s="76">
        <f t="shared" ca="1" si="41"/>
        <v>0</v>
      </c>
      <c r="Y323" s="106" t="str">
        <f t="shared" si="42"/>
        <v>prüfen</v>
      </c>
      <c r="Z323" s="107" t="str">
        <f ca="1">IFERROR(OFFSET(MD!$U$5,MATCH(Grundlagen_Abrechnung_KAE!$E323,MD_GENDER,0),0),"")</f>
        <v/>
      </c>
      <c r="AA323" s="104">
        <f t="shared" si="43"/>
        <v>0</v>
      </c>
      <c r="AC323" s="104">
        <f t="shared" si="44"/>
        <v>0</v>
      </c>
      <c r="AD323" s="104">
        <f ca="1">IF(F323="Arbeitgeberähnliche Stellung",OFFSET(MD!$Q$5,MATCH(Grundlagen_Abrechnung_KAE!$AK$7,MD_JAHR,0),0)*$H323,IF(J323&gt;0,AC323,I323))</f>
        <v>0</v>
      </c>
      <c r="AF323" s="85" t="e">
        <f ca="1">OFFSET(MD!$P$5,MATCH($AK$7,MD_JAHR,0),0)*12</f>
        <v>#VALUE!</v>
      </c>
      <c r="AG323" s="85">
        <f t="shared" si="45"/>
        <v>0</v>
      </c>
      <c r="AH323" s="81"/>
      <c r="AJ323" s="72"/>
      <c r="AK323" s="72"/>
      <c r="AL323" s="72"/>
      <c r="AM323" s="72"/>
      <c r="AN323" s="72"/>
    </row>
    <row r="324" spans="2:40" ht="15" customHeight="1" x14ac:dyDescent="0.2">
      <c r="B324" s="78"/>
      <c r="C324" s="78"/>
      <c r="D324" s="78"/>
      <c r="E324" s="79"/>
      <c r="F324" s="80"/>
      <c r="G324" s="73"/>
      <c r="H324" s="82"/>
      <c r="I324" s="93"/>
      <c r="J324" s="90"/>
      <c r="K324" s="83"/>
      <c r="L324" s="83"/>
      <c r="M324" s="84"/>
      <c r="N324" s="83"/>
      <c r="O324" s="104" t="str">
        <f ca="1">IF($B324="","",IF(F324="Arbeitgeberähnliche Stellung",OFFSET(MD!$Q$5,MATCH(Grundlagen_Abrechnung_KAE!$AK$7,MD_JAHR,0),0)*$H324,IF(((AD324/12*M324*12)+N324)&gt;AF324,AF324/12,((AD324/12*M324*12)+N324)/12)))</f>
        <v/>
      </c>
      <c r="P324" s="90"/>
      <c r="Q324" s="90"/>
      <c r="R324" s="104">
        <f t="shared" si="38"/>
        <v>0</v>
      </c>
      <c r="T324" s="145">
        <f t="shared" si="39"/>
        <v>0</v>
      </c>
      <c r="U324" s="76">
        <f t="shared" ca="1" si="40"/>
        <v>0</v>
      </c>
      <c r="V324" s="76">
        <f t="shared" ca="1" si="46"/>
        <v>0</v>
      </c>
      <c r="W324" s="76">
        <f t="shared" ca="1" si="41"/>
        <v>0</v>
      </c>
      <c r="Y324" s="106" t="str">
        <f t="shared" si="42"/>
        <v>prüfen</v>
      </c>
      <c r="Z324" s="107" t="str">
        <f ca="1">IFERROR(OFFSET(MD!$U$5,MATCH(Grundlagen_Abrechnung_KAE!$E324,MD_GENDER,0),0),"")</f>
        <v/>
      </c>
      <c r="AA324" s="104">
        <f t="shared" si="43"/>
        <v>0</v>
      </c>
      <c r="AC324" s="104">
        <f t="shared" si="44"/>
        <v>0</v>
      </c>
      <c r="AD324" s="104">
        <f ca="1">IF(F324="Arbeitgeberähnliche Stellung",OFFSET(MD!$Q$5,MATCH(Grundlagen_Abrechnung_KAE!$AK$7,MD_JAHR,0),0)*$H324,IF(J324&gt;0,AC324,I324))</f>
        <v>0</v>
      </c>
      <c r="AF324" s="85" t="e">
        <f ca="1">OFFSET(MD!$P$5,MATCH($AK$7,MD_JAHR,0),0)*12</f>
        <v>#VALUE!</v>
      </c>
      <c r="AG324" s="85">
        <f t="shared" si="45"/>
        <v>0</v>
      </c>
      <c r="AH324" s="81"/>
      <c r="AJ324" s="72"/>
      <c r="AK324" s="72"/>
      <c r="AL324" s="72"/>
      <c r="AM324" s="72"/>
      <c r="AN324" s="72"/>
    </row>
    <row r="325" spans="2:40" ht="15" customHeight="1" x14ac:dyDescent="0.2">
      <c r="B325" s="78"/>
      <c r="C325" s="78"/>
      <c r="D325" s="78"/>
      <c r="E325" s="79"/>
      <c r="F325" s="80"/>
      <c r="G325" s="73"/>
      <c r="H325" s="82"/>
      <c r="I325" s="93"/>
      <c r="J325" s="90"/>
      <c r="K325" s="83"/>
      <c r="L325" s="83"/>
      <c r="M325" s="84"/>
      <c r="N325" s="83"/>
      <c r="O325" s="104" t="str">
        <f ca="1">IF($B325="","",IF(F325="Arbeitgeberähnliche Stellung",OFFSET(MD!$Q$5,MATCH(Grundlagen_Abrechnung_KAE!$AK$7,MD_JAHR,0),0)*$H325,IF(((AD325/12*M325*12)+N325)&gt;AF325,AF325/12,((AD325/12*M325*12)+N325)/12)))</f>
        <v/>
      </c>
      <c r="P325" s="90"/>
      <c r="Q325" s="90"/>
      <c r="R325" s="104">
        <f t="shared" si="38"/>
        <v>0</v>
      </c>
      <c r="T325" s="145">
        <f t="shared" si="39"/>
        <v>0</v>
      </c>
      <c r="U325" s="76">
        <f t="shared" ca="1" si="40"/>
        <v>0</v>
      </c>
      <c r="V325" s="76">
        <f t="shared" ca="1" si="46"/>
        <v>0</v>
      </c>
      <c r="W325" s="76">
        <f t="shared" ca="1" si="41"/>
        <v>0</v>
      </c>
      <c r="Y325" s="106" t="str">
        <f t="shared" si="42"/>
        <v>prüfen</v>
      </c>
      <c r="Z325" s="107" t="str">
        <f ca="1">IFERROR(OFFSET(MD!$U$5,MATCH(Grundlagen_Abrechnung_KAE!$E325,MD_GENDER,0),0),"")</f>
        <v/>
      </c>
      <c r="AA325" s="104">
        <f t="shared" si="43"/>
        <v>0</v>
      </c>
      <c r="AC325" s="104">
        <f t="shared" si="44"/>
        <v>0</v>
      </c>
      <c r="AD325" s="104">
        <f ca="1">IF(F325="Arbeitgeberähnliche Stellung",OFFSET(MD!$Q$5,MATCH(Grundlagen_Abrechnung_KAE!$AK$7,MD_JAHR,0),0)*$H325,IF(J325&gt;0,AC325,I325))</f>
        <v>0</v>
      </c>
      <c r="AF325" s="85" t="e">
        <f ca="1">OFFSET(MD!$P$5,MATCH($AK$7,MD_JAHR,0),0)*12</f>
        <v>#VALUE!</v>
      </c>
      <c r="AG325" s="85">
        <f t="shared" si="45"/>
        <v>0</v>
      </c>
      <c r="AH325" s="81"/>
      <c r="AJ325" s="72"/>
      <c r="AK325" s="72"/>
      <c r="AL325" s="72"/>
      <c r="AM325" s="72"/>
      <c r="AN325" s="72"/>
    </row>
    <row r="326" spans="2:40" ht="15" customHeight="1" x14ac:dyDescent="0.2">
      <c r="B326" s="78"/>
      <c r="C326" s="78"/>
      <c r="D326" s="78"/>
      <c r="E326" s="79"/>
      <c r="F326" s="80"/>
      <c r="G326" s="73"/>
      <c r="H326" s="82"/>
      <c r="I326" s="93"/>
      <c r="J326" s="90"/>
      <c r="K326" s="83"/>
      <c r="L326" s="83"/>
      <c r="M326" s="84"/>
      <c r="N326" s="83"/>
      <c r="O326" s="104" t="str">
        <f ca="1">IF($B326="","",IF(F326="Arbeitgeberähnliche Stellung",OFFSET(MD!$Q$5,MATCH(Grundlagen_Abrechnung_KAE!$AK$7,MD_JAHR,0),0)*$H326,IF(((AD326/12*M326*12)+N326)&gt;AF326,AF326/12,((AD326/12*M326*12)+N326)/12)))</f>
        <v/>
      </c>
      <c r="P326" s="90"/>
      <c r="Q326" s="90"/>
      <c r="R326" s="104">
        <f t="shared" si="38"/>
        <v>0</v>
      </c>
      <c r="T326" s="145">
        <f t="shared" si="39"/>
        <v>0</v>
      </c>
      <c r="U326" s="76">
        <f t="shared" ca="1" si="40"/>
        <v>0</v>
      </c>
      <c r="V326" s="76">
        <f t="shared" ca="1" si="46"/>
        <v>0</v>
      </c>
      <c r="W326" s="76">
        <f t="shared" ca="1" si="41"/>
        <v>0</v>
      </c>
      <c r="Y326" s="106" t="str">
        <f t="shared" si="42"/>
        <v>prüfen</v>
      </c>
      <c r="Z326" s="107" t="str">
        <f ca="1">IFERROR(OFFSET(MD!$U$5,MATCH(Grundlagen_Abrechnung_KAE!$E326,MD_GENDER,0),0),"")</f>
        <v/>
      </c>
      <c r="AA326" s="104">
        <f t="shared" si="43"/>
        <v>0</v>
      </c>
      <c r="AC326" s="104">
        <f t="shared" si="44"/>
        <v>0</v>
      </c>
      <c r="AD326" s="104">
        <f ca="1">IF(F326="Arbeitgeberähnliche Stellung",OFFSET(MD!$Q$5,MATCH(Grundlagen_Abrechnung_KAE!$AK$7,MD_JAHR,0),0)*$H326,IF(J326&gt;0,AC326,I326))</f>
        <v>0</v>
      </c>
      <c r="AF326" s="85" t="e">
        <f ca="1">OFFSET(MD!$P$5,MATCH($AK$7,MD_JAHR,0),0)*12</f>
        <v>#VALUE!</v>
      </c>
      <c r="AG326" s="85">
        <f t="shared" si="45"/>
        <v>0</v>
      </c>
      <c r="AH326" s="81"/>
      <c r="AJ326" s="72"/>
      <c r="AK326" s="72"/>
      <c r="AL326" s="72"/>
      <c r="AM326" s="72"/>
      <c r="AN326" s="72"/>
    </row>
    <row r="327" spans="2:40" ht="15" customHeight="1" x14ac:dyDescent="0.2">
      <c r="B327" s="78"/>
      <c r="C327" s="78"/>
      <c r="D327" s="78"/>
      <c r="E327" s="79"/>
      <c r="F327" s="80"/>
      <c r="G327" s="73"/>
      <c r="H327" s="82"/>
      <c r="I327" s="93"/>
      <c r="J327" s="90"/>
      <c r="K327" s="83"/>
      <c r="L327" s="83"/>
      <c r="M327" s="84"/>
      <c r="N327" s="83"/>
      <c r="O327" s="104" t="str">
        <f ca="1">IF($B327="","",IF(F327="Arbeitgeberähnliche Stellung",OFFSET(MD!$Q$5,MATCH(Grundlagen_Abrechnung_KAE!$AK$7,MD_JAHR,0),0)*$H327,IF(((AD327/12*M327*12)+N327)&gt;AF327,AF327/12,((AD327/12*M327*12)+N327)/12)))</f>
        <v/>
      </c>
      <c r="P327" s="90"/>
      <c r="Q327" s="90"/>
      <c r="R327" s="104">
        <f t="shared" si="38"/>
        <v>0</v>
      </c>
      <c r="T327" s="145">
        <f t="shared" si="39"/>
        <v>0</v>
      </c>
      <c r="U327" s="76">
        <f t="shared" ca="1" si="40"/>
        <v>0</v>
      </c>
      <c r="V327" s="76">
        <f t="shared" ca="1" si="46"/>
        <v>0</v>
      </c>
      <c r="W327" s="76">
        <f t="shared" ca="1" si="41"/>
        <v>0</v>
      </c>
      <c r="Y327" s="106" t="str">
        <f t="shared" si="42"/>
        <v>prüfen</v>
      </c>
      <c r="Z327" s="107" t="str">
        <f ca="1">IFERROR(OFFSET(MD!$U$5,MATCH(Grundlagen_Abrechnung_KAE!$E327,MD_GENDER,0),0),"")</f>
        <v/>
      </c>
      <c r="AA327" s="104">
        <f t="shared" si="43"/>
        <v>0</v>
      </c>
      <c r="AC327" s="104">
        <f t="shared" si="44"/>
        <v>0</v>
      </c>
      <c r="AD327" s="104">
        <f ca="1">IF(F327="Arbeitgeberähnliche Stellung",OFFSET(MD!$Q$5,MATCH(Grundlagen_Abrechnung_KAE!$AK$7,MD_JAHR,0),0)*$H327,IF(J327&gt;0,AC327,I327))</f>
        <v>0</v>
      </c>
      <c r="AF327" s="85" t="e">
        <f ca="1">OFFSET(MD!$P$5,MATCH($AK$7,MD_JAHR,0),0)*12</f>
        <v>#VALUE!</v>
      </c>
      <c r="AG327" s="85">
        <f t="shared" si="45"/>
        <v>0</v>
      </c>
      <c r="AH327" s="81"/>
      <c r="AJ327" s="72"/>
      <c r="AK327" s="72"/>
      <c r="AL327" s="72"/>
      <c r="AM327" s="72"/>
      <c r="AN327" s="72"/>
    </row>
    <row r="328" spans="2:40" ht="15" customHeight="1" x14ac:dyDescent="0.2">
      <c r="B328" s="78"/>
      <c r="C328" s="78"/>
      <c r="D328" s="78"/>
      <c r="E328" s="79"/>
      <c r="F328" s="80"/>
      <c r="G328" s="73"/>
      <c r="H328" s="82"/>
      <c r="I328" s="93"/>
      <c r="J328" s="90"/>
      <c r="K328" s="83"/>
      <c r="L328" s="83"/>
      <c r="M328" s="84"/>
      <c r="N328" s="83"/>
      <c r="O328" s="104" t="str">
        <f ca="1">IF($B328="","",IF(F328="Arbeitgeberähnliche Stellung",OFFSET(MD!$Q$5,MATCH(Grundlagen_Abrechnung_KAE!$AK$7,MD_JAHR,0),0)*$H328,IF(((AD328/12*M328*12)+N328)&gt;AF328,AF328/12,((AD328/12*M328*12)+N328)/12)))</f>
        <v/>
      </c>
      <c r="P328" s="90"/>
      <c r="Q328" s="90"/>
      <c r="R328" s="104">
        <f t="shared" si="38"/>
        <v>0</v>
      </c>
      <c r="T328" s="145">
        <f t="shared" si="39"/>
        <v>0</v>
      </c>
      <c r="U328" s="76">
        <f t="shared" ca="1" si="40"/>
        <v>0</v>
      </c>
      <c r="V328" s="76">
        <f t="shared" ca="1" si="46"/>
        <v>0</v>
      </c>
      <c r="W328" s="76">
        <f t="shared" ca="1" si="41"/>
        <v>0</v>
      </c>
      <c r="Y328" s="106" t="str">
        <f t="shared" si="42"/>
        <v>prüfen</v>
      </c>
      <c r="Z328" s="107" t="str">
        <f ca="1">IFERROR(OFFSET(MD!$U$5,MATCH(Grundlagen_Abrechnung_KAE!$E328,MD_GENDER,0),0),"")</f>
        <v/>
      </c>
      <c r="AA328" s="104">
        <f t="shared" si="43"/>
        <v>0</v>
      </c>
      <c r="AC328" s="104">
        <f t="shared" si="44"/>
        <v>0</v>
      </c>
      <c r="AD328" s="104">
        <f ca="1">IF(F328="Arbeitgeberähnliche Stellung",OFFSET(MD!$Q$5,MATCH(Grundlagen_Abrechnung_KAE!$AK$7,MD_JAHR,0),0)*$H328,IF(J328&gt;0,AC328,I328))</f>
        <v>0</v>
      </c>
      <c r="AF328" s="85" t="e">
        <f ca="1">OFFSET(MD!$P$5,MATCH($AK$7,MD_JAHR,0),0)*12</f>
        <v>#VALUE!</v>
      </c>
      <c r="AG328" s="85">
        <f t="shared" si="45"/>
        <v>0</v>
      </c>
      <c r="AH328" s="81"/>
      <c r="AJ328" s="72"/>
      <c r="AK328" s="72"/>
      <c r="AL328" s="72"/>
      <c r="AM328" s="72"/>
      <c r="AN328" s="72"/>
    </row>
    <row r="329" spans="2:40" ht="15" customHeight="1" x14ac:dyDescent="0.2">
      <c r="B329" s="78"/>
      <c r="C329" s="78"/>
      <c r="D329" s="78"/>
      <c r="E329" s="79"/>
      <c r="F329" s="80"/>
      <c r="G329" s="73"/>
      <c r="H329" s="82"/>
      <c r="I329" s="93"/>
      <c r="J329" s="90"/>
      <c r="K329" s="83"/>
      <c r="L329" s="83"/>
      <c r="M329" s="84"/>
      <c r="N329" s="83"/>
      <c r="O329" s="104" t="str">
        <f ca="1">IF($B329="","",IF(F329="Arbeitgeberähnliche Stellung",OFFSET(MD!$Q$5,MATCH(Grundlagen_Abrechnung_KAE!$AK$7,MD_JAHR,0),0)*$H329,IF(((AD329/12*M329*12)+N329)&gt;AF329,AF329/12,((AD329/12*M329*12)+N329)/12)))</f>
        <v/>
      </c>
      <c r="P329" s="90"/>
      <c r="Q329" s="90"/>
      <c r="R329" s="104">
        <f t="shared" si="38"/>
        <v>0</v>
      </c>
      <c r="T329" s="145">
        <f t="shared" si="39"/>
        <v>0</v>
      </c>
      <c r="U329" s="76">
        <f t="shared" ca="1" si="40"/>
        <v>0</v>
      </c>
      <c r="V329" s="76">
        <f t="shared" ca="1" si="46"/>
        <v>0</v>
      </c>
      <c r="W329" s="76">
        <f t="shared" ca="1" si="41"/>
        <v>0</v>
      </c>
      <c r="Y329" s="106" t="str">
        <f t="shared" si="42"/>
        <v>prüfen</v>
      </c>
      <c r="Z329" s="107" t="str">
        <f ca="1">IFERROR(OFFSET(MD!$U$5,MATCH(Grundlagen_Abrechnung_KAE!$E329,MD_GENDER,0),0),"")</f>
        <v/>
      </c>
      <c r="AA329" s="104">
        <f t="shared" si="43"/>
        <v>0</v>
      </c>
      <c r="AC329" s="104">
        <f t="shared" si="44"/>
        <v>0</v>
      </c>
      <c r="AD329" s="104">
        <f ca="1">IF(F329="Arbeitgeberähnliche Stellung",OFFSET(MD!$Q$5,MATCH(Grundlagen_Abrechnung_KAE!$AK$7,MD_JAHR,0),0)*$H329,IF(J329&gt;0,AC329,I329))</f>
        <v>0</v>
      </c>
      <c r="AF329" s="85" t="e">
        <f ca="1">OFFSET(MD!$P$5,MATCH($AK$7,MD_JAHR,0),0)*12</f>
        <v>#VALUE!</v>
      </c>
      <c r="AG329" s="85">
        <f t="shared" si="45"/>
        <v>0</v>
      </c>
      <c r="AH329" s="81"/>
      <c r="AJ329" s="72"/>
      <c r="AK329" s="72"/>
      <c r="AL329" s="72"/>
      <c r="AM329" s="72"/>
      <c r="AN329" s="72"/>
    </row>
    <row r="330" spans="2:40" ht="15" customHeight="1" x14ac:dyDescent="0.2">
      <c r="B330" s="78"/>
      <c r="C330" s="78"/>
      <c r="D330" s="78"/>
      <c r="E330" s="79"/>
      <c r="F330" s="80"/>
      <c r="G330" s="73"/>
      <c r="H330" s="82"/>
      <c r="I330" s="93"/>
      <c r="J330" s="90"/>
      <c r="K330" s="83"/>
      <c r="L330" s="83"/>
      <c r="M330" s="84"/>
      <c r="N330" s="83"/>
      <c r="O330" s="104" t="str">
        <f ca="1">IF($B330="","",IF(F330="Arbeitgeberähnliche Stellung",OFFSET(MD!$Q$5,MATCH(Grundlagen_Abrechnung_KAE!$AK$7,MD_JAHR,0),0)*$H330,IF(((AD330/12*M330*12)+N330)&gt;AF330,AF330/12,((AD330/12*M330*12)+N330)/12)))</f>
        <v/>
      </c>
      <c r="P330" s="90"/>
      <c r="Q330" s="90"/>
      <c r="R330" s="104">
        <f t="shared" si="38"/>
        <v>0</v>
      </c>
      <c r="T330" s="145">
        <f t="shared" si="39"/>
        <v>0</v>
      </c>
      <c r="U330" s="76">
        <f t="shared" ca="1" si="40"/>
        <v>0</v>
      </c>
      <c r="V330" s="76">
        <f t="shared" ca="1" si="46"/>
        <v>0</v>
      </c>
      <c r="W330" s="76">
        <f t="shared" ca="1" si="41"/>
        <v>0</v>
      </c>
      <c r="Y330" s="106" t="str">
        <f t="shared" si="42"/>
        <v>prüfen</v>
      </c>
      <c r="Z330" s="107" t="str">
        <f ca="1">IFERROR(OFFSET(MD!$U$5,MATCH(Grundlagen_Abrechnung_KAE!$E330,MD_GENDER,0),0),"")</f>
        <v/>
      </c>
      <c r="AA330" s="104">
        <f t="shared" si="43"/>
        <v>0</v>
      </c>
      <c r="AC330" s="104">
        <f t="shared" si="44"/>
        <v>0</v>
      </c>
      <c r="AD330" s="104">
        <f ca="1">IF(F330="Arbeitgeberähnliche Stellung",OFFSET(MD!$Q$5,MATCH(Grundlagen_Abrechnung_KAE!$AK$7,MD_JAHR,0),0)*$H330,IF(J330&gt;0,AC330,I330))</f>
        <v>0</v>
      </c>
      <c r="AF330" s="85" t="e">
        <f ca="1">OFFSET(MD!$P$5,MATCH($AK$7,MD_JAHR,0),0)*12</f>
        <v>#VALUE!</v>
      </c>
      <c r="AG330" s="85">
        <f t="shared" si="45"/>
        <v>0</v>
      </c>
      <c r="AH330" s="81"/>
      <c r="AJ330" s="72"/>
      <c r="AK330" s="72"/>
      <c r="AL330" s="72"/>
      <c r="AM330" s="72"/>
      <c r="AN330" s="72"/>
    </row>
    <row r="331" spans="2:40" ht="15" customHeight="1" x14ac:dyDescent="0.2">
      <c r="B331" s="78"/>
      <c r="C331" s="78"/>
      <c r="D331" s="78"/>
      <c r="E331" s="79"/>
      <c r="F331" s="80"/>
      <c r="G331" s="73"/>
      <c r="H331" s="82"/>
      <c r="I331" s="93"/>
      <c r="J331" s="90"/>
      <c r="K331" s="83"/>
      <c r="L331" s="83"/>
      <c r="M331" s="84"/>
      <c r="N331" s="83"/>
      <c r="O331" s="104" t="str">
        <f ca="1">IF($B331="","",IF(F331="Arbeitgeberähnliche Stellung",OFFSET(MD!$Q$5,MATCH(Grundlagen_Abrechnung_KAE!$AK$7,MD_JAHR,0),0)*$H331,IF(((AD331/12*M331*12)+N331)&gt;AF331,AF331/12,((AD331/12*M331*12)+N331)/12)))</f>
        <v/>
      </c>
      <c r="P331" s="90"/>
      <c r="Q331" s="90"/>
      <c r="R331" s="104">
        <f t="shared" si="38"/>
        <v>0</v>
      </c>
      <c r="T331" s="145">
        <f t="shared" si="39"/>
        <v>0</v>
      </c>
      <c r="U331" s="76">
        <f t="shared" ca="1" si="40"/>
        <v>0</v>
      </c>
      <c r="V331" s="76">
        <f t="shared" ca="1" si="46"/>
        <v>0</v>
      </c>
      <c r="W331" s="76">
        <f t="shared" ca="1" si="41"/>
        <v>0</v>
      </c>
      <c r="Y331" s="106" t="str">
        <f t="shared" si="42"/>
        <v>prüfen</v>
      </c>
      <c r="Z331" s="107" t="str">
        <f ca="1">IFERROR(OFFSET(MD!$U$5,MATCH(Grundlagen_Abrechnung_KAE!$E331,MD_GENDER,0),0),"")</f>
        <v/>
      </c>
      <c r="AA331" s="104">
        <f t="shared" si="43"/>
        <v>0</v>
      </c>
      <c r="AC331" s="104">
        <f t="shared" si="44"/>
        <v>0</v>
      </c>
      <c r="AD331" s="104">
        <f ca="1">IF(F331="Arbeitgeberähnliche Stellung",OFFSET(MD!$Q$5,MATCH(Grundlagen_Abrechnung_KAE!$AK$7,MD_JAHR,0),0)*$H331,IF(J331&gt;0,AC331,I331))</f>
        <v>0</v>
      </c>
      <c r="AF331" s="85" t="e">
        <f ca="1">OFFSET(MD!$P$5,MATCH($AK$7,MD_JAHR,0),0)*12</f>
        <v>#VALUE!</v>
      </c>
      <c r="AG331" s="85">
        <f t="shared" si="45"/>
        <v>0</v>
      </c>
      <c r="AH331" s="81"/>
      <c r="AJ331" s="72"/>
      <c r="AK331" s="72"/>
      <c r="AL331" s="72"/>
      <c r="AM331" s="72"/>
      <c r="AN331" s="72"/>
    </row>
    <row r="332" spans="2:40" ht="15" customHeight="1" x14ac:dyDescent="0.2">
      <c r="B332" s="78"/>
      <c r="C332" s="78"/>
      <c r="D332" s="78"/>
      <c r="E332" s="79"/>
      <c r="F332" s="80"/>
      <c r="G332" s="73"/>
      <c r="H332" s="82"/>
      <c r="I332" s="93"/>
      <c r="J332" s="90"/>
      <c r="K332" s="83"/>
      <c r="L332" s="83"/>
      <c r="M332" s="84"/>
      <c r="N332" s="83"/>
      <c r="O332" s="104" t="str">
        <f ca="1">IF($B332="","",IF(F332="Arbeitgeberähnliche Stellung",OFFSET(MD!$Q$5,MATCH(Grundlagen_Abrechnung_KAE!$AK$7,MD_JAHR,0),0)*$H332,IF(((AD332/12*M332*12)+N332)&gt;AF332,AF332/12,((AD332/12*M332*12)+N332)/12)))</f>
        <v/>
      </c>
      <c r="P332" s="90"/>
      <c r="Q332" s="90"/>
      <c r="R332" s="104">
        <f t="shared" si="38"/>
        <v>0</v>
      </c>
      <c r="T332" s="145">
        <f t="shared" si="39"/>
        <v>0</v>
      </c>
      <c r="U332" s="76">
        <f t="shared" ca="1" si="40"/>
        <v>0</v>
      </c>
      <c r="V332" s="76">
        <f t="shared" ca="1" si="46"/>
        <v>0</v>
      </c>
      <c r="W332" s="76">
        <f t="shared" ca="1" si="41"/>
        <v>0</v>
      </c>
      <c r="Y332" s="106" t="str">
        <f t="shared" si="42"/>
        <v>prüfen</v>
      </c>
      <c r="Z332" s="107" t="str">
        <f ca="1">IFERROR(OFFSET(MD!$U$5,MATCH(Grundlagen_Abrechnung_KAE!$E332,MD_GENDER,0),0),"")</f>
        <v/>
      </c>
      <c r="AA332" s="104">
        <f t="shared" si="43"/>
        <v>0</v>
      </c>
      <c r="AC332" s="104">
        <f t="shared" si="44"/>
        <v>0</v>
      </c>
      <c r="AD332" s="104">
        <f ca="1">IF(F332="Arbeitgeberähnliche Stellung",OFFSET(MD!$Q$5,MATCH(Grundlagen_Abrechnung_KAE!$AK$7,MD_JAHR,0),0)*$H332,IF(J332&gt;0,AC332,I332))</f>
        <v>0</v>
      </c>
      <c r="AF332" s="85" t="e">
        <f ca="1">OFFSET(MD!$P$5,MATCH($AK$7,MD_JAHR,0),0)*12</f>
        <v>#VALUE!</v>
      </c>
      <c r="AG332" s="85">
        <f t="shared" si="45"/>
        <v>0</v>
      </c>
      <c r="AH332" s="81"/>
      <c r="AJ332" s="72"/>
      <c r="AK332" s="72"/>
      <c r="AL332" s="72"/>
      <c r="AM332" s="72"/>
      <c r="AN332" s="72"/>
    </row>
    <row r="333" spans="2:40" ht="15" customHeight="1" x14ac:dyDescent="0.2">
      <c r="B333" s="78"/>
      <c r="C333" s="78"/>
      <c r="D333" s="78"/>
      <c r="E333" s="79"/>
      <c r="F333" s="80"/>
      <c r="G333" s="73"/>
      <c r="H333" s="82"/>
      <c r="I333" s="93"/>
      <c r="J333" s="90"/>
      <c r="K333" s="83"/>
      <c r="L333" s="83"/>
      <c r="M333" s="84"/>
      <c r="N333" s="83"/>
      <c r="O333" s="104" t="str">
        <f ca="1">IF($B333="","",IF(F333="Arbeitgeberähnliche Stellung",OFFSET(MD!$Q$5,MATCH(Grundlagen_Abrechnung_KAE!$AK$7,MD_JAHR,0),0)*$H333,IF(((AD333/12*M333*12)+N333)&gt;AF333,AF333/12,((AD333/12*M333*12)+N333)/12)))</f>
        <v/>
      </c>
      <c r="P333" s="90"/>
      <c r="Q333" s="90"/>
      <c r="R333" s="104">
        <f t="shared" si="38"/>
        <v>0</v>
      </c>
      <c r="T333" s="145">
        <f t="shared" si="39"/>
        <v>0</v>
      </c>
      <c r="U333" s="76">
        <f t="shared" ca="1" si="40"/>
        <v>0</v>
      </c>
      <c r="V333" s="76">
        <f t="shared" ca="1" si="46"/>
        <v>0</v>
      </c>
      <c r="W333" s="76">
        <f t="shared" ca="1" si="41"/>
        <v>0</v>
      </c>
      <c r="Y333" s="106" t="str">
        <f t="shared" si="42"/>
        <v>prüfen</v>
      </c>
      <c r="Z333" s="107" t="str">
        <f ca="1">IFERROR(OFFSET(MD!$U$5,MATCH(Grundlagen_Abrechnung_KAE!$E333,MD_GENDER,0),0),"")</f>
        <v/>
      </c>
      <c r="AA333" s="104">
        <f t="shared" si="43"/>
        <v>0</v>
      </c>
      <c r="AC333" s="104">
        <f t="shared" si="44"/>
        <v>0</v>
      </c>
      <c r="AD333" s="104">
        <f ca="1">IF(F333="Arbeitgeberähnliche Stellung",OFFSET(MD!$Q$5,MATCH(Grundlagen_Abrechnung_KAE!$AK$7,MD_JAHR,0),0)*$H333,IF(J333&gt;0,AC333,I333))</f>
        <v>0</v>
      </c>
      <c r="AF333" s="85" t="e">
        <f ca="1">OFFSET(MD!$P$5,MATCH($AK$7,MD_JAHR,0),0)*12</f>
        <v>#VALUE!</v>
      </c>
      <c r="AG333" s="85">
        <f t="shared" si="45"/>
        <v>0</v>
      </c>
      <c r="AH333" s="81"/>
      <c r="AJ333" s="72"/>
      <c r="AK333" s="72"/>
      <c r="AL333" s="72"/>
      <c r="AM333" s="72"/>
      <c r="AN333" s="72"/>
    </row>
    <row r="334" spans="2:40" ht="15" customHeight="1" x14ac:dyDescent="0.2">
      <c r="B334" s="78"/>
      <c r="C334" s="78"/>
      <c r="D334" s="78"/>
      <c r="E334" s="79"/>
      <c r="F334" s="80"/>
      <c r="G334" s="73"/>
      <c r="H334" s="82"/>
      <c r="I334" s="93"/>
      <c r="J334" s="90"/>
      <c r="K334" s="83"/>
      <c r="L334" s="83"/>
      <c r="M334" s="84"/>
      <c r="N334" s="83"/>
      <c r="O334" s="104" t="str">
        <f ca="1">IF($B334="","",IF(F334="Arbeitgeberähnliche Stellung",OFFSET(MD!$Q$5,MATCH(Grundlagen_Abrechnung_KAE!$AK$7,MD_JAHR,0),0)*$H334,IF(((AD334/12*M334*12)+N334)&gt;AF334,AF334/12,((AD334/12*M334*12)+N334)/12)))</f>
        <v/>
      </c>
      <c r="P334" s="90"/>
      <c r="Q334" s="90"/>
      <c r="R334" s="104">
        <f t="shared" si="38"/>
        <v>0</v>
      </c>
      <c r="T334" s="145">
        <f t="shared" si="39"/>
        <v>0</v>
      </c>
      <c r="U334" s="76">
        <f t="shared" ca="1" si="40"/>
        <v>0</v>
      </c>
      <c r="V334" s="76">
        <f t="shared" ca="1" si="46"/>
        <v>0</v>
      </c>
      <c r="W334" s="76">
        <f t="shared" ca="1" si="41"/>
        <v>0</v>
      </c>
      <c r="Y334" s="106" t="str">
        <f t="shared" si="42"/>
        <v>prüfen</v>
      </c>
      <c r="Z334" s="107" t="str">
        <f ca="1">IFERROR(OFFSET(MD!$U$5,MATCH(Grundlagen_Abrechnung_KAE!$E334,MD_GENDER,0),0),"")</f>
        <v/>
      </c>
      <c r="AA334" s="104">
        <f t="shared" si="43"/>
        <v>0</v>
      </c>
      <c r="AC334" s="104">
        <f t="shared" si="44"/>
        <v>0</v>
      </c>
      <c r="AD334" s="104">
        <f ca="1">IF(F334="Arbeitgeberähnliche Stellung",OFFSET(MD!$Q$5,MATCH(Grundlagen_Abrechnung_KAE!$AK$7,MD_JAHR,0),0)*$H334,IF(J334&gt;0,AC334,I334))</f>
        <v>0</v>
      </c>
      <c r="AF334" s="85" t="e">
        <f ca="1">OFFSET(MD!$P$5,MATCH($AK$7,MD_JAHR,0),0)*12</f>
        <v>#VALUE!</v>
      </c>
      <c r="AG334" s="85">
        <f t="shared" si="45"/>
        <v>0</v>
      </c>
      <c r="AH334" s="81"/>
      <c r="AJ334" s="72"/>
      <c r="AK334" s="72"/>
      <c r="AL334" s="72"/>
      <c r="AM334" s="72"/>
      <c r="AN334" s="72"/>
    </row>
    <row r="335" spans="2:40" ht="15" customHeight="1" x14ac:dyDescent="0.2">
      <c r="B335" s="78"/>
      <c r="C335" s="78"/>
      <c r="D335" s="78"/>
      <c r="E335" s="79"/>
      <c r="F335" s="80"/>
      <c r="G335" s="73"/>
      <c r="H335" s="82"/>
      <c r="I335" s="93"/>
      <c r="J335" s="90"/>
      <c r="K335" s="83"/>
      <c r="L335" s="83"/>
      <c r="M335" s="84"/>
      <c r="N335" s="83"/>
      <c r="O335" s="104" t="str">
        <f ca="1">IF($B335="","",IF(F335="Arbeitgeberähnliche Stellung",OFFSET(MD!$Q$5,MATCH(Grundlagen_Abrechnung_KAE!$AK$7,MD_JAHR,0),0)*$H335,IF(((AD335/12*M335*12)+N335)&gt;AF335,AF335/12,((AD335/12*M335*12)+N335)/12)))</f>
        <v/>
      </c>
      <c r="P335" s="90"/>
      <c r="Q335" s="90"/>
      <c r="R335" s="104">
        <f t="shared" si="38"/>
        <v>0</v>
      </c>
      <c r="T335" s="145">
        <f t="shared" si="39"/>
        <v>0</v>
      </c>
      <c r="U335" s="76">
        <f t="shared" ca="1" si="40"/>
        <v>0</v>
      </c>
      <c r="V335" s="76">
        <f t="shared" ca="1" si="46"/>
        <v>0</v>
      </c>
      <c r="W335" s="76">
        <f t="shared" ca="1" si="41"/>
        <v>0</v>
      </c>
      <c r="Y335" s="106" t="str">
        <f t="shared" si="42"/>
        <v>prüfen</v>
      </c>
      <c r="Z335" s="107" t="str">
        <f ca="1">IFERROR(OFFSET(MD!$U$5,MATCH(Grundlagen_Abrechnung_KAE!$E335,MD_GENDER,0),0),"")</f>
        <v/>
      </c>
      <c r="AA335" s="104">
        <f t="shared" si="43"/>
        <v>0</v>
      </c>
      <c r="AC335" s="104">
        <f t="shared" si="44"/>
        <v>0</v>
      </c>
      <c r="AD335" s="104">
        <f ca="1">IF(F335="Arbeitgeberähnliche Stellung",OFFSET(MD!$Q$5,MATCH(Grundlagen_Abrechnung_KAE!$AK$7,MD_JAHR,0),0)*$H335,IF(J335&gt;0,AC335,I335))</f>
        <v>0</v>
      </c>
      <c r="AF335" s="85" t="e">
        <f ca="1">OFFSET(MD!$P$5,MATCH($AK$7,MD_JAHR,0),0)*12</f>
        <v>#VALUE!</v>
      </c>
      <c r="AG335" s="85">
        <f t="shared" si="45"/>
        <v>0</v>
      </c>
      <c r="AH335" s="81"/>
      <c r="AJ335" s="72"/>
      <c r="AK335" s="72"/>
      <c r="AL335" s="72"/>
      <c r="AM335" s="72"/>
      <c r="AN335" s="72"/>
    </row>
    <row r="336" spans="2:40" ht="15" customHeight="1" x14ac:dyDescent="0.2">
      <c r="B336" s="78"/>
      <c r="C336" s="78"/>
      <c r="D336" s="78"/>
      <c r="E336" s="79"/>
      <c r="F336" s="80"/>
      <c r="G336" s="73"/>
      <c r="H336" s="82"/>
      <c r="I336" s="93"/>
      <c r="J336" s="90"/>
      <c r="K336" s="83"/>
      <c r="L336" s="83"/>
      <c r="M336" s="84"/>
      <c r="N336" s="83"/>
      <c r="O336" s="104" t="str">
        <f ca="1">IF($B336="","",IF(F336="Arbeitgeberähnliche Stellung",OFFSET(MD!$Q$5,MATCH(Grundlagen_Abrechnung_KAE!$AK$7,MD_JAHR,0),0)*$H336,IF(((AD336/12*M336*12)+N336)&gt;AF336,AF336/12,((AD336/12*M336*12)+N336)/12)))</f>
        <v/>
      </c>
      <c r="P336" s="90"/>
      <c r="Q336" s="90"/>
      <c r="R336" s="104">
        <f t="shared" si="38"/>
        <v>0</v>
      </c>
      <c r="T336" s="145">
        <f t="shared" si="39"/>
        <v>0</v>
      </c>
      <c r="U336" s="76">
        <f t="shared" ca="1" si="40"/>
        <v>0</v>
      </c>
      <c r="V336" s="76">
        <f t="shared" ca="1" si="46"/>
        <v>0</v>
      </c>
      <c r="W336" s="76">
        <f t="shared" ca="1" si="41"/>
        <v>0</v>
      </c>
      <c r="Y336" s="106" t="str">
        <f t="shared" si="42"/>
        <v>prüfen</v>
      </c>
      <c r="Z336" s="107" t="str">
        <f ca="1">IFERROR(OFFSET(MD!$U$5,MATCH(Grundlagen_Abrechnung_KAE!$E336,MD_GENDER,0),0),"")</f>
        <v/>
      </c>
      <c r="AA336" s="104">
        <f t="shared" si="43"/>
        <v>0</v>
      </c>
      <c r="AC336" s="104">
        <f t="shared" si="44"/>
        <v>0</v>
      </c>
      <c r="AD336" s="104">
        <f ca="1">IF(F336="Arbeitgeberähnliche Stellung",OFFSET(MD!$Q$5,MATCH(Grundlagen_Abrechnung_KAE!$AK$7,MD_JAHR,0),0)*$H336,IF(J336&gt;0,AC336,I336))</f>
        <v>0</v>
      </c>
      <c r="AF336" s="85" t="e">
        <f ca="1">OFFSET(MD!$P$5,MATCH($AK$7,MD_JAHR,0),0)*12</f>
        <v>#VALUE!</v>
      </c>
      <c r="AG336" s="85">
        <f t="shared" si="45"/>
        <v>0</v>
      </c>
      <c r="AH336" s="81"/>
      <c r="AJ336" s="72"/>
      <c r="AK336" s="72"/>
      <c r="AL336" s="72"/>
      <c r="AM336" s="72"/>
      <c r="AN336" s="72"/>
    </row>
    <row r="337" spans="2:40" ht="15" customHeight="1" x14ac:dyDescent="0.2">
      <c r="B337" s="78"/>
      <c r="C337" s="78"/>
      <c r="D337" s="78"/>
      <c r="E337" s="79"/>
      <c r="F337" s="80"/>
      <c r="G337" s="73"/>
      <c r="H337" s="82"/>
      <c r="I337" s="93"/>
      <c r="J337" s="90"/>
      <c r="K337" s="83"/>
      <c r="L337" s="83"/>
      <c r="M337" s="84"/>
      <c r="N337" s="83"/>
      <c r="O337" s="104" t="str">
        <f ca="1">IF($B337="","",IF(F337="Arbeitgeberähnliche Stellung",OFFSET(MD!$Q$5,MATCH(Grundlagen_Abrechnung_KAE!$AK$7,MD_JAHR,0),0)*$H337,IF(((AD337/12*M337*12)+N337)&gt;AF337,AF337/12,((AD337/12*M337*12)+N337)/12)))</f>
        <v/>
      </c>
      <c r="P337" s="90"/>
      <c r="Q337" s="90"/>
      <c r="R337" s="104">
        <f t="shared" si="38"/>
        <v>0</v>
      </c>
      <c r="T337" s="145">
        <f t="shared" si="39"/>
        <v>0</v>
      </c>
      <c r="U337" s="76">
        <f t="shared" ca="1" si="40"/>
        <v>0</v>
      </c>
      <c r="V337" s="76">
        <f t="shared" ca="1" si="46"/>
        <v>0</v>
      </c>
      <c r="W337" s="76">
        <f t="shared" ca="1" si="41"/>
        <v>0</v>
      </c>
      <c r="Y337" s="106" t="str">
        <f t="shared" si="42"/>
        <v>prüfen</v>
      </c>
      <c r="Z337" s="107" t="str">
        <f ca="1">IFERROR(OFFSET(MD!$U$5,MATCH(Grundlagen_Abrechnung_KAE!$E337,MD_GENDER,0),0),"")</f>
        <v/>
      </c>
      <c r="AA337" s="104">
        <f t="shared" si="43"/>
        <v>0</v>
      </c>
      <c r="AC337" s="104">
        <f t="shared" si="44"/>
        <v>0</v>
      </c>
      <c r="AD337" s="104">
        <f ca="1">IF(F337="Arbeitgeberähnliche Stellung",OFFSET(MD!$Q$5,MATCH(Grundlagen_Abrechnung_KAE!$AK$7,MD_JAHR,0),0)*$H337,IF(J337&gt;0,AC337,I337))</f>
        <v>0</v>
      </c>
      <c r="AF337" s="85" t="e">
        <f ca="1">OFFSET(MD!$P$5,MATCH($AK$7,MD_JAHR,0),0)*12</f>
        <v>#VALUE!</v>
      </c>
      <c r="AG337" s="85">
        <f t="shared" si="45"/>
        <v>0</v>
      </c>
      <c r="AH337" s="81"/>
      <c r="AJ337" s="72"/>
      <c r="AK337" s="72"/>
      <c r="AL337" s="72"/>
      <c r="AM337" s="72"/>
      <c r="AN337" s="72"/>
    </row>
    <row r="338" spans="2:40" ht="15" customHeight="1" x14ac:dyDescent="0.2">
      <c r="B338" s="78"/>
      <c r="C338" s="78"/>
      <c r="D338" s="78"/>
      <c r="E338" s="79"/>
      <c r="F338" s="80"/>
      <c r="G338" s="73"/>
      <c r="H338" s="82"/>
      <c r="I338" s="93"/>
      <c r="J338" s="90"/>
      <c r="K338" s="83"/>
      <c r="L338" s="83"/>
      <c r="M338" s="84"/>
      <c r="N338" s="83"/>
      <c r="O338" s="104" t="str">
        <f ca="1">IF($B338="","",IF(F338="Arbeitgeberähnliche Stellung",OFFSET(MD!$Q$5,MATCH(Grundlagen_Abrechnung_KAE!$AK$7,MD_JAHR,0),0)*$H338,IF(((AD338/12*M338*12)+N338)&gt;AF338,AF338/12,((AD338/12*M338*12)+N338)/12)))</f>
        <v/>
      </c>
      <c r="P338" s="90"/>
      <c r="Q338" s="90"/>
      <c r="R338" s="104">
        <f t="shared" si="38"/>
        <v>0</v>
      </c>
      <c r="T338" s="145">
        <f t="shared" si="39"/>
        <v>0</v>
      </c>
      <c r="U338" s="76">
        <f t="shared" ca="1" si="40"/>
        <v>0</v>
      </c>
      <c r="V338" s="76">
        <f t="shared" ca="1" si="46"/>
        <v>0</v>
      </c>
      <c r="W338" s="76">
        <f t="shared" ca="1" si="41"/>
        <v>0</v>
      </c>
      <c r="Y338" s="106" t="str">
        <f t="shared" si="42"/>
        <v>prüfen</v>
      </c>
      <c r="Z338" s="107" t="str">
        <f ca="1">IFERROR(OFFSET(MD!$U$5,MATCH(Grundlagen_Abrechnung_KAE!$E338,MD_GENDER,0),0),"")</f>
        <v/>
      </c>
      <c r="AA338" s="104">
        <f t="shared" si="43"/>
        <v>0</v>
      </c>
      <c r="AC338" s="104">
        <f t="shared" si="44"/>
        <v>0</v>
      </c>
      <c r="AD338" s="104">
        <f ca="1">IF(F338="Arbeitgeberähnliche Stellung",OFFSET(MD!$Q$5,MATCH(Grundlagen_Abrechnung_KAE!$AK$7,MD_JAHR,0),0)*$H338,IF(J338&gt;0,AC338,I338))</f>
        <v>0</v>
      </c>
      <c r="AF338" s="85" t="e">
        <f ca="1">OFFSET(MD!$P$5,MATCH($AK$7,MD_JAHR,0),0)*12</f>
        <v>#VALUE!</v>
      </c>
      <c r="AG338" s="85">
        <f t="shared" si="45"/>
        <v>0</v>
      </c>
      <c r="AH338" s="81"/>
      <c r="AJ338" s="72"/>
      <c r="AK338" s="72"/>
      <c r="AL338" s="72"/>
      <c r="AM338" s="72"/>
      <c r="AN338" s="72"/>
    </row>
    <row r="339" spans="2:40" ht="15" customHeight="1" x14ac:dyDescent="0.2">
      <c r="B339" s="78"/>
      <c r="C339" s="78"/>
      <c r="D339" s="78"/>
      <c r="E339" s="79"/>
      <c r="F339" s="80"/>
      <c r="G339" s="73"/>
      <c r="H339" s="82"/>
      <c r="I339" s="93"/>
      <c r="J339" s="90"/>
      <c r="K339" s="83"/>
      <c r="L339" s="83"/>
      <c r="M339" s="84"/>
      <c r="N339" s="83"/>
      <c r="O339" s="104" t="str">
        <f ca="1">IF($B339="","",IF(F339="Arbeitgeberähnliche Stellung",OFFSET(MD!$Q$5,MATCH(Grundlagen_Abrechnung_KAE!$AK$7,MD_JAHR,0),0)*$H339,IF(((AD339/12*M339*12)+N339)&gt;AF339,AF339/12,((AD339/12*M339*12)+N339)/12)))</f>
        <v/>
      </c>
      <c r="P339" s="90"/>
      <c r="Q339" s="90"/>
      <c r="R339" s="104">
        <f t="shared" ref="R339:R402" si="47">ROUND(IF(Q339="",0,IF(P339=0,0,IF(Q339&gt;P339,0,P339-Q339))),2)</f>
        <v>0</v>
      </c>
      <c r="T339" s="145">
        <f t="shared" ref="T339:T402" si="48">IFERROR(R339/P339,0)</f>
        <v>0</v>
      </c>
      <c r="U339" s="76">
        <f t="shared" ref="U339:U402" ca="1" si="49">IFERROR(IF(O339-W339=0,O339,(O339)*(1-T339)),0)</f>
        <v>0</v>
      </c>
      <c r="V339" s="76">
        <f t="shared" ca="1" si="46"/>
        <v>0</v>
      </c>
      <c r="W339" s="76">
        <f t="shared" ref="W339:W402" ca="1" si="50">IFERROR(O339*T339,0)*0.8</f>
        <v>0</v>
      </c>
      <c r="Y339" s="106" t="str">
        <f t="shared" ref="Y339:Y402" si="51">IF(YEAR($G339)&gt;$Y$16,"prüfen","")</f>
        <v>prüfen</v>
      </c>
      <c r="Z339" s="107" t="str">
        <f ca="1">IFERROR(OFFSET(MD!$U$5,MATCH(Grundlagen_Abrechnung_KAE!$E339,MD_GENDER,0),0),"")</f>
        <v/>
      </c>
      <c r="AA339" s="104">
        <f t="shared" ref="AA339:AA402" si="52">IF(B339="",0,IF(YEAR(G339)&gt;$AA$16,0,1))</f>
        <v>0</v>
      </c>
      <c r="AC339" s="104">
        <f t="shared" ref="AC339:AC402" si="53">IF(J339*K339/6&gt;J339*L339/12,J339*K339/6,J339*L339/12)</f>
        <v>0</v>
      </c>
      <c r="AD339" s="104">
        <f ca="1">IF(F339="Arbeitgeberähnliche Stellung",OFFSET(MD!$Q$5,MATCH(Grundlagen_Abrechnung_KAE!$AK$7,MD_JAHR,0),0)*$H339,IF(J339&gt;0,AC339,I339))</f>
        <v>0</v>
      </c>
      <c r="AF339" s="85" t="e">
        <f ca="1">OFFSET(MD!$P$5,MATCH($AK$7,MD_JAHR,0),0)*12</f>
        <v>#VALUE!</v>
      </c>
      <c r="AG339" s="85">
        <f t="shared" ref="AG339:AG402" si="54">I339*M339+N339</f>
        <v>0</v>
      </c>
      <c r="AH339" s="81"/>
      <c r="AJ339" s="72"/>
      <c r="AK339" s="72"/>
      <c r="AL339" s="72"/>
      <c r="AM339" s="72"/>
      <c r="AN339" s="72"/>
    </row>
    <row r="340" spans="2:40" ht="15" customHeight="1" x14ac:dyDescent="0.2">
      <c r="B340" s="78"/>
      <c r="C340" s="78"/>
      <c r="D340" s="78"/>
      <c r="E340" s="79"/>
      <c r="F340" s="80"/>
      <c r="G340" s="73"/>
      <c r="H340" s="82"/>
      <c r="I340" s="93"/>
      <c r="J340" s="90"/>
      <c r="K340" s="83"/>
      <c r="L340" s="83"/>
      <c r="M340" s="84"/>
      <c r="N340" s="83"/>
      <c r="O340" s="104" t="str">
        <f ca="1">IF($B340="","",IF(F340="Arbeitgeberähnliche Stellung",OFFSET(MD!$Q$5,MATCH(Grundlagen_Abrechnung_KAE!$AK$7,MD_JAHR,0),0)*$H340,IF(((AD340/12*M340*12)+N340)&gt;AF340,AF340/12,((AD340/12*M340*12)+N340)/12)))</f>
        <v/>
      </c>
      <c r="P340" s="90"/>
      <c r="Q340" s="90"/>
      <c r="R340" s="104">
        <f t="shared" si="47"/>
        <v>0</v>
      </c>
      <c r="T340" s="145">
        <f t="shared" si="48"/>
        <v>0</v>
      </c>
      <c r="U340" s="76">
        <f t="shared" ca="1" si="49"/>
        <v>0</v>
      </c>
      <c r="V340" s="76">
        <f t="shared" ref="V340:V403" ca="1" si="55">IFERROR(O340*T340,0)</f>
        <v>0</v>
      </c>
      <c r="W340" s="76">
        <f t="shared" ca="1" si="50"/>
        <v>0</v>
      </c>
      <c r="Y340" s="106" t="str">
        <f t="shared" si="51"/>
        <v>prüfen</v>
      </c>
      <c r="Z340" s="107" t="str">
        <f ca="1">IFERROR(OFFSET(MD!$U$5,MATCH(Grundlagen_Abrechnung_KAE!$E340,MD_GENDER,0),0),"")</f>
        <v/>
      </c>
      <c r="AA340" s="104">
        <f t="shared" si="52"/>
        <v>0</v>
      </c>
      <c r="AC340" s="104">
        <f t="shared" si="53"/>
        <v>0</v>
      </c>
      <c r="AD340" s="104">
        <f ca="1">IF(F340="Arbeitgeberähnliche Stellung",OFFSET(MD!$Q$5,MATCH(Grundlagen_Abrechnung_KAE!$AK$7,MD_JAHR,0),0)*$H340,IF(J340&gt;0,AC340,I340))</f>
        <v>0</v>
      </c>
      <c r="AF340" s="85" t="e">
        <f ca="1">OFFSET(MD!$P$5,MATCH($AK$7,MD_JAHR,0),0)*12</f>
        <v>#VALUE!</v>
      </c>
      <c r="AG340" s="85">
        <f t="shared" si="54"/>
        <v>0</v>
      </c>
      <c r="AH340" s="81"/>
      <c r="AJ340" s="72"/>
      <c r="AK340" s="72"/>
      <c r="AL340" s="72"/>
      <c r="AM340" s="72"/>
      <c r="AN340" s="72"/>
    </row>
    <row r="341" spans="2:40" ht="15" customHeight="1" x14ac:dyDescent="0.2">
      <c r="B341" s="78"/>
      <c r="C341" s="78"/>
      <c r="D341" s="78"/>
      <c r="E341" s="79"/>
      <c r="F341" s="80"/>
      <c r="G341" s="73"/>
      <c r="H341" s="82"/>
      <c r="I341" s="93"/>
      <c r="J341" s="90"/>
      <c r="K341" s="83"/>
      <c r="L341" s="83"/>
      <c r="M341" s="84"/>
      <c r="N341" s="83"/>
      <c r="O341" s="104" t="str">
        <f ca="1">IF($B341="","",IF(F341="Arbeitgeberähnliche Stellung",OFFSET(MD!$Q$5,MATCH(Grundlagen_Abrechnung_KAE!$AK$7,MD_JAHR,0),0)*$H341,IF(((AD341/12*M341*12)+N341)&gt;AF341,AF341/12,((AD341/12*M341*12)+N341)/12)))</f>
        <v/>
      </c>
      <c r="P341" s="90"/>
      <c r="Q341" s="90"/>
      <c r="R341" s="104">
        <f t="shared" si="47"/>
        <v>0</v>
      </c>
      <c r="T341" s="145">
        <f t="shared" si="48"/>
        <v>0</v>
      </c>
      <c r="U341" s="76">
        <f t="shared" ca="1" si="49"/>
        <v>0</v>
      </c>
      <c r="V341" s="76">
        <f t="shared" ca="1" si="55"/>
        <v>0</v>
      </c>
      <c r="W341" s="76">
        <f t="shared" ca="1" si="50"/>
        <v>0</v>
      </c>
      <c r="Y341" s="106" t="str">
        <f t="shared" si="51"/>
        <v>prüfen</v>
      </c>
      <c r="Z341" s="107" t="str">
        <f ca="1">IFERROR(OFFSET(MD!$U$5,MATCH(Grundlagen_Abrechnung_KAE!$E341,MD_GENDER,0),0),"")</f>
        <v/>
      </c>
      <c r="AA341" s="104">
        <f t="shared" si="52"/>
        <v>0</v>
      </c>
      <c r="AC341" s="104">
        <f t="shared" si="53"/>
        <v>0</v>
      </c>
      <c r="AD341" s="104">
        <f ca="1">IF(F341="Arbeitgeberähnliche Stellung",OFFSET(MD!$Q$5,MATCH(Grundlagen_Abrechnung_KAE!$AK$7,MD_JAHR,0),0)*$H341,IF(J341&gt;0,AC341,I341))</f>
        <v>0</v>
      </c>
      <c r="AF341" s="85" t="e">
        <f ca="1">OFFSET(MD!$P$5,MATCH($AK$7,MD_JAHR,0),0)*12</f>
        <v>#VALUE!</v>
      </c>
      <c r="AG341" s="85">
        <f t="shared" si="54"/>
        <v>0</v>
      </c>
      <c r="AH341" s="81"/>
      <c r="AJ341" s="72"/>
      <c r="AK341" s="72"/>
      <c r="AL341" s="72"/>
      <c r="AM341" s="72"/>
      <c r="AN341" s="72"/>
    </row>
    <row r="342" spans="2:40" ht="15" customHeight="1" x14ac:dyDescent="0.2">
      <c r="B342" s="78"/>
      <c r="C342" s="78"/>
      <c r="D342" s="78"/>
      <c r="E342" s="79"/>
      <c r="F342" s="80"/>
      <c r="G342" s="73"/>
      <c r="H342" s="82"/>
      <c r="I342" s="93"/>
      <c r="J342" s="90"/>
      <c r="K342" s="83"/>
      <c r="L342" s="83"/>
      <c r="M342" s="84"/>
      <c r="N342" s="83"/>
      <c r="O342" s="104" t="str">
        <f ca="1">IF($B342="","",IF(F342="Arbeitgeberähnliche Stellung",OFFSET(MD!$Q$5,MATCH(Grundlagen_Abrechnung_KAE!$AK$7,MD_JAHR,0),0)*$H342,IF(((AD342/12*M342*12)+N342)&gt;AF342,AF342/12,((AD342/12*M342*12)+N342)/12)))</f>
        <v/>
      </c>
      <c r="P342" s="90"/>
      <c r="Q342" s="90"/>
      <c r="R342" s="104">
        <f t="shared" si="47"/>
        <v>0</v>
      </c>
      <c r="T342" s="145">
        <f t="shared" si="48"/>
        <v>0</v>
      </c>
      <c r="U342" s="76">
        <f t="shared" ca="1" si="49"/>
        <v>0</v>
      </c>
      <c r="V342" s="76">
        <f t="shared" ca="1" si="55"/>
        <v>0</v>
      </c>
      <c r="W342" s="76">
        <f t="shared" ca="1" si="50"/>
        <v>0</v>
      </c>
      <c r="Y342" s="106" t="str">
        <f t="shared" si="51"/>
        <v>prüfen</v>
      </c>
      <c r="Z342" s="107" t="str">
        <f ca="1">IFERROR(OFFSET(MD!$U$5,MATCH(Grundlagen_Abrechnung_KAE!$E342,MD_GENDER,0),0),"")</f>
        <v/>
      </c>
      <c r="AA342" s="104">
        <f t="shared" si="52"/>
        <v>0</v>
      </c>
      <c r="AC342" s="104">
        <f t="shared" si="53"/>
        <v>0</v>
      </c>
      <c r="AD342" s="104">
        <f ca="1">IF(F342="Arbeitgeberähnliche Stellung",OFFSET(MD!$Q$5,MATCH(Grundlagen_Abrechnung_KAE!$AK$7,MD_JAHR,0),0)*$H342,IF(J342&gt;0,AC342,I342))</f>
        <v>0</v>
      </c>
      <c r="AF342" s="85" t="e">
        <f ca="1">OFFSET(MD!$P$5,MATCH($AK$7,MD_JAHR,0),0)*12</f>
        <v>#VALUE!</v>
      </c>
      <c r="AG342" s="85">
        <f t="shared" si="54"/>
        <v>0</v>
      </c>
      <c r="AH342" s="81"/>
      <c r="AJ342" s="72"/>
      <c r="AK342" s="72"/>
      <c r="AL342" s="72"/>
      <c r="AM342" s="72"/>
      <c r="AN342" s="72"/>
    </row>
    <row r="343" spans="2:40" ht="15" customHeight="1" x14ac:dyDescent="0.2">
      <c r="B343" s="78"/>
      <c r="C343" s="78"/>
      <c r="D343" s="78"/>
      <c r="E343" s="79"/>
      <c r="F343" s="80"/>
      <c r="G343" s="73"/>
      <c r="H343" s="82"/>
      <c r="I343" s="93"/>
      <c r="J343" s="90"/>
      <c r="K343" s="83"/>
      <c r="L343" s="83"/>
      <c r="M343" s="84"/>
      <c r="N343" s="83"/>
      <c r="O343" s="104" t="str">
        <f ca="1">IF($B343="","",IF(F343="Arbeitgeberähnliche Stellung",OFFSET(MD!$Q$5,MATCH(Grundlagen_Abrechnung_KAE!$AK$7,MD_JAHR,0),0)*$H343,IF(((AD343/12*M343*12)+N343)&gt;AF343,AF343/12,((AD343/12*M343*12)+N343)/12)))</f>
        <v/>
      </c>
      <c r="P343" s="90"/>
      <c r="Q343" s="90"/>
      <c r="R343" s="104">
        <f t="shared" si="47"/>
        <v>0</v>
      </c>
      <c r="T343" s="145">
        <f t="shared" si="48"/>
        <v>0</v>
      </c>
      <c r="U343" s="76">
        <f t="shared" ca="1" si="49"/>
        <v>0</v>
      </c>
      <c r="V343" s="76">
        <f t="shared" ca="1" si="55"/>
        <v>0</v>
      </c>
      <c r="W343" s="76">
        <f t="shared" ca="1" si="50"/>
        <v>0</v>
      </c>
      <c r="Y343" s="106" t="str">
        <f t="shared" si="51"/>
        <v>prüfen</v>
      </c>
      <c r="Z343" s="107" t="str">
        <f ca="1">IFERROR(OFFSET(MD!$U$5,MATCH(Grundlagen_Abrechnung_KAE!$E343,MD_GENDER,0),0),"")</f>
        <v/>
      </c>
      <c r="AA343" s="104">
        <f t="shared" si="52"/>
        <v>0</v>
      </c>
      <c r="AC343" s="104">
        <f t="shared" si="53"/>
        <v>0</v>
      </c>
      <c r="AD343" s="104">
        <f ca="1">IF(F343="Arbeitgeberähnliche Stellung",OFFSET(MD!$Q$5,MATCH(Grundlagen_Abrechnung_KAE!$AK$7,MD_JAHR,0),0)*$H343,IF(J343&gt;0,AC343,I343))</f>
        <v>0</v>
      </c>
      <c r="AF343" s="85" t="e">
        <f ca="1">OFFSET(MD!$P$5,MATCH($AK$7,MD_JAHR,0),0)*12</f>
        <v>#VALUE!</v>
      </c>
      <c r="AG343" s="85">
        <f t="shared" si="54"/>
        <v>0</v>
      </c>
      <c r="AH343" s="81"/>
      <c r="AJ343" s="72"/>
      <c r="AK343" s="72"/>
      <c r="AL343" s="72"/>
      <c r="AM343" s="72"/>
      <c r="AN343" s="72"/>
    </row>
    <row r="344" spans="2:40" ht="15" customHeight="1" x14ac:dyDescent="0.2">
      <c r="B344" s="78"/>
      <c r="C344" s="78"/>
      <c r="D344" s="78"/>
      <c r="E344" s="79"/>
      <c r="F344" s="80"/>
      <c r="G344" s="73"/>
      <c r="H344" s="82"/>
      <c r="I344" s="93"/>
      <c r="J344" s="90"/>
      <c r="K344" s="83"/>
      <c r="L344" s="83"/>
      <c r="M344" s="84"/>
      <c r="N344" s="83"/>
      <c r="O344" s="104" t="str">
        <f ca="1">IF($B344="","",IF(F344="Arbeitgeberähnliche Stellung",OFFSET(MD!$Q$5,MATCH(Grundlagen_Abrechnung_KAE!$AK$7,MD_JAHR,0),0)*$H344,IF(((AD344/12*M344*12)+N344)&gt;AF344,AF344/12,((AD344/12*M344*12)+N344)/12)))</f>
        <v/>
      </c>
      <c r="P344" s="90"/>
      <c r="Q344" s="90"/>
      <c r="R344" s="104">
        <f t="shared" si="47"/>
        <v>0</v>
      </c>
      <c r="T344" s="145">
        <f t="shared" si="48"/>
        <v>0</v>
      </c>
      <c r="U344" s="76">
        <f t="shared" ca="1" si="49"/>
        <v>0</v>
      </c>
      <c r="V344" s="76">
        <f t="shared" ca="1" si="55"/>
        <v>0</v>
      </c>
      <c r="W344" s="76">
        <f t="shared" ca="1" si="50"/>
        <v>0</v>
      </c>
      <c r="Y344" s="106" t="str">
        <f t="shared" si="51"/>
        <v>prüfen</v>
      </c>
      <c r="Z344" s="107" t="str">
        <f ca="1">IFERROR(OFFSET(MD!$U$5,MATCH(Grundlagen_Abrechnung_KAE!$E344,MD_GENDER,0),0),"")</f>
        <v/>
      </c>
      <c r="AA344" s="104">
        <f t="shared" si="52"/>
        <v>0</v>
      </c>
      <c r="AC344" s="104">
        <f t="shared" si="53"/>
        <v>0</v>
      </c>
      <c r="AD344" s="104">
        <f ca="1">IF(F344="Arbeitgeberähnliche Stellung",OFFSET(MD!$Q$5,MATCH(Grundlagen_Abrechnung_KAE!$AK$7,MD_JAHR,0),0)*$H344,IF(J344&gt;0,AC344,I344))</f>
        <v>0</v>
      </c>
      <c r="AF344" s="85" t="e">
        <f ca="1">OFFSET(MD!$P$5,MATCH($AK$7,MD_JAHR,0),0)*12</f>
        <v>#VALUE!</v>
      </c>
      <c r="AG344" s="85">
        <f t="shared" si="54"/>
        <v>0</v>
      </c>
      <c r="AH344" s="81"/>
      <c r="AJ344" s="72"/>
      <c r="AK344" s="72"/>
      <c r="AL344" s="72"/>
      <c r="AM344" s="72"/>
      <c r="AN344" s="72"/>
    </row>
    <row r="345" spans="2:40" ht="15" customHeight="1" x14ac:dyDescent="0.2">
      <c r="B345" s="78"/>
      <c r="C345" s="78"/>
      <c r="D345" s="78"/>
      <c r="E345" s="79"/>
      <c r="F345" s="80"/>
      <c r="G345" s="73"/>
      <c r="H345" s="82"/>
      <c r="I345" s="93"/>
      <c r="J345" s="90"/>
      <c r="K345" s="83"/>
      <c r="L345" s="83"/>
      <c r="M345" s="84"/>
      <c r="N345" s="83"/>
      <c r="O345" s="104" t="str">
        <f ca="1">IF($B345="","",IF(F345="Arbeitgeberähnliche Stellung",OFFSET(MD!$Q$5,MATCH(Grundlagen_Abrechnung_KAE!$AK$7,MD_JAHR,0),0)*$H345,IF(((AD345/12*M345*12)+N345)&gt;AF345,AF345/12,((AD345/12*M345*12)+N345)/12)))</f>
        <v/>
      </c>
      <c r="P345" s="90"/>
      <c r="Q345" s="90"/>
      <c r="R345" s="104">
        <f t="shared" si="47"/>
        <v>0</v>
      </c>
      <c r="T345" s="145">
        <f t="shared" si="48"/>
        <v>0</v>
      </c>
      <c r="U345" s="76">
        <f t="shared" ca="1" si="49"/>
        <v>0</v>
      </c>
      <c r="V345" s="76">
        <f t="shared" ca="1" si="55"/>
        <v>0</v>
      </c>
      <c r="W345" s="76">
        <f t="shared" ca="1" si="50"/>
        <v>0</v>
      </c>
      <c r="Y345" s="106" t="str">
        <f t="shared" si="51"/>
        <v>prüfen</v>
      </c>
      <c r="Z345" s="107" t="str">
        <f ca="1">IFERROR(OFFSET(MD!$U$5,MATCH(Grundlagen_Abrechnung_KAE!$E345,MD_GENDER,0),0),"")</f>
        <v/>
      </c>
      <c r="AA345" s="104">
        <f t="shared" si="52"/>
        <v>0</v>
      </c>
      <c r="AC345" s="104">
        <f t="shared" si="53"/>
        <v>0</v>
      </c>
      <c r="AD345" s="104">
        <f ca="1">IF(F345="Arbeitgeberähnliche Stellung",OFFSET(MD!$Q$5,MATCH(Grundlagen_Abrechnung_KAE!$AK$7,MD_JAHR,0),0)*$H345,IF(J345&gt;0,AC345,I345))</f>
        <v>0</v>
      </c>
      <c r="AF345" s="85" t="e">
        <f ca="1">OFFSET(MD!$P$5,MATCH($AK$7,MD_JAHR,0),0)*12</f>
        <v>#VALUE!</v>
      </c>
      <c r="AG345" s="85">
        <f t="shared" si="54"/>
        <v>0</v>
      </c>
      <c r="AH345" s="81"/>
      <c r="AJ345" s="72"/>
      <c r="AK345" s="72"/>
      <c r="AL345" s="72"/>
      <c r="AM345" s="72"/>
      <c r="AN345" s="72"/>
    </row>
    <row r="346" spans="2:40" ht="15" customHeight="1" x14ac:dyDescent="0.2">
      <c r="B346" s="78"/>
      <c r="C346" s="78"/>
      <c r="D346" s="78"/>
      <c r="E346" s="79"/>
      <c r="F346" s="80"/>
      <c r="G346" s="73"/>
      <c r="H346" s="82"/>
      <c r="I346" s="93"/>
      <c r="J346" s="90"/>
      <c r="K346" s="83"/>
      <c r="L346" s="83"/>
      <c r="M346" s="84"/>
      <c r="N346" s="83"/>
      <c r="O346" s="104" t="str">
        <f ca="1">IF($B346="","",IF(F346="Arbeitgeberähnliche Stellung",OFFSET(MD!$Q$5,MATCH(Grundlagen_Abrechnung_KAE!$AK$7,MD_JAHR,0),0)*$H346,IF(((AD346/12*M346*12)+N346)&gt;AF346,AF346/12,((AD346/12*M346*12)+N346)/12)))</f>
        <v/>
      </c>
      <c r="P346" s="90"/>
      <c r="Q346" s="90"/>
      <c r="R346" s="104">
        <f t="shared" si="47"/>
        <v>0</v>
      </c>
      <c r="T346" s="145">
        <f t="shared" si="48"/>
        <v>0</v>
      </c>
      <c r="U346" s="76">
        <f t="shared" ca="1" si="49"/>
        <v>0</v>
      </c>
      <c r="V346" s="76">
        <f t="shared" ca="1" si="55"/>
        <v>0</v>
      </c>
      <c r="W346" s="76">
        <f t="shared" ca="1" si="50"/>
        <v>0</v>
      </c>
      <c r="Y346" s="106" t="str">
        <f t="shared" si="51"/>
        <v>prüfen</v>
      </c>
      <c r="Z346" s="107" t="str">
        <f ca="1">IFERROR(OFFSET(MD!$U$5,MATCH(Grundlagen_Abrechnung_KAE!$E346,MD_GENDER,0),0),"")</f>
        <v/>
      </c>
      <c r="AA346" s="104">
        <f t="shared" si="52"/>
        <v>0</v>
      </c>
      <c r="AC346" s="104">
        <f t="shared" si="53"/>
        <v>0</v>
      </c>
      <c r="AD346" s="104">
        <f ca="1">IF(F346="Arbeitgeberähnliche Stellung",OFFSET(MD!$Q$5,MATCH(Grundlagen_Abrechnung_KAE!$AK$7,MD_JAHR,0),0)*$H346,IF(J346&gt;0,AC346,I346))</f>
        <v>0</v>
      </c>
      <c r="AF346" s="85" t="e">
        <f ca="1">OFFSET(MD!$P$5,MATCH($AK$7,MD_JAHR,0),0)*12</f>
        <v>#VALUE!</v>
      </c>
      <c r="AG346" s="85">
        <f t="shared" si="54"/>
        <v>0</v>
      </c>
      <c r="AH346" s="81"/>
      <c r="AJ346" s="72"/>
      <c r="AK346" s="72"/>
      <c r="AL346" s="72"/>
      <c r="AM346" s="72"/>
      <c r="AN346" s="72"/>
    </row>
    <row r="347" spans="2:40" ht="15" customHeight="1" x14ac:dyDescent="0.2">
      <c r="B347" s="78"/>
      <c r="C347" s="78"/>
      <c r="D347" s="78"/>
      <c r="E347" s="79"/>
      <c r="F347" s="80"/>
      <c r="G347" s="73"/>
      <c r="H347" s="82"/>
      <c r="I347" s="93"/>
      <c r="J347" s="90"/>
      <c r="K347" s="83"/>
      <c r="L347" s="83"/>
      <c r="M347" s="84"/>
      <c r="N347" s="83"/>
      <c r="O347" s="104" t="str">
        <f ca="1">IF($B347="","",IF(F347="Arbeitgeberähnliche Stellung",OFFSET(MD!$Q$5,MATCH(Grundlagen_Abrechnung_KAE!$AK$7,MD_JAHR,0),0)*$H347,IF(((AD347/12*M347*12)+N347)&gt;AF347,AF347/12,((AD347/12*M347*12)+N347)/12)))</f>
        <v/>
      </c>
      <c r="P347" s="90"/>
      <c r="Q347" s="90"/>
      <c r="R347" s="104">
        <f t="shared" si="47"/>
        <v>0</v>
      </c>
      <c r="T347" s="145">
        <f t="shared" si="48"/>
        <v>0</v>
      </c>
      <c r="U347" s="76">
        <f t="shared" ca="1" si="49"/>
        <v>0</v>
      </c>
      <c r="V347" s="76">
        <f t="shared" ca="1" si="55"/>
        <v>0</v>
      </c>
      <c r="W347" s="76">
        <f t="shared" ca="1" si="50"/>
        <v>0</v>
      </c>
      <c r="Y347" s="106" t="str">
        <f t="shared" si="51"/>
        <v>prüfen</v>
      </c>
      <c r="Z347" s="107" t="str">
        <f ca="1">IFERROR(OFFSET(MD!$U$5,MATCH(Grundlagen_Abrechnung_KAE!$E347,MD_GENDER,0),0),"")</f>
        <v/>
      </c>
      <c r="AA347" s="104">
        <f t="shared" si="52"/>
        <v>0</v>
      </c>
      <c r="AC347" s="104">
        <f t="shared" si="53"/>
        <v>0</v>
      </c>
      <c r="AD347" s="104">
        <f ca="1">IF(F347="Arbeitgeberähnliche Stellung",OFFSET(MD!$Q$5,MATCH(Grundlagen_Abrechnung_KAE!$AK$7,MD_JAHR,0),0)*$H347,IF(J347&gt;0,AC347,I347))</f>
        <v>0</v>
      </c>
      <c r="AF347" s="85" t="e">
        <f ca="1">OFFSET(MD!$P$5,MATCH($AK$7,MD_JAHR,0),0)*12</f>
        <v>#VALUE!</v>
      </c>
      <c r="AG347" s="85">
        <f t="shared" si="54"/>
        <v>0</v>
      </c>
      <c r="AH347" s="81"/>
      <c r="AJ347" s="72"/>
      <c r="AK347" s="72"/>
      <c r="AL347" s="72"/>
      <c r="AM347" s="72"/>
      <c r="AN347" s="72"/>
    </row>
    <row r="348" spans="2:40" ht="15" customHeight="1" x14ac:dyDescent="0.2">
      <c r="B348" s="78"/>
      <c r="C348" s="78"/>
      <c r="D348" s="78"/>
      <c r="E348" s="79"/>
      <c r="F348" s="80"/>
      <c r="G348" s="73"/>
      <c r="H348" s="82"/>
      <c r="I348" s="93"/>
      <c r="J348" s="90"/>
      <c r="K348" s="83"/>
      <c r="L348" s="83"/>
      <c r="M348" s="84"/>
      <c r="N348" s="83"/>
      <c r="O348" s="104" t="str">
        <f ca="1">IF($B348="","",IF(F348="Arbeitgeberähnliche Stellung",OFFSET(MD!$Q$5,MATCH(Grundlagen_Abrechnung_KAE!$AK$7,MD_JAHR,0),0)*$H348,IF(((AD348/12*M348*12)+N348)&gt;AF348,AF348/12,((AD348/12*M348*12)+N348)/12)))</f>
        <v/>
      </c>
      <c r="P348" s="90"/>
      <c r="Q348" s="90"/>
      <c r="R348" s="104">
        <f t="shared" si="47"/>
        <v>0</v>
      </c>
      <c r="T348" s="145">
        <f t="shared" si="48"/>
        <v>0</v>
      </c>
      <c r="U348" s="76">
        <f t="shared" ca="1" si="49"/>
        <v>0</v>
      </c>
      <c r="V348" s="76">
        <f t="shared" ca="1" si="55"/>
        <v>0</v>
      </c>
      <c r="W348" s="76">
        <f t="shared" ca="1" si="50"/>
        <v>0</v>
      </c>
      <c r="Y348" s="106" t="str">
        <f t="shared" si="51"/>
        <v>prüfen</v>
      </c>
      <c r="Z348" s="107" t="str">
        <f ca="1">IFERROR(OFFSET(MD!$U$5,MATCH(Grundlagen_Abrechnung_KAE!$E348,MD_GENDER,0),0),"")</f>
        <v/>
      </c>
      <c r="AA348" s="104">
        <f t="shared" si="52"/>
        <v>0</v>
      </c>
      <c r="AC348" s="104">
        <f t="shared" si="53"/>
        <v>0</v>
      </c>
      <c r="AD348" s="104">
        <f ca="1">IF(F348="Arbeitgeberähnliche Stellung",OFFSET(MD!$Q$5,MATCH(Grundlagen_Abrechnung_KAE!$AK$7,MD_JAHR,0),0)*$H348,IF(J348&gt;0,AC348,I348))</f>
        <v>0</v>
      </c>
      <c r="AF348" s="85" t="e">
        <f ca="1">OFFSET(MD!$P$5,MATCH($AK$7,MD_JAHR,0),0)*12</f>
        <v>#VALUE!</v>
      </c>
      <c r="AG348" s="85">
        <f t="shared" si="54"/>
        <v>0</v>
      </c>
      <c r="AH348" s="81"/>
      <c r="AJ348" s="72"/>
      <c r="AK348" s="72"/>
      <c r="AL348" s="72"/>
      <c r="AM348" s="72"/>
      <c r="AN348" s="72"/>
    </row>
    <row r="349" spans="2:40" ht="15" customHeight="1" x14ac:dyDescent="0.2">
      <c r="B349" s="78"/>
      <c r="C349" s="78"/>
      <c r="D349" s="78"/>
      <c r="E349" s="79"/>
      <c r="F349" s="80"/>
      <c r="G349" s="73"/>
      <c r="H349" s="82"/>
      <c r="I349" s="93"/>
      <c r="J349" s="90"/>
      <c r="K349" s="83"/>
      <c r="L349" s="83"/>
      <c r="M349" s="84"/>
      <c r="N349" s="83"/>
      <c r="O349" s="104" t="str">
        <f ca="1">IF($B349="","",IF(F349="Arbeitgeberähnliche Stellung",OFFSET(MD!$Q$5,MATCH(Grundlagen_Abrechnung_KAE!$AK$7,MD_JAHR,0),0)*$H349,IF(((AD349/12*M349*12)+N349)&gt;AF349,AF349/12,((AD349/12*M349*12)+N349)/12)))</f>
        <v/>
      </c>
      <c r="P349" s="90"/>
      <c r="Q349" s="90"/>
      <c r="R349" s="104">
        <f t="shared" si="47"/>
        <v>0</v>
      </c>
      <c r="T349" s="145">
        <f t="shared" si="48"/>
        <v>0</v>
      </c>
      <c r="U349" s="76">
        <f t="shared" ca="1" si="49"/>
        <v>0</v>
      </c>
      <c r="V349" s="76">
        <f t="shared" ca="1" si="55"/>
        <v>0</v>
      </c>
      <c r="W349" s="76">
        <f t="shared" ca="1" si="50"/>
        <v>0</v>
      </c>
      <c r="Y349" s="106" t="str">
        <f t="shared" si="51"/>
        <v>prüfen</v>
      </c>
      <c r="Z349" s="107" t="str">
        <f ca="1">IFERROR(OFFSET(MD!$U$5,MATCH(Grundlagen_Abrechnung_KAE!$E349,MD_GENDER,0),0),"")</f>
        <v/>
      </c>
      <c r="AA349" s="104">
        <f t="shared" si="52"/>
        <v>0</v>
      </c>
      <c r="AC349" s="104">
        <f t="shared" si="53"/>
        <v>0</v>
      </c>
      <c r="AD349" s="104">
        <f ca="1">IF(F349="Arbeitgeberähnliche Stellung",OFFSET(MD!$Q$5,MATCH(Grundlagen_Abrechnung_KAE!$AK$7,MD_JAHR,0),0)*$H349,IF(J349&gt;0,AC349,I349))</f>
        <v>0</v>
      </c>
      <c r="AF349" s="85" t="e">
        <f ca="1">OFFSET(MD!$P$5,MATCH($AK$7,MD_JAHR,0),0)*12</f>
        <v>#VALUE!</v>
      </c>
      <c r="AG349" s="85">
        <f t="shared" si="54"/>
        <v>0</v>
      </c>
      <c r="AH349" s="81"/>
      <c r="AJ349" s="72"/>
      <c r="AK349" s="72"/>
      <c r="AL349" s="72"/>
      <c r="AM349" s="72"/>
      <c r="AN349" s="72"/>
    </row>
    <row r="350" spans="2:40" ht="15" customHeight="1" x14ac:dyDescent="0.2">
      <c r="B350" s="78"/>
      <c r="C350" s="78"/>
      <c r="D350" s="78"/>
      <c r="E350" s="79"/>
      <c r="F350" s="80"/>
      <c r="G350" s="73"/>
      <c r="H350" s="82"/>
      <c r="I350" s="93"/>
      <c r="J350" s="90"/>
      <c r="K350" s="83"/>
      <c r="L350" s="83"/>
      <c r="M350" s="84"/>
      <c r="N350" s="83"/>
      <c r="O350" s="104" t="str">
        <f ca="1">IF($B350="","",IF(F350="Arbeitgeberähnliche Stellung",OFFSET(MD!$Q$5,MATCH(Grundlagen_Abrechnung_KAE!$AK$7,MD_JAHR,0),0)*$H350,IF(((AD350/12*M350*12)+N350)&gt;AF350,AF350/12,((AD350/12*M350*12)+N350)/12)))</f>
        <v/>
      </c>
      <c r="P350" s="90"/>
      <c r="Q350" s="90"/>
      <c r="R350" s="104">
        <f t="shared" si="47"/>
        <v>0</v>
      </c>
      <c r="T350" s="145">
        <f t="shared" si="48"/>
        <v>0</v>
      </c>
      <c r="U350" s="76">
        <f t="shared" ca="1" si="49"/>
        <v>0</v>
      </c>
      <c r="V350" s="76">
        <f t="shared" ca="1" si="55"/>
        <v>0</v>
      </c>
      <c r="W350" s="76">
        <f t="shared" ca="1" si="50"/>
        <v>0</v>
      </c>
      <c r="Y350" s="106" t="str">
        <f t="shared" si="51"/>
        <v>prüfen</v>
      </c>
      <c r="Z350" s="107" t="str">
        <f ca="1">IFERROR(OFFSET(MD!$U$5,MATCH(Grundlagen_Abrechnung_KAE!$E350,MD_GENDER,0),0),"")</f>
        <v/>
      </c>
      <c r="AA350" s="104">
        <f t="shared" si="52"/>
        <v>0</v>
      </c>
      <c r="AC350" s="104">
        <f t="shared" si="53"/>
        <v>0</v>
      </c>
      <c r="AD350" s="104">
        <f ca="1">IF(F350="Arbeitgeberähnliche Stellung",OFFSET(MD!$Q$5,MATCH(Grundlagen_Abrechnung_KAE!$AK$7,MD_JAHR,0),0)*$H350,IF(J350&gt;0,AC350,I350))</f>
        <v>0</v>
      </c>
      <c r="AF350" s="85" t="e">
        <f ca="1">OFFSET(MD!$P$5,MATCH($AK$7,MD_JAHR,0),0)*12</f>
        <v>#VALUE!</v>
      </c>
      <c r="AG350" s="85">
        <f t="shared" si="54"/>
        <v>0</v>
      </c>
      <c r="AH350" s="81"/>
      <c r="AJ350" s="72"/>
      <c r="AK350" s="72"/>
      <c r="AL350" s="72"/>
      <c r="AM350" s="72"/>
      <c r="AN350" s="72"/>
    </row>
    <row r="351" spans="2:40" ht="15" customHeight="1" x14ac:dyDescent="0.2">
      <c r="B351" s="78"/>
      <c r="C351" s="78"/>
      <c r="D351" s="78"/>
      <c r="E351" s="79"/>
      <c r="F351" s="80"/>
      <c r="G351" s="73"/>
      <c r="H351" s="82"/>
      <c r="I351" s="93"/>
      <c r="J351" s="90"/>
      <c r="K351" s="83"/>
      <c r="L351" s="83"/>
      <c r="M351" s="84"/>
      <c r="N351" s="83"/>
      <c r="O351" s="104" t="str">
        <f ca="1">IF($B351="","",IF(F351="Arbeitgeberähnliche Stellung",OFFSET(MD!$Q$5,MATCH(Grundlagen_Abrechnung_KAE!$AK$7,MD_JAHR,0),0)*$H351,IF(((AD351/12*M351*12)+N351)&gt;AF351,AF351/12,((AD351/12*M351*12)+N351)/12)))</f>
        <v/>
      </c>
      <c r="P351" s="90"/>
      <c r="Q351" s="90"/>
      <c r="R351" s="104">
        <f t="shared" si="47"/>
        <v>0</v>
      </c>
      <c r="T351" s="145">
        <f t="shared" si="48"/>
        <v>0</v>
      </c>
      <c r="U351" s="76">
        <f t="shared" ca="1" si="49"/>
        <v>0</v>
      </c>
      <c r="V351" s="76">
        <f t="shared" ca="1" si="55"/>
        <v>0</v>
      </c>
      <c r="W351" s="76">
        <f t="shared" ca="1" si="50"/>
        <v>0</v>
      </c>
      <c r="Y351" s="106" t="str">
        <f t="shared" si="51"/>
        <v>prüfen</v>
      </c>
      <c r="Z351" s="107" t="str">
        <f ca="1">IFERROR(OFFSET(MD!$U$5,MATCH(Grundlagen_Abrechnung_KAE!$E351,MD_GENDER,0),0),"")</f>
        <v/>
      </c>
      <c r="AA351" s="104">
        <f t="shared" si="52"/>
        <v>0</v>
      </c>
      <c r="AC351" s="104">
        <f t="shared" si="53"/>
        <v>0</v>
      </c>
      <c r="AD351" s="104">
        <f ca="1">IF(F351="Arbeitgeberähnliche Stellung",OFFSET(MD!$Q$5,MATCH(Grundlagen_Abrechnung_KAE!$AK$7,MD_JAHR,0),0)*$H351,IF(J351&gt;0,AC351,I351))</f>
        <v>0</v>
      </c>
      <c r="AF351" s="85" t="e">
        <f ca="1">OFFSET(MD!$P$5,MATCH($AK$7,MD_JAHR,0),0)*12</f>
        <v>#VALUE!</v>
      </c>
      <c r="AG351" s="85">
        <f t="shared" si="54"/>
        <v>0</v>
      </c>
      <c r="AH351" s="81"/>
      <c r="AJ351" s="72"/>
      <c r="AK351" s="72"/>
      <c r="AL351" s="72"/>
      <c r="AM351" s="72"/>
      <c r="AN351" s="72"/>
    </row>
    <row r="352" spans="2:40" ht="15" customHeight="1" x14ac:dyDescent="0.2">
      <c r="B352" s="78"/>
      <c r="C352" s="78"/>
      <c r="D352" s="78"/>
      <c r="E352" s="79"/>
      <c r="F352" s="80"/>
      <c r="G352" s="73"/>
      <c r="H352" s="82"/>
      <c r="I352" s="93"/>
      <c r="J352" s="90"/>
      <c r="K352" s="83"/>
      <c r="L352" s="83"/>
      <c r="M352" s="84"/>
      <c r="N352" s="83"/>
      <c r="O352" s="104" t="str">
        <f ca="1">IF($B352="","",IF(F352="Arbeitgeberähnliche Stellung",OFFSET(MD!$Q$5,MATCH(Grundlagen_Abrechnung_KAE!$AK$7,MD_JAHR,0),0)*$H352,IF(((AD352/12*M352*12)+N352)&gt;AF352,AF352/12,((AD352/12*M352*12)+N352)/12)))</f>
        <v/>
      </c>
      <c r="P352" s="90"/>
      <c r="Q352" s="90"/>
      <c r="R352" s="104">
        <f t="shared" si="47"/>
        <v>0</v>
      </c>
      <c r="T352" s="145">
        <f t="shared" si="48"/>
        <v>0</v>
      </c>
      <c r="U352" s="76">
        <f t="shared" ca="1" si="49"/>
        <v>0</v>
      </c>
      <c r="V352" s="76">
        <f t="shared" ca="1" si="55"/>
        <v>0</v>
      </c>
      <c r="W352" s="76">
        <f t="shared" ca="1" si="50"/>
        <v>0</v>
      </c>
      <c r="Y352" s="106" t="str">
        <f t="shared" si="51"/>
        <v>prüfen</v>
      </c>
      <c r="Z352" s="107" t="str">
        <f ca="1">IFERROR(OFFSET(MD!$U$5,MATCH(Grundlagen_Abrechnung_KAE!$E352,MD_GENDER,0),0),"")</f>
        <v/>
      </c>
      <c r="AA352" s="104">
        <f t="shared" si="52"/>
        <v>0</v>
      </c>
      <c r="AC352" s="104">
        <f t="shared" si="53"/>
        <v>0</v>
      </c>
      <c r="AD352" s="104">
        <f ca="1">IF(F352="Arbeitgeberähnliche Stellung",OFFSET(MD!$Q$5,MATCH(Grundlagen_Abrechnung_KAE!$AK$7,MD_JAHR,0),0)*$H352,IF(J352&gt;0,AC352,I352))</f>
        <v>0</v>
      </c>
      <c r="AF352" s="85" t="e">
        <f ca="1">OFFSET(MD!$P$5,MATCH($AK$7,MD_JAHR,0),0)*12</f>
        <v>#VALUE!</v>
      </c>
      <c r="AG352" s="85">
        <f t="shared" si="54"/>
        <v>0</v>
      </c>
      <c r="AH352" s="81"/>
      <c r="AJ352" s="72"/>
      <c r="AK352" s="72"/>
      <c r="AL352" s="72"/>
      <c r="AM352" s="72"/>
      <c r="AN352" s="72"/>
    </row>
    <row r="353" spans="2:40" ht="15" customHeight="1" x14ac:dyDescent="0.2">
      <c r="B353" s="78"/>
      <c r="C353" s="78"/>
      <c r="D353" s="78"/>
      <c r="E353" s="79"/>
      <c r="F353" s="80"/>
      <c r="G353" s="73"/>
      <c r="H353" s="82"/>
      <c r="I353" s="93"/>
      <c r="J353" s="90"/>
      <c r="K353" s="83"/>
      <c r="L353" s="83"/>
      <c r="M353" s="84"/>
      <c r="N353" s="83"/>
      <c r="O353" s="104" t="str">
        <f ca="1">IF($B353="","",IF(F353="Arbeitgeberähnliche Stellung",OFFSET(MD!$Q$5,MATCH(Grundlagen_Abrechnung_KAE!$AK$7,MD_JAHR,0),0)*$H353,IF(((AD353/12*M353*12)+N353)&gt;AF353,AF353/12,((AD353/12*M353*12)+N353)/12)))</f>
        <v/>
      </c>
      <c r="P353" s="90"/>
      <c r="Q353" s="90"/>
      <c r="R353" s="104">
        <f t="shared" si="47"/>
        <v>0</v>
      </c>
      <c r="T353" s="145">
        <f t="shared" si="48"/>
        <v>0</v>
      </c>
      <c r="U353" s="76">
        <f t="shared" ca="1" si="49"/>
        <v>0</v>
      </c>
      <c r="V353" s="76">
        <f t="shared" ca="1" si="55"/>
        <v>0</v>
      </c>
      <c r="W353" s="76">
        <f t="shared" ca="1" si="50"/>
        <v>0</v>
      </c>
      <c r="Y353" s="106" t="str">
        <f t="shared" si="51"/>
        <v>prüfen</v>
      </c>
      <c r="Z353" s="107" t="str">
        <f ca="1">IFERROR(OFFSET(MD!$U$5,MATCH(Grundlagen_Abrechnung_KAE!$E353,MD_GENDER,0),0),"")</f>
        <v/>
      </c>
      <c r="AA353" s="104">
        <f t="shared" si="52"/>
        <v>0</v>
      </c>
      <c r="AC353" s="104">
        <f t="shared" si="53"/>
        <v>0</v>
      </c>
      <c r="AD353" s="104">
        <f ca="1">IF(F353="Arbeitgeberähnliche Stellung",OFFSET(MD!$Q$5,MATCH(Grundlagen_Abrechnung_KAE!$AK$7,MD_JAHR,0),0)*$H353,IF(J353&gt;0,AC353,I353))</f>
        <v>0</v>
      </c>
      <c r="AF353" s="85" t="e">
        <f ca="1">OFFSET(MD!$P$5,MATCH($AK$7,MD_JAHR,0),0)*12</f>
        <v>#VALUE!</v>
      </c>
      <c r="AG353" s="85">
        <f t="shared" si="54"/>
        <v>0</v>
      </c>
      <c r="AH353" s="81"/>
      <c r="AJ353" s="72"/>
      <c r="AK353" s="72"/>
      <c r="AL353" s="72"/>
      <c r="AM353" s="72"/>
      <c r="AN353" s="72"/>
    </row>
    <row r="354" spans="2:40" ht="15" customHeight="1" x14ac:dyDescent="0.2">
      <c r="B354" s="78"/>
      <c r="C354" s="78"/>
      <c r="D354" s="78"/>
      <c r="E354" s="79"/>
      <c r="F354" s="80"/>
      <c r="G354" s="73"/>
      <c r="H354" s="82"/>
      <c r="I354" s="93"/>
      <c r="J354" s="90"/>
      <c r="K354" s="83"/>
      <c r="L354" s="83"/>
      <c r="M354" s="84"/>
      <c r="N354" s="83"/>
      <c r="O354" s="104" t="str">
        <f ca="1">IF($B354="","",IF(F354="Arbeitgeberähnliche Stellung",OFFSET(MD!$Q$5,MATCH(Grundlagen_Abrechnung_KAE!$AK$7,MD_JAHR,0),0)*$H354,IF(((AD354/12*M354*12)+N354)&gt;AF354,AF354/12,((AD354/12*M354*12)+N354)/12)))</f>
        <v/>
      </c>
      <c r="P354" s="90"/>
      <c r="Q354" s="90"/>
      <c r="R354" s="104">
        <f t="shared" si="47"/>
        <v>0</v>
      </c>
      <c r="T354" s="145">
        <f t="shared" si="48"/>
        <v>0</v>
      </c>
      <c r="U354" s="76">
        <f t="shared" ca="1" si="49"/>
        <v>0</v>
      </c>
      <c r="V354" s="76">
        <f t="shared" ca="1" si="55"/>
        <v>0</v>
      </c>
      <c r="W354" s="76">
        <f t="shared" ca="1" si="50"/>
        <v>0</v>
      </c>
      <c r="Y354" s="106" t="str">
        <f t="shared" si="51"/>
        <v>prüfen</v>
      </c>
      <c r="Z354" s="107" t="str">
        <f ca="1">IFERROR(OFFSET(MD!$U$5,MATCH(Grundlagen_Abrechnung_KAE!$E354,MD_GENDER,0),0),"")</f>
        <v/>
      </c>
      <c r="AA354" s="104">
        <f t="shared" si="52"/>
        <v>0</v>
      </c>
      <c r="AC354" s="104">
        <f t="shared" si="53"/>
        <v>0</v>
      </c>
      <c r="AD354" s="104">
        <f ca="1">IF(F354="Arbeitgeberähnliche Stellung",OFFSET(MD!$Q$5,MATCH(Grundlagen_Abrechnung_KAE!$AK$7,MD_JAHR,0),0)*$H354,IF(J354&gt;0,AC354,I354))</f>
        <v>0</v>
      </c>
      <c r="AF354" s="85" t="e">
        <f ca="1">OFFSET(MD!$P$5,MATCH($AK$7,MD_JAHR,0),0)*12</f>
        <v>#VALUE!</v>
      </c>
      <c r="AG354" s="85">
        <f t="shared" si="54"/>
        <v>0</v>
      </c>
      <c r="AH354" s="81"/>
      <c r="AJ354" s="72"/>
      <c r="AK354" s="72"/>
      <c r="AL354" s="72"/>
      <c r="AM354" s="72"/>
      <c r="AN354" s="72"/>
    </row>
    <row r="355" spans="2:40" ht="15" customHeight="1" x14ac:dyDescent="0.2">
      <c r="B355" s="78"/>
      <c r="C355" s="78"/>
      <c r="D355" s="78"/>
      <c r="E355" s="79"/>
      <c r="F355" s="80"/>
      <c r="G355" s="73"/>
      <c r="H355" s="82"/>
      <c r="I355" s="93"/>
      <c r="J355" s="90"/>
      <c r="K355" s="83"/>
      <c r="L355" s="83"/>
      <c r="M355" s="84"/>
      <c r="N355" s="83"/>
      <c r="O355" s="104" t="str">
        <f ca="1">IF($B355="","",IF(F355="Arbeitgeberähnliche Stellung",OFFSET(MD!$Q$5,MATCH(Grundlagen_Abrechnung_KAE!$AK$7,MD_JAHR,0),0)*$H355,IF(((AD355/12*M355*12)+N355)&gt;AF355,AF355/12,((AD355/12*M355*12)+N355)/12)))</f>
        <v/>
      </c>
      <c r="P355" s="90"/>
      <c r="Q355" s="90"/>
      <c r="R355" s="104">
        <f t="shared" si="47"/>
        <v>0</v>
      </c>
      <c r="T355" s="145">
        <f t="shared" si="48"/>
        <v>0</v>
      </c>
      <c r="U355" s="76">
        <f t="shared" ca="1" si="49"/>
        <v>0</v>
      </c>
      <c r="V355" s="76">
        <f t="shared" ca="1" si="55"/>
        <v>0</v>
      </c>
      <c r="W355" s="76">
        <f t="shared" ca="1" si="50"/>
        <v>0</v>
      </c>
      <c r="Y355" s="106" t="str">
        <f t="shared" si="51"/>
        <v>prüfen</v>
      </c>
      <c r="Z355" s="107" t="str">
        <f ca="1">IFERROR(OFFSET(MD!$U$5,MATCH(Grundlagen_Abrechnung_KAE!$E355,MD_GENDER,0),0),"")</f>
        <v/>
      </c>
      <c r="AA355" s="104">
        <f t="shared" si="52"/>
        <v>0</v>
      </c>
      <c r="AC355" s="104">
        <f t="shared" si="53"/>
        <v>0</v>
      </c>
      <c r="AD355" s="104">
        <f ca="1">IF(F355="Arbeitgeberähnliche Stellung",OFFSET(MD!$Q$5,MATCH(Grundlagen_Abrechnung_KAE!$AK$7,MD_JAHR,0),0)*$H355,IF(J355&gt;0,AC355,I355))</f>
        <v>0</v>
      </c>
      <c r="AF355" s="85" t="e">
        <f ca="1">OFFSET(MD!$P$5,MATCH($AK$7,MD_JAHR,0),0)*12</f>
        <v>#VALUE!</v>
      </c>
      <c r="AG355" s="85">
        <f t="shared" si="54"/>
        <v>0</v>
      </c>
      <c r="AH355" s="81"/>
      <c r="AJ355" s="72"/>
      <c r="AK355" s="72"/>
      <c r="AL355" s="72"/>
      <c r="AM355" s="72"/>
      <c r="AN355" s="72"/>
    </row>
    <row r="356" spans="2:40" ht="15" customHeight="1" x14ac:dyDescent="0.2">
      <c r="B356" s="78"/>
      <c r="C356" s="78"/>
      <c r="D356" s="78"/>
      <c r="E356" s="79"/>
      <c r="F356" s="80"/>
      <c r="G356" s="73"/>
      <c r="H356" s="82"/>
      <c r="I356" s="93"/>
      <c r="J356" s="90"/>
      <c r="K356" s="83"/>
      <c r="L356" s="83"/>
      <c r="M356" s="84"/>
      <c r="N356" s="83"/>
      <c r="O356" s="104" t="str">
        <f ca="1">IF($B356="","",IF(F356="Arbeitgeberähnliche Stellung",OFFSET(MD!$Q$5,MATCH(Grundlagen_Abrechnung_KAE!$AK$7,MD_JAHR,0),0)*$H356,IF(((AD356/12*M356*12)+N356)&gt;AF356,AF356/12,((AD356/12*M356*12)+N356)/12)))</f>
        <v/>
      </c>
      <c r="P356" s="90"/>
      <c r="Q356" s="90"/>
      <c r="R356" s="104">
        <f t="shared" si="47"/>
        <v>0</v>
      </c>
      <c r="T356" s="145">
        <f t="shared" si="48"/>
        <v>0</v>
      </c>
      <c r="U356" s="76">
        <f t="shared" ca="1" si="49"/>
        <v>0</v>
      </c>
      <c r="V356" s="76">
        <f t="shared" ca="1" si="55"/>
        <v>0</v>
      </c>
      <c r="W356" s="76">
        <f t="shared" ca="1" si="50"/>
        <v>0</v>
      </c>
      <c r="Y356" s="106" t="str">
        <f t="shared" si="51"/>
        <v>prüfen</v>
      </c>
      <c r="Z356" s="107" t="str">
        <f ca="1">IFERROR(OFFSET(MD!$U$5,MATCH(Grundlagen_Abrechnung_KAE!$E356,MD_GENDER,0),0),"")</f>
        <v/>
      </c>
      <c r="AA356" s="104">
        <f t="shared" si="52"/>
        <v>0</v>
      </c>
      <c r="AC356" s="104">
        <f t="shared" si="53"/>
        <v>0</v>
      </c>
      <c r="AD356" s="104">
        <f ca="1">IF(F356="Arbeitgeberähnliche Stellung",OFFSET(MD!$Q$5,MATCH(Grundlagen_Abrechnung_KAE!$AK$7,MD_JAHR,0),0)*$H356,IF(J356&gt;0,AC356,I356))</f>
        <v>0</v>
      </c>
      <c r="AF356" s="85" t="e">
        <f ca="1">OFFSET(MD!$P$5,MATCH($AK$7,MD_JAHR,0),0)*12</f>
        <v>#VALUE!</v>
      </c>
      <c r="AG356" s="85">
        <f t="shared" si="54"/>
        <v>0</v>
      </c>
      <c r="AH356" s="81"/>
      <c r="AJ356" s="72"/>
      <c r="AK356" s="72"/>
      <c r="AL356" s="72"/>
      <c r="AM356" s="72"/>
      <c r="AN356" s="72"/>
    </row>
    <row r="357" spans="2:40" ht="15" customHeight="1" x14ac:dyDescent="0.2">
      <c r="B357" s="78"/>
      <c r="C357" s="78"/>
      <c r="D357" s="78"/>
      <c r="E357" s="79"/>
      <c r="F357" s="80"/>
      <c r="G357" s="73"/>
      <c r="H357" s="82"/>
      <c r="I357" s="93"/>
      <c r="J357" s="90"/>
      <c r="K357" s="83"/>
      <c r="L357" s="83"/>
      <c r="M357" s="84"/>
      <c r="N357" s="83"/>
      <c r="O357" s="104" t="str">
        <f ca="1">IF($B357="","",IF(F357="Arbeitgeberähnliche Stellung",OFFSET(MD!$Q$5,MATCH(Grundlagen_Abrechnung_KAE!$AK$7,MD_JAHR,0),0)*$H357,IF(((AD357/12*M357*12)+N357)&gt;AF357,AF357/12,((AD357/12*M357*12)+N357)/12)))</f>
        <v/>
      </c>
      <c r="P357" s="90"/>
      <c r="Q357" s="90"/>
      <c r="R357" s="104">
        <f t="shared" si="47"/>
        <v>0</v>
      </c>
      <c r="T357" s="145">
        <f t="shared" si="48"/>
        <v>0</v>
      </c>
      <c r="U357" s="76">
        <f t="shared" ca="1" si="49"/>
        <v>0</v>
      </c>
      <c r="V357" s="76">
        <f t="shared" ca="1" si="55"/>
        <v>0</v>
      </c>
      <c r="W357" s="76">
        <f t="shared" ca="1" si="50"/>
        <v>0</v>
      </c>
      <c r="Y357" s="106" t="str">
        <f t="shared" si="51"/>
        <v>prüfen</v>
      </c>
      <c r="Z357" s="107" t="str">
        <f ca="1">IFERROR(OFFSET(MD!$U$5,MATCH(Grundlagen_Abrechnung_KAE!$E357,MD_GENDER,0),0),"")</f>
        <v/>
      </c>
      <c r="AA357" s="104">
        <f t="shared" si="52"/>
        <v>0</v>
      </c>
      <c r="AC357" s="104">
        <f t="shared" si="53"/>
        <v>0</v>
      </c>
      <c r="AD357" s="104">
        <f ca="1">IF(F357="Arbeitgeberähnliche Stellung",OFFSET(MD!$Q$5,MATCH(Grundlagen_Abrechnung_KAE!$AK$7,MD_JAHR,0),0)*$H357,IF(J357&gt;0,AC357,I357))</f>
        <v>0</v>
      </c>
      <c r="AF357" s="85" t="e">
        <f ca="1">OFFSET(MD!$P$5,MATCH($AK$7,MD_JAHR,0),0)*12</f>
        <v>#VALUE!</v>
      </c>
      <c r="AG357" s="85">
        <f t="shared" si="54"/>
        <v>0</v>
      </c>
      <c r="AH357" s="81"/>
      <c r="AJ357" s="72"/>
      <c r="AK357" s="72"/>
      <c r="AL357" s="72"/>
      <c r="AM357" s="72"/>
      <c r="AN357" s="72"/>
    </row>
    <row r="358" spans="2:40" ht="15" customHeight="1" x14ac:dyDescent="0.2">
      <c r="B358" s="78"/>
      <c r="C358" s="78"/>
      <c r="D358" s="78"/>
      <c r="E358" s="79"/>
      <c r="F358" s="80"/>
      <c r="G358" s="73"/>
      <c r="H358" s="82"/>
      <c r="I358" s="93"/>
      <c r="J358" s="90"/>
      <c r="K358" s="83"/>
      <c r="L358" s="83"/>
      <c r="M358" s="84"/>
      <c r="N358" s="83"/>
      <c r="O358" s="104" t="str">
        <f ca="1">IF($B358="","",IF(F358="Arbeitgeberähnliche Stellung",OFFSET(MD!$Q$5,MATCH(Grundlagen_Abrechnung_KAE!$AK$7,MD_JAHR,0),0)*$H358,IF(((AD358/12*M358*12)+N358)&gt;AF358,AF358/12,((AD358/12*M358*12)+N358)/12)))</f>
        <v/>
      </c>
      <c r="P358" s="90"/>
      <c r="Q358" s="90"/>
      <c r="R358" s="104">
        <f t="shared" si="47"/>
        <v>0</v>
      </c>
      <c r="T358" s="145">
        <f t="shared" si="48"/>
        <v>0</v>
      </c>
      <c r="U358" s="76">
        <f t="shared" ca="1" si="49"/>
        <v>0</v>
      </c>
      <c r="V358" s="76">
        <f t="shared" ca="1" si="55"/>
        <v>0</v>
      </c>
      <c r="W358" s="76">
        <f t="shared" ca="1" si="50"/>
        <v>0</v>
      </c>
      <c r="Y358" s="106" t="str">
        <f t="shared" si="51"/>
        <v>prüfen</v>
      </c>
      <c r="Z358" s="107" t="str">
        <f ca="1">IFERROR(OFFSET(MD!$U$5,MATCH(Grundlagen_Abrechnung_KAE!$E358,MD_GENDER,0),0),"")</f>
        <v/>
      </c>
      <c r="AA358" s="104">
        <f t="shared" si="52"/>
        <v>0</v>
      </c>
      <c r="AC358" s="104">
        <f t="shared" si="53"/>
        <v>0</v>
      </c>
      <c r="AD358" s="104">
        <f ca="1">IF(F358="Arbeitgeberähnliche Stellung",OFFSET(MD!$Q$5,MATCH(Grundlagen_Abrechnung_KAE!$AK$7,MD_JAHR,0),0)*$H358,IF(J358&gt;0,AC358,I358))</f>
        <v>0</v>
      </c>
      <c r="AF358" s="85" t="e">
        <f ca="1">OFFSET(MD!$P$5,MATCH($AK$7,MD_JAHR,0),0)*12</f>
        <v>#VALUE!</v>
      </c>
      <c r="AG358" s="85">
        <f t="shared" si="54"/>
        <v>0</v>
      </c>
      <c r="AH358" s="81"/>
      <c r="AJ358" s="72"/>
      <c r="AK358" s="72"/>
      <c r="AL358" s="72"/>
      <c r="AM358" s="72"/>
      <c r="AN358" s="72"/>
    </row>
    <row r="359" spans="2:40" ht="15" customHeight="1" x14ac:dyDescent="0.2">
      <c r="B359" s="78"/>
      <c r="C359" s="78"/>
      <c r="D359" s="78"/>
      <c r="E359" s="79"/>
      <c r="F359" s="80"/>
      <c r="G359" s="73"/>
      <c r="H359" s="82"/>
      <c r="I359" s="93"/>
      <c r="J359" s="90"/>
      <c r="K359" s="83"/>
      <c r="L359" s="83"/>
      <c r="M359" s="84"/>
      <c r="N359" s="83"/>
      <c r="O359" s="104" t="str">
        <f ca="1">IF($B359="","",IF(F359="Arbeitgeberähnliche Stellung",OFFSET(MD!$Q$5,MATCH(Grundlagen_Abrechnung_KAE!$AK$7,MD_JAHR,0),0)*$H359,IF(((AD359/12*M359*12)+N359)&gt;AF359,AF359/12,((AD359/12*M359*12)+N359)/12)))</f>
        <v/>
      </c>
      <c r="P359" s="90"/>
      <c r="Q359" s="90"/>
      <c r="R359" s="104">
        <f t="shared" si="47"/>
        <v>0</v>
      </c>
      <c r="T359" s="145">
        <f t="shared" si="48"/>
        <v>0</v>
      </c>
      <c r="U359" s="76">
        <f t="shared" ca="1" si="49"/>
        <v>0</v>
      </c>
      <c r="V359" s="76">
        <f t="shared" ca="1" si="55"/>
        <v>0</v>
      </c>
      <c r="W359" s="76">
        <f t="shared" ca="1" si="50"/>
        <v>0</v>
      </c>
      <c r="Y359" s="106" t="str">
        <f t="shared" si="51"/>
        <v>prüfen</v>
      </c>
      <c r="Z359" s="107" t="str">
        <f ca="1">IFERROR(OFFSET(MD!$U$5,MATCH(Grundlagen_Abrechnung_KAE!$E359,MD_GENDER,0),0),"")</f>
        <v/>
      </c>
      <c r="AA359" s="104">
        <f t="shared" si="52"/>
        <v>0</v>
      </c>
      <c r="AC359" s="104">
        <f t="shared" si="53"/>
        <v>0</v>
      </c>
      <c r="AD359" s="104">
        <f ca="1">IF(F359="Arbeitgeberähnliche Stellung",OFFSET(MD!$Q$5,MATCH(Grundlagen_Abrechnung_KAE!$AK$7,MD_JAHR,0),0)*$H359,IF(J359&gt;0,AC359,I359))</f>
        <v>0</v>
      </c>
      <c r="AF359" s="85" t="e">
        <f ca="1">OFFSET(MD!$P$5,MATCH($AK$7,MD_JAHR,0),0)*12</f>
        <v>#VALUE!</v>
      </c>
      <c r="AG359" s="85">
        <f t="shared" si="54"/>
        <v>0</v>
      </c>
      <c r="AH359" s="81"/>
      <c r="AJ359" s="72"/>
      <c r="AK359" s="72"/>
      <c r="AL359" s="72"/>
      <c r="AM359" s="72"/>
      <c r="AN359" s="72"/>
    </row>
    <row r="360" spans="2:40" ht="15" customHeight="1" x14ac:dyDescent="0.2">
      <c r="B360" s="78"/>
      <c r="C360" s="78"/>
      <c r="D360" s="78"/>
      <c r="E360" s="79"/>
      <c r="F360" s="80"/>
      <c r="G360" s="73"/>
      <c r="H360" s="82"/>
      <c r="I360" s="93"/>
      <c r="J360" s="90"/>
      <c r="K360" s="83"/>
      <c r="L360" s="83"/>
      <c r="M360" s="84"/>
      <c r="N360" s="83"/>
      <c r="O360" s="104" t="str">
        <f ca="1">IF($B360="","",IF(F360="Arbeitgeberähnliche Stellung",OFFSET(MD!$Q$5,MATCH(Grundlagen_Abrechnung_KAE!$AK$7,MD_JAHR,0),0)*$H360,IF(((AD360/12*M360*12)+N360)&gt;AF360,AF360/12,((AD360/12*M360*12)+N360)/12)))</f>
        <v/>
      </c>
      <c r="P360" s="90"/>
      <c r="Q360" s="90"/>
      <c r="R360" s="104">
        <f t="shared" si="47"/>
        <v>0</v>
      </c>
      <c r="T360" s="145">
        <f t="shared" si="48"/>
        <v>0</v>
      </c>
      <c r="U360" s="76">
        <f t="shared" ca="1" si="49"/>
        <v>0</v>
      </c>
      <c r="V360" s="76">
        <f t="shared" ca="1" si="55"/>
        <v>0</v>
      </c>
      <c r="W360" s="76">
        <f t="shared" ca="1" si="50"/>
        <v>0</v>
      </c>
      <c r="Y360" s="106" t="str">
        <f t="shared" si="51"/>
        <v>prüfen</v>
      </c>
      <c r="Z360" s="107" t="str">
        <f ca="1">IFERROR(OFFSET(MD!$U$5,MATCH(Grundlagen_Abrechnung_KAE!$E360,MD_GENDER,0),0),"")</f>
        <v/>
      </c>
      <c r="AA360" s="104">
        <f t="shared" si="52"/>
        <v>0</v>
      </c>
      <c r="AC360" s="104">
        <f t="shared" si="53"/>
        <v>0</v>
      </c>
      <c r="AD360" s="104">
        <f ca="1">IF(F360="Arbeitgeberähnliche Stellung",OFFSET(MD!$Q$5,MATCH(Grundlagen_Abrechnung_KAE!$AK$7,MD_JAHR,0),0)*$H360,IF(J360&gt;0,AC360,I360))</f>
        <v>0</v>
      </c>
      <c r="AF360" s="85" t="e">
        <f ca="1">OFFSET(MD!$P$5,MATCH($AK$7,MD_JAHR,0),0)*12</f>
        <v>#VALUE!</v>
      </c>
      <c r="AG360" s="85">
        <f t="shared" si="54"/>
        <v>0</v>
      </c>
      <c r="AH360" s="81"/>
      <c r="AJ360" s="72"/>
      <c r="AK360" s="72"/>
      <c r="AL360" s="72"/>
      <c r="AM360" s="72"/>
      <c r="AN360" s="72"/>
    </row>
    <row r="361" spans="2:40" ht="15" customHeight="1" x14ac:dyDescent="0.2">
      <c r="B361" s="78"/>
      <c r="C361" s="78"/>
      <c r="D361" s="78"/>
      <c r="E361" s="79"/>
      <c r="F361" s="80"/>
      <c r="G361" s="73"/>
      <c r="H361" s="82"/>
      <c r="I361" s="93"/>
      <c r="J361" s="90"/>
      <c r="K361" s="83"/>
      <c r="L361" s="83"/>
      <c r="M361" s="84"/>
      <c r="N361" s="83"/>
      <c r="O361" s="104" t="str">
        <f ca="1">IF($B361="","",IF(F361="Arbeitgeberähnliche Stellung",OFFSET(MD!$Q$5,MATCH(Grundlagen_Abrechnung_KAE!$AK$7,MD_JAHR,0),0)*$H361,IF(((AD361/12*M361*12)+N361)&gt;AF361,AF361/12,((AD361/12*M361*12)+N361)/12)))</f>
        <v/>
      </c>
      <c r="P361" s="90"/>
      <c r="Q361" s="90"/>
      <c r="R361" s="104">
        <f t="shared" si="47"/>
        <v>0</v>
      </c>
      <c r="T361" s="145">
        <f t="shared" si="48"/>
        <v>0</v>
      </c>
      <c r="U361" s="76">
        <f t="shared" ca="1" si="49"/>
        <v>0</v>
      </c>
      <c r="V361" s="76">
        <f t="shared" ca="1" si="55"/>
        <v>0</v>
      </c>
      <c r="W361" s="76">
        <f t="shared" ca="1" si="50"/>
        <v>0</v>
      </c>
      <c r="Y361" s="106" t="str">
        <f t="shared" si="51"/>
        <v>prüfen</v>
      </c>
      <c r="Z361" s="107" t="str">
        <f ca="1">IFERROR(OFFSET(MD!$U$5,MATCH(Grundlagen_Abrechnung_KAE!$E361,MD_GENDER,0),0),"")</f>
        <v/>
      </c>
      <c r="AA361" s="104">
        <f t="shared" si="52"/>
        <v>0</v>
      </c>
      <c r="AC361" s="104">
        <f t="shared" si="53"/>
        <v>0</v>
      </c>
      <c r="AD361" s="104">
        <f ca="1">IF(F361="Arbeitgeberähnliche Stellung",OFFSET(MD!$Q$5,MATCH(Grundlagen_Abrechnung_KAE!$AK$7,MD_JAHR,0),0)*$H361,IF(J361&gt;0,AC361,I361))</f>
        <v>0</v>
      </c>
      <c r="AF361" s="85" t="e">
        <f ca="1">OFFSET(MD!$P$5,MATCH($AK$7,MD_JAHR,0),0)*12</f>
        <v>#VALUE!</v>
      </c>
      <c r="AG361" s="85">
        <f t="shared" si="54"/>
        <v>0</v>
      </c>
      <c r="AH361" s="81"/>
      <c r="AJ361" s="72"/>
      <c r="AK361" s="72"/>
      <c r="AL361" s="72"/>
      <c r="AM361" s="72"/>
      <c r="AN361" s="72"/>
    </row>
    <row r="362" spans="2:40" ht="15" customHeight="1" x14ac:dyDescent="0.2">
      <c r="B362" s="78"/>
      <c r="C362" s="78"/>
      <c r="D362" s="78"/>
      <c r="E362" s="79"/>
      <c r="F362" s="80"/>
      <c r="G362" s="73"/>
      <c r="H362" s="82"/>
      <c r="I362" s="93"/>
      <c r="J362" s="90"/>
      <c r="K362" s="83"/>
      <c r="L362" s="83"/>
      <c r="M362" s="84"/>
      <c r="N362" s="83"/>
      <c r="O362" s="104" t="str">
        <f ca="1">IF($B362="","",IF(F362="Arbeitgeberähnliche Stellung",OFFSET(MD!$Q$5,MATCH(Grundlagen_Abrechnung_KAE!$AK$7,MD_JAHR,0),0)*$H362,IF(((AD362/12*M362*12)+N362)&gt;AF362,AF362/12,((AD362/12*M362*12)+N362)/12)))</f>
        <v/>
      </c>
      <c r="P362" s="90"/>
      <c r="Q362" s="90"/>
      <c r="R362" s="104">
        <f t="shared" si="47"/>
        <v>0</v>
      </c>
      <c r="T362" s="145">
        <f t="shared" si="48"/>
        <v>0</v>
      </c>
      <c r="U362" s="76">
        <f t="shared" ca="1" si="49"/>
        <v>0</v>
      </c>
      <c r="V362" s="76">
        <f t="shared" ca="1" si="55"/>
        <v>0</v>
      </c>
      <c r="W362" s="76">
        <f t="shared" ca="1" si="50"/>
        <v>0</v>
      </c>
      <c r="Y362" s="106" t="str">
        <f t="shared" si="51"/>
        <v>prüfen</v>
      </c>
      <c r="Z362" s="107" t="str">
        <f ca="1">IFERROR(OFFSET(MD!$U$5,MATCH(Grundlagen_Abrechnung_KAE!$E362,MD_GENDER,0),0),"")</f>
        <v/>
      </c>
      <c r="AA362" s="104">
        <f t="shared" si="52"/>
        <v>0</v>
      </c>
      <c r="AC362" s="104">
        <f t="shared" si="53"/>
        <v>0</v>
      </c>
      <c r="AD362" s="104">
        <f ca="1">IF(F362="Arbeitgeberähnliche Stellung",OFFSET(MD!$Q$5,MATCH(Grundlagen_Abrechnung_KAE!$AK$7,MD_JAHR,0),0)*$H362,IF(J362&gt;0,AC362,I362))</f>
        <v>0</v>
      </c>
      <c r="AF362" s="85" t="e">
        <f ca="1">OFFSET(MD!$P$5,MATCH($AK$7,MD_JAHR,0),0)*12</f>
        <v>#VALUE!</v>
      </c>
      <c r="AG362" s="85">
        <f t="shared" si="54"/>
        <v>0</v>
      </c>
      <c r="AH362" s="81"/>
      <c r="AJ362" s="72"/>
      <c r="AK362" s="72"/>
      <c r="AL362" s="72"/>
      <c r="AM362" s="72"/>
      <c r="AN362" s="72"/>
    </row>
    <row r="363" spans="2:40" ht="15" customHeight="1" x14ac:dyDescent="0.2">
      <c r="B363" s="78"/>
      <c r="C363" s="78"/>
      <c r="D363" s="78"/>
      <c r="E363" s="79"/>
      <c r="F363" s="80"/>
      <c r="G363" s="73"/>
      <c r="H363" s="82"/>
      <c r="I363" s="93"/>
      <c r="J363" s="90"/>
      <c r="K363" s="83"/>
      <c r="L363" s="83"/>
      <c r="M363" s="84"/>
      <c r="N363" s="83"/>
      <c r="O363" s="104" t="str">
        <f ca="1">IF($B363="","",IF(F363="Arbeitgeberähnliche Stellung",OFFSET(MD!$Q$5,MATCH(Grundlagen_Abrechnung_KAE!$AK$7,MD_JAHR,0),0)*$H363,IF(((AD363/12*M363*12)+N363)&gt;AF363,AF363/12,((AD363/12*M363*12)+N363)/12)))</f>
        <v/>
      </c>
      <c r="P363" s="90"/>
      <c r="Q363" s="90"/>
      <c r="R363" s="104">
        <f t="shared" si="47"/>
        <v>0</v>
      </c>
      <c r="T363" s="145">
        <f t="shared" si="48"/>
        <v>0</v>
      </c>
      <c r="U363" s="76">
        <f t="shared" ca="1" si="49"/>
        <v>0</v>
      </c>
      <c r="V363" s="76">
        <f t="shared" ca="1" si="55"/>
        <v>0</v>
      </c>
      <c r="W363" s="76">
        <f t="shared" ca="1" si="50"/>
        <v>0</v>
      </c>
      <c r="Y363" s="106" t="str">
        <f t="shared" si="51"/>
        <v>prüfen</v>
      </c>
      <c r="Z363" s="107" t="str">
        <f ca="1">IFERROR(OFFSET(MD!$U$5,MATCH(Grundlagen_Abrechnung_KAE!$E363,MD_GENDER,0),0),"")</f>
        <v/>
      </c>
      <c r="AA363" s="104">
        <f t="shared" si="52"/>
        <v>0</v>
      </c>
      <c r="AC363" s="104">
        <f t="shared" si="53"/>
        <v>0</v>
      </c>
      <c r="AD363" s="104">
        <f ca="1">IF(F363="Arbeitgeberähnliche Stellung",OFFSET(MD!$Q$5,MATCH(Grundlagen_Abrechnung_KAE!$AK$7,MD_JAHR,0),0)*$H363,IF(J363&gt;0,AC363,I363))</f>
        <v>0</v>
      </c>
      <c r="AF363" s="85" t="e">
        <f ca="1">OFFSET(MD!$P$5,MATCH($AK$7,MD_JAHR,0),0)*12</f>
        <v>#VALUE!</v>
      </c>
      <c r="AG363" s="85">
        <f t="shared" si="54"/>
        <v>0</v>
      </c>
      <c r="AH363" s="81"/>
      <c r="AJ363" s="72"/>
      <c r="AK363" s="72"/>
      <c r="AL363" s="72"/>
      <c r="AM363" s="72"/>
      <c r="AN363" s="72"/>
    </row>
    <row r="364" spans="2:40" ht="15" customHeight="1" x14ac:dyDescent="0.2">
      <c r="B364" s="78"/>
      <c r="C364" s="78"/>
      <c r="D364" s="78"/>
      <c r="E364" s="79"/>
      <c r="F364" s="80"/>
      <c r="G364" s="73"/>
      <c r="H364" s="82"/>
      <c r="I364" s="93"/>
      <c r="J364" s="90"/>
      <c r="K364" s="83"/>
      <c r="L364" s="83"/>
      <c r="M364" s="84"/>
      <c r="N364" s="83"/>
      <c r="O364" s="104" t="str">
        <f ca="1">IF($B364="","",IF(F364="Arbeitgeberähnliche Stellung",OFFSET(MD!$Q$5,MATCH(Grundlagen_Abrechnung_KAE!$AK$7,MD_JAHR,0),0)*$H364,IF(((AD364/12*M364*12)+N364)&gt;AF364,AF364/12,((AD364/12*M364*12)+N364)/12)))</f>
        <v/>
      </c>
      <c r="P364" s="90"/>
      <c r="Q364" s="90"/>
      <c r="R364" s="104">
        <f t="shared" si="47"/>
        <v>0</v>
      </c>
      <c r="T364" s="145">
        <f t="shared" si="48"/>
        <v>0</v>
      </c>
      <c r="U364" s="76">
        <f t="shared" ca="1" si="49"/>
        <v>0</v>
      </c>
      <c r="V364" s="76">
        <f t="shared" ca="1" si="55"/>
        <v>0</v>
      </c>
      <c r="W364" s="76">
        <f t="shared" ca="1" si="50"/>
        <v>0</v>
      </c>
      <c r="Y364" s="106" t="str">
        <f t="shared" si="51"/>
        <v>prüfen</v>
      </c>
      <c r="Z364" s="107" t="str">
        <f ca="1">IFERROR(OFFSET(MD!$U$5,MATCH(Grundlagen_Abrechnung_KAE!$E364,MD_GENDER,0),0),"")</f>
        <v/>
      </c>
      <c r="AA364" s="104">
        <f t="shared" si="52"/>
        <v>0</v>
      </c>
      <c r="AC364" s="104">
        <f t="shared" si="53"/>
        <v>0</v>
      </c>
      <c r="AD364" s="104">
        <f ca="1">IF(F364="Arbeitgeberähnliche Stellung",OFFSET(MD!$Q$5,MATCH(Grundlagen_Abrechnung_KAE!$AK$7,MD_JAHR,0),0)*$H364,IF(J364&gt;0,AC364,I364))</f>
        <v>0</v>
      </c>
      <c r="AF364" s="85" t="e">
        <f ca="1">OFFSET(MD!$P$5,MATCH($AK$7,MD_JAHR,0),0)*12</f>
        <v>#VALUE!</v>
      </c>
      <c r="AG364" s="85">
        <f t="shared" si="54"/>
        <v>0</v>
      </c>
      <c r="AH364" s="81"/>
      <c r="AJ364" s="72"/>
      <c r="AK364" s="72"/>
      <c r="AL364" s="72"/>
      <c r="AM364" s="72"/>
      <c r="AN364" s="72"/>
    </row>
    <row r="365" spans="2:40" ht="15" customHeight="1" x14ac:dyDescent="0.2">
      <c r="B365" s="78"/>
      <c r="C365" s="78"/>
      <c r="D365" s="78"/>
      <c r="E365" s="79"/>
      <c r="F365" s="80"/>
      <c r="G365" s="73"/>
      <c r="H365" s="82"/>
      <c r="I365" s="93"/>
      <c r="J365" s="90"/>
      <c r="K365" s="83"/>
      <c r="L365" s="83"/>
      <c r="M365" s="84"/>
      <c r="N365" s="83"/>
      <c r="O365" s="104" t="str">
        <f ca="1">IF($B365="","",IF(F365="Arbeitgeberähnliche Stellung",OFFSET(MD!$Q$5,MATCH(Grundlagen_Abrechnung_KAE!$AK$7,MD_JAHR,0),0)*$H365,IF(((AD365/12*M365*12)+N365)&gt;AF365,AF365/12,((AD365/12*M365*12)+N365)/12)))</f>
        <v/>
      </c>
      <c r="P365" s="90"/>
      <c r="Q365" s="90"/>
      <c r="R365" s="104">
        <f t="shared" si="47"/>
        <v>0</v>
      </c>
      <c r="T365" s="145">
        <f t="shared" si="48"/>
        <v>0</v>
      </c>
      <c r="U365" s="76">
        <f t="shared" ca="1" si="49"/>
        <v>0</v>
      </c>
      <c r="V365" s="76">
        <f t="shared" ca="1" si="55"/>
        <v>0</v>
      </c>
      <c r="W365" s="76">
        <f t="shared" ca="1" si="50"/>
        <v>0</v>
      </c>
      <c r="Y365" s="106" t="str">
        <f t="shared" si="51"/>
        <v>prüfen</v>
      </c>
      <c r="Z365" s="107" t="str">
        <f ca="1">IFERROR(OFFSET(MD!$U$5,MATCH(Grundlagen_Abrechnung_KAE!$E365,MD_GENDER,0),0),"")</f>
        <v/>
      </c>
      <c r="AA365" s="104">
        <f t="shared" si="52"/>
        <v>0</v>
      </c>
      <c r="AC365" s="104">
        <f t="shared" si="53"/>
        <v>0</v>
      </c>
      <c r="AD365" s="104">
        <f ca="1">IF(F365="Arbeitgeberähnliche Stellung",OFFSET(MD!$Q$5,MATCH(Grundlagen_Abrechnung_KAE!$AK$7,MD_JAHR,0),0)*$H365,IF(J365&gt;0,AC365,I365))</f>
        <v>0</v>
      </c>
      <c r="AF365" s="85" t="e">
        <f ca="1">OFFSET(MD!$P$5,MATCH($AK$7,MD_JAHR,0),0)*12</f>
        <v>#VALUE!</v>
      </c>
      <c r="AG365" s="85">
        <f t="shared" si="54"/>
        <v>0</v>
      </c>
      <c r="AH365" s="81"/>
      <c r="AJ365" s="72"/>
      <c r="AK365" s="72"/>
      <c r="AL365" s="72"/>
      <c r="AM365" s="72"/>
      <c r="AN365" s="72"/>
    </row>
    <row r="366" spans="2:40" ht="15" customHeight="1" x14ac:dyDescent="0.2">
      <c r="B366" s="78"/>
      <c r="C366" s="78"/>
      <c r="D366" s="78"/>
      <c r="E366" s="79"/>
      <c r="F366" s="80"/>
      <c r="G366" s="73"/>
      <c r="H366" s="82"/>
      <c r="I366" s="93"/>
      <c r="J366" s="90"/>
      <c r="K366" s="83"/>
      <c r="L366" s="83"/>
      <c r="M366" s="84"/>
      <c r="N366" s="83"/>
      <c r="O366" s="104" t="str">
        <f ca="1">IF($B366="","",IF(F366="Arbeitgeberähnliche Stellung",OFFSET(MD!$Q$5,MATCH(Grundlagen_Abrechnung_KAE!$AK$7,MD_JAHR,0),0)*$H366,IF(((AD366/12*M366*12)+N366)&gt;AF366,AF366/12,((AD366/12*M366*12)+N366)/12)))</f>
        <v/>
      </c>
      <c r="P366" s="90"/>
      <c r="Q366" s="90"/>
      <c r="R366" s="104">
        <f t="shared" si="47"/>
        <v>0</v>
      </c>
      <c r="T366" s="145">
        <f t="shared" si="48"/>
        <v>0</v>
      </c>
      <c r="U366" s="76">
        <f t="shared" ca="1" si="49"/>
        <v>0</v>
      </c>
      <c r="V366" s="76">
        <f t="shared" ca="1" si="55"/>
        <v>0</v>
      </c>
      <c r="W366" s="76">
        <f t="shared" ca="1" si="50"/>
        <v>0</v>
      </c>
      <c r="Y366" s="106" t="str">
        <f t="shared" si="51"/>
        <v>prüfen</v>
      </c>
      <c r="Z366" s="107" t="str">
        <f ca="1">IFERROR(OFFSET(MD!$U$5,MATCH(Grundlagen_Abrechnung_KAE!$E366,MD_GENDER,0),0),"")</f>
        <v/>
      </c>
      <c r="AA366" s="104">
        <f t="shared" si="52"/>
        <v>0</v>
      </c>
      <c r="AC366" s="104">
        <f t="shared" si="53"/>
        <v>0</v>
      </c>
      <c r="AD366" s="104">
        <f ca="1">IF(F366="Arbeitgeberähnliche Stellung",OFFSET(MD!$Q$5,MATCH(Grundlagen_Abrechnung_KAE!$AK$7,MD_JAHR,0),0)*$H366,IF(J366&gt;0,AC366,I366))</f>
        <v>0</v>
      </c>
      <c r="AF366" s="85" t="e">
        <f ca="1">OFFSET(MD!$P$5,MATCH($AK$7,MD_JAHR,0),0)*12</f>
        <v>#VALUE!</v>
      </c>
      <c r="AG366" s="85">
        <f t="shared" si="54"/>
        <v>0</v>
      </c>
      <c r="AH366" s="81"/>
      <c r="AJ366" s="72"/>
      <c r="AK366" s="72"/>
      <c r="AL366" s="72"/>
      <c r="AM366" s="72"/>
      <c r="AN366" s="72"/>
    </row>
    <row r="367" spans="2:40" ht="15" customHeight="1" x14ac:dyDescent="0.2">
      <c r="B367" s="78"/>
      <c r="C367" s="78"/>
      <c r="D367" s="78"/>
      <c r="E367" s="79"/>
      <c r="F367" s="80"/>
      <c r="G367" s="73"/>
      <c r="H367" s="82"/>
      <c r="I367" s="93"/>
      <c r="J367" s="90"/>
      <c r="K367" s="83"/>
      <c r="L367" s="83"/>
      <c r="M367" s="84"/>
      <c r="N367" s="83"/>
      <c r="O367" s="104" t="str">
        <f ca="1">IF($B367="","",IF(F367="Arbeitgeberähnliche Stellung",OFFSET(MD!$Q$5,MATCH(Grundlagen_Abrechnung_KAE!$AK$7,MD_JAHR,0),0)*$H367,IF(((AD367/12*M367*12)+N367)&gt;AF367,AF367/12,((AD367/12*M367*12)+N367)/12)))</f>
        <v/>
      </c>
      <c r="P367" s="90"/>
      <c r="Q367" s="90"/>
      <c r="R367" s="104">
        <f t="shared" si="47"/>
        <v>0</v>
      </c>
      <c r="T367" s="145">
        <f t="shared" si="48"/>
        <v>0</v>
      </c>
      <c r="U367" s="76">
        <f t="shared" ca="1" si="49"/>
        <v>0</v>
      </c>
      <c r="V367" s="76">
        <f t="shared" ca="1" si="55"/>
        <v>0</v>
      </c>
      <c r="W367" s="76">
        <f t="shared" ca="1" si="50"/>
        <v>0</v>
      </c>
      <c r="Y367" s="106" t="str">
        <f t="shared" si="51"/>
        <v>prüfen</v>
      </c>
      <c r="Z367" s="107" t="str">
        <f ca="1">IFERROR(OFFSET(MD!$U$5,MATCH(Grundlagen_Abrechnung_KAE!$E367,MD_GENDER,0),0),"")</f>
        <v/>
      </c>
      <c r="AA367" s="104">
        <f t="shared" si="52"/>
        <v>0</v>
      </c>
      <c r="AC367" s="104">
        <f t="shared" si="53"/>
        <v>0</v>
      </c>
      <c r="AD367" s="104">
        <f ca="1">IF(F367="Arbeitgeberähnliche Stellung",OFFSET(MD!$Q$5,MATCH(Grundlagen_Abrechnung_KAE!$AK$7,MD_JAHR,0),0)*$H367,IF(J367&gt;0,AC367,I367))</f>
        <v>0</v>
      </c>
      <c r="AF367" s="85" t="e">
        <f ca="1">OFFSET(MD!$P$5,MATCH($AK$7,MD_JAHR,0),0)*12</f>
        <v>#VALUE!</v>
      </c>
      <c r="AG367" s="85">
        <f t="shared" si="54"/>
        <v>0</v>
      </c>
      <c r="AH367" s="81"/>
      <c r="AJ367" s="72"/>
      <c r="AK367" s="72"/>
      <c r="AL367" s="72"/>
      <c r="AM367" s="72"/>
      <c r="AN367" s="72"/>
    </row>
    <row r="368" spans="2:40" ht="15" customHeight="1" x14ac:dyDescent="0.2">
      <c r="B368" s="78"/>
      <c r="C368" s="78"/>
      <c r="D368" s="78"/>
      <c r="E368" s="79"/>
      <c r="F368" s="80"/>
      <c r="G368" s="73"/>
      <c r="H368" s="82"/>
      <c r="I368" s="93"/>
      <c r="J368" s="90"/>
      <c r="K368" s="83"/>
      <c r="L368" s="83"/>
      <c r="M368" s="84"/>
      <c r="N368" s="83"/>
      <c r="O368" s="104" t="str">
        <f ca="1">IF($B368="","",IF(F368="Arbeitgeberähnliche Stellung",OFFSET(MD!$Q$5,MATCH(Grundlagen_Abrechnung_KAE!$AK$7,MD_JAHR,0),0)*$H368,IF(((AD368/12*M368*12)+N368)&gt;AF368,AF368/12,((AD368/12*M368*12)+N368)/12)))</f>
        <v/>
      </c>
      <c r="P368" s="90"/>
      <c r="Q368" s="90"/>
      <c r="R368" s="104">
        <f t="shared" si="47"/>
        <v>0</v>
      </c>
      <c r="T368" s="145">
        <f t="shared" si="48"/>
        <v>0</v>
      </c>
      <c r="U368" s="76">
        <f t="shared" ca="1" si="49"/>
        <v>0</v>
      </c>
      <c r="V368" s="76">
        <f t="shared" ca="1" si="55"/>
        <v>0</v>
      </c>
      <c r="W368" s="76">
        <f t="shared" ca="1" si="50"/>
        <v>0</v>
      </c>
      <c r="Y368" s="106" t="str">
        <f t="shared" si="51"/>
        <v>prüfen</v>
      </c>
      <c r="Z368" s="107" t="str">
        <f ca="1">IFERROR(OFFSET(MD!$U$5,MATCH(Grundlagen_Abrechnung_KAE!$E368,MD_GENDER,0),0),"")</f>
        <v/>
      </c>
      <c r="AA368" s="104">
        <f t="shared" si="52"/>
        <v>0</v>
      </c>
      <c r="AC368" s="104">
        <f t="shared" si="53"/>
        <v>0</v>
      </c>
      <c r="AD368" s="104">
        <f ca="1">IF(F368="Arbeitgeberähnliche Stellung",OFFSET(MD!$Q$5,MATCH(Grundlagen_Abrechnung_KAE!$AK$7,MD_JAHR,0),0)*$H368,IF(J368&gt;0,AC368,I368))</f>
        <v>0</v>
      </c>
      <c r="AF368" s="85" t="e">
        <f ca="1">OFFSET(MD!$P$5,MATCH($AK$7,MD_JAHR,0),0)*12</f>
        <v>#VALUE!</v>
      </c>
      <c r="AG368" s="85">
        <f t="shared" si="54"/>
        <v>0</v>
      </c>
      <c r="AH368" s="81"/>
      <c r="AJ368" s="72"/>
      <c r="AK368" s="72"/>
      <c r="AL368" s="72"/>
      <c r="AM368" s="72"/>
      <c r="AN368" s="72"/>
    </row>
    <row r="369" spans="2:40" ht="15" customHeight="1" x14ac:dyDescent="0.2">
      <c r="B369" s="78"/>
      <c r="C369" s="78"/>
      <c r="D369" s="78"/>
      <c r="E369" s="79"/>
      <c r="F369" s="80"/>
      <c r="G369" s="73"/>
      <c r="H369" s="82"/>
      <c r="I369" s="93"/>
      <c r="J369" s="90"/>
      <c r="K369" s="83"/>
      <c r="L369" s="83"/>
      <c r="M369" s="84"/>
      <c r="N369" s="83"/>
      <c r="O369" s="104" t="str">
        <f ca="1">IF($B369="","",IF(F369="Arbeitgeberähnliche Stellung",OFFSET(MD!$Q$5,MATCH(Grundlagen_Abrechnung_KAE!$AK$7,MD_JAHR,0),0)*$H369,IF(((AD369/12*M369*12)+N369)&gt;AF369,AF369/12,((AD369/12*M369*12)+N369)/12)))</f>
        <v/>
      </c>
      <c r="P369" s="90"/>
      <c r="Q369" s="90"/>
      <c r="R369" s="104">
        <f t="shared" si="47"/>
        <v>0</v>
      </c>
      <c r="T369" s="145">
        <f t="shared" si="48"/>
        <v>0</v>
      </c>
      <c r="U369" s="76">
        <f t="shared" ca="1" si="49"/>
        <v>0</v>
      </c>
      <c r="V369" s="76">
        <f t="shared" ca="1" si="55"/>
        <v>0</v>
      </c>
      <c r="W369" s="76">
        <f t="shared" ca="1" si="50"/>
        <v>0</v>
      </c>
      <c r="Y369" s="106" t="str">
        <f t="shared" si="51"/>
        <v>prüfen</v>
      </c>
      <c r="Z369" s="107" t="str">
        <f ca="1">IFERROR(OFFSET(MD!$U$5,MATCH(Grundlagen_Abrechnung_KAE!$E369,MD_GENDER,0),0),"")</f>
        <v/>
      </c>
      <c r="AA369" s="104">
        <f t="shared" si="52"/>
        <v>0</v>
      </c>
      <c r="AC369" s="104">
        <f t="shared" si="53"/>
        <v>0</v>
      </c>
      <c r="AD369" s="104">
        <f ca="1">IF(F369="Arbeitgeberähnliche Stellung",OFFSET(MD!$Q$5,MATCH(Grundlagen_Abrechnung_KAE!$AK$7,MD_JAHR,0),0)*$H369,IF(J369&gt;0,AC369,I369))</f>
        <v>0</v>
      </c>
      <c r="AF369" s="85" t="e">
        <f ca="1">OFFSET(MD!$P$5,MATCH($AK$7,MD_JAHR,0),0)*12</f>
        <v>#VALUE!</v>
      </c>
      <c r="AG369" s="85">
        <f t="shared" si="54"/>
        <v>0</v>
      </c>
      <c r="AH369" s="81"/>
      <c r="AJ369" s="72"/>
      <c r="AK369" s="72"/>
      <c r="AL369" s="72"/>
      <c r="AM369" s="72"/>
      <c r="AN369" s="72"/>
    </row>
    <row r="370" spans="2:40" ht="15" customHeight="1" x14ac:dyDescent="0.2">
      <c r="B370" s="78"/>
      <c r="C370" s="78"/>
      <c r="D370" s="78"/>
      <c r="E370" s="79"/>
      <c r="F370" s="80"/>
      <c r="G370" s="73"/>
      <c r="H370" s="82"/>
      <c r="I370" s="93"/>
      <c r="J370" s="90"/>
      <c r="K370" s="83"/>
      <c r="L370" s="83"/>
      <c r="M370" s="84"/>
      <c r="N370" s="83"/>
      <c r="O370" s="104" t="str">
        <f ca="1">IF($B370="","",IF(F370="Arbeitgeberähnliche Stellung",OFFSET(MD!$Q$5,MATCH(Grundlagen_Abrechnung_KAE!$AK$7,MD_JAHR,0),0)*$H370,IF(((AD370/12*M370*12)+N370)&gt;AF370,AF370/12,((AD370/12*M370*12)+N370)/12)))</f>
        <v/>
      </c>
      <c r="P370" s="90"/>
      <c r="Q370" s="90"/>
      <c r="R370" s="104">
        <f t="shared" si="47"/>
        <v>0</v>
      </c>
      <c r="T370" s="145">
        <f t="shared" si="48"/>
        <v>0</v>
      </c>
      <c r="U370" s="76">
        <f t="shared" ca="1" si="49"/>
        <v>0</v>
      </c>
      <c r="V370" s="76">
        <f t="shared" ca="1" si="55"/>
        <v>0</v>
      </c>
      <c r="W370" s="76">
        <f t="shared" ca="1" si="50"/>
        <v>0</v>
      </c>
      <c r="Y370" s="106" t="str">
        <f t="shared" si="51"/>
        <v>prüfen</v>
      </c>
      <c r="Z370" s="107" t="str">
        <f ca="1">IFERROR(OFFSET(MD!$U$5,MATCH(Grundlagen_Abrechnung_KAE!$E370,MD_GENDER,0),0),"")</f>
        <v/>
      </c>
      <c r="AA370" s="104">
        <f t="shared" si="52"/>
        <v>0</v>
      </c>
      <c r="AC370" s="104">
        <f t="shared" si="53"/>
        <v>0</v>
      </c>
      <c r="AD370" s="104">
        <f ca="1">IF(F370="Arbeitgeberähnliche Stellung",OFFSET(MD!$Q$5,MATCH(Grundlagen_Abrechnung_KAE!$AK$7,MD_JAHR,0),0)*$H370,IF(J370&gt;0,AC370,I370))</f>
        <v>0</v>
      </c>
      <c r="AF370" s="85" t="e">
        <f ca="1">OFFSET(MD!$P$5,MATCH($AK$7,MD_JAHR,0),0)*12</f>
        <v>#VALUE!</v>
      </c>
      <c r="AG370" s="85">
        <f t="shared" si="54"/>
        <v>0</v>
      </c>
      <c r="AH370" s="81"/>
      <c r="AJ370" s="72"/>
      <c r="AK370" s="72"/>
      <c r="AL370" s="72"/>
      <c r="AM370" s="72"/>
      <c r="AN370" s="72"/>
    </row>
    <row r="371" spans="2:40" ht="15" customHeight="1" x14ac:dyDescent="0.2">
      <c r="B371" s="78"/>
      <c r="C371" s="78"/>
      <c r="D371" s="78"/>
      <c r="E371" s="79"/>
      <c r="F371" s="80"/>
      <c r="G371" s="73"/>
      <c r="H371" s="82"/>
      <c r="I371" s="93"/>
      <c r="J371" s="90"/>
      <c r="K371" s="83"/>
      <c r="L371" s="83"/>
      <c r="M371" s="84"/>
      <c r="N371" s="83"/>
      <c r="O371" s="104" t="str">
        <f ca="1">IF($B371="","",IF(F371="Arbeitgeberähnliche Stellung",OFFSET(MD!$Q$5,MATCH(Grundlagen_Abrechnung_KAE!$AK$7,MD_JAHR,0),0)*$H371,IF(((AD371/12*M371*12)+N371)&gt;AF371,AF371/12,((AD371/12*M371*12)+N371)/12)))</f>
        <v/>
      </c>
      <c r="P371" s="90"/>
      <c r="Q371" s="90"/>
      <c r="R371" s="104">
        <f t="shared" si="47"/>
        <v>0</v>
      </c>
      <c r="T371" s="145">
        <f t="shared" si="48"/>
        <v>0</v>
      </c>
      <c r="U371" s="76">
        <f t="shared" ca="1" si="49"/>
        <v>0</v>
      </c>
      <c r="V371" s="76">
        <f t="shared" ca="1" si="55"/>
        <v>0</v>
      </c>
      <c r="W371" s="76">
        <f t="shared" ca="1" si="50"/>
        <v>0</v>
      </c>
      <c r="Y371" s="106" t="str">
        <f t="shared" si="51"/>
        <v>prüfen</v>
      </c>
      <c r="Z371" s="107" t="str">
        <f ca="1">IFERROR(OFFSET(MD!$U$5,MATCH(Grundlagen_Abrechnung_KAE!$E371,MD_GENDER,0),0),"")</f>
        <v/>
      </c>
      <c r="AA371" s="104">
        <f t="shared" si="52"/>
        <v>0</v>
      </c>
      <c r="AC371" s="104">
        <f t="shared" si="53"/>
        <v>0</v>
      </c>
      <c r="AD371" s="104">
        <f ca="1">IF(F371="Arbeitgeberähnliche Stellung",OFFSET(MD!$Q$5,MATCH(Grundlagen_Abrechnung_KAE!$AK$7,MD_JAHR,0),0)*$H371,IF(J371&gt;0,AC371,I371))</f>
        <v>0</v>
      </c>
      <c r="AF371" s="85" t="e">
        <f ca="1">OFFSET(MD!$P$5,MATCH($AK$7,MD_JAHR,0),0)*12</f>
        <v>#VALUE!</v>
      </c>
      <c r="AG371" s="85">
        <f t="shared" si="54"/>
        <v>0</v>
      </c>
      <c r="AH371" s="81"/>
      <c r="AJ371" s="72"/>
      <c r="AK371" s="72"/>
      <c r="AL371" s="72"/>
      <c r="AM371" s="72"/>
      <c r="AN371" s="72"/>
    </row>
    <row r="372" spans="2:40" ht="15" customHeight="1" x14ac:dyDescent="0.2">
      <c r="B372" s="78"/>
      <c r="C372" s="78"/>
      <c r="D372" s="78"/>
      <c r="E372" s="79"/>
      <c r="F372" s="80"/>
      <c r="G372" s="73"/>
      <c r="H372" s="82"/>
      <c r="I372" s="93"/>
      <c r="J372" s="90"/>
      <c r="K372" s="83"/>
      <c r="L372" s="83"/>
      <c r="M372" s="84"/>
      <c r="N372" s="83"/>
      <c r="O372" s="104" t="str">
        <f ca="1">IF($B372="","",IF(F372="Arbeitgeberähnliche Stellung",OFFSET(MD!$Q$5,MATCH(Grundlagen_Abrechnung_KAE!$AK$7,MD_JAHR,0),0)*$H372,IF(((AD372/12*M372*12)+N372)&gt;AF372,AF372/12,((AD372/12*M372*12)+N372)/12)))</f>
        <v/>
      </c>
      <c r="P372" s="90"/>
      <c r="Q372" s="90"/>
      <c r="R372" s="104">
        <f t="shared" si="47"/>
        <v>0</v>
      </c>
      <c r="T372" s="145">
        <f t="shared" si="48"/>
        <v>0</v>
      </c>
      <c r="U372" s="76">
        <f t="shared" ca="1" si="49"/>
        <v>0</v>
      </c>
      <c r="V372" s="76">
        <f t="shared" ca="1" si="55"/>
        <v>0</v>
      </c>
      <c r="W372" s="76">
        <f t="shared" ca="1" si="50"/>
        <v>0</v>
      </c>
      <c r="Y372" s="106" t="str">
        <f t="shared" si="51"/>
        <v>prüfen</v>
      </c>
      <c r="Z372" s="107" t="str">
        <f ca="1">IFERROR(OFFSET(MD!$U$5,MATCH(Grundlagen_Abrechnung_KAE!$E372,MD_GENDER,0),0),"")</f>
        <v/>
      </c>
      <c r="AA372" s="104">
        <f t="shared" si="52"/>
        <v>0</v>
      </c>
      <c r="AC372" s="104">
        <f t="shared" si="53"/>
        <v>0</v>
      </c>
      <c r="AD372" s="104">
        <f ca="1">IF(F372="Arbeitgeberähnliche Stellung",OFFSET(MD!$Q$5,MATCH(Grundlagen_Abrechnung_KAE!$AK$7,MD_JAHR,0),0)*$H372,IF(J372&gt;0,AC372,I372))</f>
        <v>0</v>
      </c>
      <c r="AF372" s="85" t="e">
        <f ca="1">OFFSET(MD!$P$5,MATCH($AK$7,MD_JAHR,0),0)*12</f>
        <v>#VALUE!</v>
      </c>
      <c r="AG372" s="85">
        <f t="shared" si="54"/>
        <v>0</v>
      </c>
      <c r="AH372" s="81"/>
      <c r="AJ372" s="72"/>
      <c r="AK372" s="72"/>
      <c r="AL372" s="72"/>
      <c r="AM372" s="72"/>
      <c r="AN372" s="72"/>
    </row>
    <row r="373" spans="2:40" ht="15" customHeight="1" x14ac:dyDescent="0.2">
      <c r="B373" s="78"/>
      <c r="C373" s="78"/>
      <c r="D373" s="78"/>
      <c r="E373" s="79"/>
      <c r="F373" s="80"/>
      <c r="G373" s="73"/>
      <c r="H373" s="82"/>
      <c r="I373" s="93"/>
      <c r="J373" s="90"/>
      <c r="K373" s="83"/>
      <c r="L373" s="83"/>
      <c r="M373" s="84"/>
      <c r="N373" s="83"/>
      <c r="O373" s="104" t="str">
        <f ca="1">IF($B373="","",IF(F373="Arbeitgeberähnliche Stellung",OFFSET(MD!$Q$5,MATCH(Grundlagen_Abrechnung_KAE!$AK$7,MD_JAHR,0),0)*$H373,IF(((AD373/12*M373*12)+N373)&gt;AF373,AF373/12,((AD373/12*M373*12)+N373)/12)))</f>
        <v/>
      </c>
      <c r="P373" s="90"/>
      <c r="Q373" s="90"/>
      <c r="R373" s="104">
        <f t="shared" si="47"/>
        <v>0</v>
      </c>
      <c r="T373" s="145">
        <f t="shared" si="48"/>
        <v>0</v>
      </c>
      <c r="U373" s="76">
        <f t="shared" ca="1" si="49"/>
        <v>0</v>
      </c>
      <c r="V373" s="76">
        <f t="shared" ca="1" si="55"/>
        <v>0</v>
      </c>
      <c r="W373" s="76">
        <f t="shared" ca="1" si="50"/>
        <v>0</v>
      </c>
      <c r="Y373" s="106" t="str">
        <f t="shared" si="51"/>
        <v>prüfen</v>
      </c>
      <c r="Z373" s="107" t="str">
        <f ca="1">IFERROR(OFFSET(MD!$U$5,MATCH(Grundlagen_Abrechnung_KAE!$E373,MD_GENDER,0),0),"")</f>
        <v/>
      </c>
      <c r="AA373" s="104">
        <f t="shared" si="52"/>
        <v>0</v>
      </c>
      <c r="AC373" s="104">
        <f t="shared" si="53"/>
        <v>0</v>
      </c>
      <c r="AD373" s="104">
        <f ca="1">IF(F373="Arbeitgeberähnliche Stellung",OFFSET(MD!$Q$5,MATCH(Grundlagen_Abrechnung_KAE!$AK$7,MD_JAHR,0),0)*$H373,IF(J373&gt;0,AC373,I373))</f>
        <v>0</v>
      </c>
      <c r="AF373" s="85" t="e">
        <f ca="1">OFFSET(MD!$P$5,MATCH($AK$7,MD_JAHR,0),0)*12</f>
        <v>#VALUE!</v>
      </c>
      <c r="AG373" s="85">
        <f t="shared" si="54"/>
        <v>0</v>
      </c>
      <c r="AH373" s="81"/>
      <c r="AJ373" s="72"/>
      <c r="AK373" s="72"/>
      <c r="AL373" s="72"/>
      <c r="AM373" s="72"/>
      <c r="AN373" s="72"/>
    </row>
    <row r="374" spans="2:40" ht="15" customHeight="1" x14ac:dyDescent="0.2">
      <c r="B374" s="78"/>
      <c r="C374" s="78"/>
      <c r="D374" s="78"/>
      <c r="E374" s="79"/>
      <c r="F374" s="80"/>
      <c r="G374" s="73"/>
      <c r="H374" s="82"/>
      <c r="I374" s="93"/>
      <c r="J374" s="90"/>
      <c r="K374" s="83"/>
      <c r="L374" s="83"/>
      <c r="M374" s="84"/>
      <c r="N374" s="83"/>
      <c r="O374" s="104" t="str">
        <f ca="1">IF($B374="","",IF(F374="Arbeitgeberähnliche Stellung",OFFSET(MD!$Q$5,MATCH(Grundlagen_Abrechnung_KAE!$AK$7,MD_JAHR,0),0)*$H374,IF(((AD374/12*M374*12)+N374)&gt;AF374,AF374/12,((AD374/12*M374*12)+N374)/12)))</f>
        <v/>
      </c>
      <c r="P374" s="90"/>
      <c r="Q374" s="90"/>
      <c r="R374" s="104">
        <f t="shared" si="47"/>
        <v>0</v>
      </c>
      <c r="T374" s="145">
        <f t="shared" si="48"/>
        <v>0</v>
      </c>
      <c r="U374" s="76">
        <f t="shared" ca="1" si="49"/>
        <v>0</v>
      </c>
      <c r="V374" s="76">
        <f t="shared" ca="1" si="55"/>
        <v>0</v>
      </c>
      <c r="W374" s="76">
        <f t="shared" ca="1" si="50"/>
        <v>0</v>
      </c>
      <c r="Y374" s="106" t="str">
        <f t="shared" si="51"/>
        <v>prüfen</v>
      </c>
      <c r="Z374" s="107" t="str">
        <f ca="1">IFERROR(OFFSET(MD!$U$5,MATCH(Grundlagen_Abrechnung_KAE!$E374,MD_GENDER,0),0),"")</f>
        <v/>
      </c>
      <c r="AA374" s="104">
        <f t="shared" si="52"/>
        <v>0</v>
      </c>
      <c r="AC374" s="104">
        <f t="shared" si="53"/>
        <v>0</v>
      </c>
      <c r="AD374" s="104">
        <f ca="1">IF(F374="Arbeitgeberähnliche Stellung",OFFSET(MD!$Q$5,MATCH(Grundlagen_Abrechnung_KAE!$AK$7,MD_JAHR,0),0)*$H374,IF(J374&gt;0,AC374,I374))</f>
        <v>0</v>
      </c>
      <c r="AF374" s="85" t="e">
        <f ca="1">OFFSET(MD!$P$5,MATCH($AK$7,MD_JAHR,0),0)*12</f>
        <v>#VALUE!</v>
      </c>
      <c r="AG374" s="85">
        <f t="shared" si="54"/>
        <v>0</v>
      </c>
      <c r="AH374" s="81"/>
      <c r="AJ374" s="72"/>
      <c r="AK374" s="72"/>
      <c r="AL374" s="72"/>
      <c r="AM374" s="72"/>
      <c r="AN374" s="72"/>
    </row>
    <row r="375" spans="2:40" ht="15" customHeight="1" x14ac:dyDescent="0.2">
      <c r="B375" s="78"/>
      <c r="C375" s="78"/>
      <c r="D375" s="78"/>
      <c r="E375" s="79"/>
      <c r="F375" s="80"/>
      <c r="G375" s="73"/>
      <c r="H375" s="82"/>
      <c r="I375" s="93"/>
      <c r="J375" s="90"/>
      <c r="K375" s="83"/>
      <c r="L375" s="83"/>
      <c r="M375" s="84"/>
      <c r="N375" s="83"/>
      <c r="O375" s="104" t="str">
        <f ca="1">IF($B375="","",IF(F375="Arbeitgeberähnliche Stellung",OFFSET(MD!$Q$5,MATCH(Grundlagen_Abrechnung_KAE!$AK$7,MD_JAHR,0),0)*$H375,IF(((AD375/12*M375*12)+N375)&gt;AF375,AF375/12,((AD375/12*M375*12)+N375)/12)))</f>
        <v/>
      </c>
      <c r="P375" s="90"/>
      <c r="Q375" s="90"/>
      <c r="R375" s="104">
        <f t="shared" si="47"/>
        <v>0</v>
      </c>
      <c r="T375" s="145">
        <f t="shared" si="48"/>
        <v>0</v>
      </c>
      <c r="U375" s="76">
        <f t="shared" ca="1" si="49"/>
        <v>0</v>
      </c>
      <c r="V375" s="76">
        <f t="shared" ca="1" si="55"/>
        <v>0</v>
      </c>
      <c r="W375" s="76">
        <f t="shared" ca="1" si="50"/>
        <v>0</v>
      </c>
      <c r="Y375" s="106" t="str">
        <f t="shared" si="51"/>
        <v>prüfen</v>
      </c>
      <c r="Z375" s="107" t="str">
        <f ca="1">IFERROR(OFFSET(MD!$U$5,MATCH(Grundlagen_Abrechnung_KAE!$E375,MD_GENDER,0),0),"")</f>
        <v/>
      </c>
      <c r="AA375" s="104">
        <f t="shared" si="52"/>
        <v>0</v>
      </c>
      <c r="AC375" s="104">
        <f t="shared" si="53"/>
        <v>0</v>
      </c>
      <c r="AD375" s="104">
        <f ca="1">IF(F375="Arbeitgeberähnliche Stellung",OFFSET(MD!$Q$5,MATCH(Grundlagen_Abrechnung_KAE!$AK$7,MD_JAHR,0),0)*$H375,IF(J375&gt;0,AC375,I375))</f>
        <v>0</v>
      </c>
      <c r="AF375" s="85" t="e">
        <f ca="1">OFFSET(MD!$P$5,MATCH($AK$7,MD_JAHR,0),0)*12</f>
        <v>#VALUE!</v>
      </c>
      <c r="AG375" s="85">
        <f t="shared" si="54"/>
        <v>0</v>
      </c>
      <c r="AH375" s="81"/>
      <c r="AJ375" s="72"/>
      <c r="AK375" s="72"/>
      <c r="AL375" s="72"/>
      <c r="AM375" s="72"/>
      <c r="AN375" s="72"/>
    </row>
    <row r="376" spans="2:40" ht="15" customHeight="1" x14ac:dyDescent="0.2">
      <c r="B376" s="78"/>
      <c r="C376" s="78"/>
      <c r="D376" s="78"/>
      <c r="E376" s="79"/>
      <c r="F376" s="80"/>
      <c r="G376" s="73"/>
      <c r="H376" s="82"/>
      <c r="I376" s="93"/>
      <c r="J376" s="90"/>
      <c r="K376" s="83"/>
      <c r="L376" s="83"/>
      <c r="M376" s="84"/>
      <c r="N376" s="83"/>
      <c r="O376" s="104" t="str">
        <f ca="1">IF($B376="","",IF(F376="Arbeitgeberähnliche Stellung",OFFSET(MD!$Q$5,MATCH(Grundlagen_Abrechnung_KAE!$AK$7,MD_JAHR,0),0)*$H376,IF(((AD376/12*M376*12)+N376)&gt;AF376,AF376/12,((AD376/12*M376*12)+N376)/12)))</f>
        <v/>
      </c>
      <c r="P376" s="90"/>
      <c r="Q376" s="90"/>
      <c r="R376" s="104">
        <f t="shared" si="47"/>
        <v>0</v>
      </c>
      <c r="T376" s="145">
        <f t="shared" si="48"/>
        <v>0</v>
      </c>
      <c r="U376" s="76">
        <f t="shared" ca="1" si="49"/>
        <v>0</v>
      </c>
      <c r="V376" s="76">
        <f t="shared" ca="1" si="55"/>
        <v>0</v>
      </c>
      <c r="W376" s="76">
        <f t="shared" ca="1" si="50"/>
        <v>0</v>
      </c>
      <c r="Y376" s="106" t="str">
        <f t="shared" si="51"/>
        <v>prüfen</v>
      </c>
      <c r="Z376" s="107" t="str">
        <f ca="1">IFERROR(OFFSET(MD!$U$5,MATCH(Grundlagen_Abrechnung_KAE!$E376,MD_GENDER,0),0),"")</f>
        <v/>
      </c>
      <c r="AA376" s="104">
        <f t="shared" si="52"/>
        <v>0</v>
      </c>
      <c r="AC376" s="104">
        <f t="shared" si="53"/>
        <v>0</v>
      </c>
      <c r="AD376" s="104">
        <f ca="1">IF(F376="Arbeitgeberähnliche Stellung",OFFSET(MD!$Q$5,MATCH(Grundlagen_Abrechnung_KAE!$AK$7,MD_JAHR,0),0)*$H376,IF(J376&gt;0,AC376,I376))</f>
        <v>0</v>
      </c>
      <c r="AF376" s="85" t="e">
        <f ca="1">OFFSET(MD!$P$5,MATCH($AK$7,MD_JAHR,0),0)*12</f>
        <v>#VALUE!</v>
      </c>
      <c r="AG376" s="85">
        <f t="shared" si="54"/>
        <v>0</v>
      </c>
      <c r="AH376" s="81"/>
      <c r="AJ376" s="72"/>
      <c r="AK376" s="72"/>
      <c r="AL376" s="72"/>
      <c r="AM376" s="72"/>
      <c r="AN376" s="72"/>
    </row>
    <row r="377" spans="2:40" ht="15" customHeight="1" x14ac:dyDescent="0.2">
      <c r="B377" s="78"/>
      <c r="C377" s="78"/>
      <c r="D377" s="78"/>
      <c r="E377" s="79"/>
      <c r="F377" s="80"/>
      <c r="G377" s="73"/>
      <c r="H377" s="82"/>
      <c r="I377" s="93"/>
      <c r="J377" s="90"/>
      <c r="K377" s="83"/>
      <c r="L377" s="83"/>
      <c r="M377" s="84"/>
      <c r="N377" s="83"/>
      <c r="O377" s="104" t="str">
        <f ca="1">IF($B377="","",IF(F377="Arbeitgeberähnliche Stellung",OFFSET(MD!$Q$5,MATCH(Grundlagen_Abrechnung_KAE!$AK$7,MD_JAHR,0),0)*$H377,IF(((AD377/12*M377*12)+N377)&gt;AF377,AF377/12,((AD377/12*M377*12)+N377)/12)))</f>
        <v/>
      </c>
      <c r="P377" s="90"/>
      <c r="Q377" s="90"/>
      <c r="R377" s="104">
        <f t="shared" si="47"/>
        <v>0</v>
      </c>
      <c r="T377" s="145">
        <f t="shared" si="48"/>
        <v>0</v>
      </c>
      <c r="U377" s="76">
        <f t="shared" ca="1" si="49"/>
        <v>0</v>
      </c>
      <c r="V377" s="76">
        <f t="shared" ca="1" si="55"/>
        <v>0</v>
      </c>
      <c r="W377" s="76">
        <f t="shared" ca="1" si="50"/>
        <v>0</v>
      </c>
      <c r="Y377" s="106" t="str">
        <f t="shared" si="51"/>
        <v>prüfen</v>
      </c>
      <c r="Z377" s="107" t="str">
        <f ca="1">IFERROR(OFFSET(MD!$U$5,MATCH(Grundlagen_Abrechnung_KAE!$E377,MD_GENDER,0),0),"")</f>
        <v/>
      </c>
      <c r="AA377" s="104">
        <f t="shared" si="52"/>
        <v>0</v>
      </c>
      <c r="AC377" s="104">
        <f t="shared" si="53"/>
        <v>0</v>
      </c>
      <c r="AD377" s="104">
        <f ca="1">IF(F377="Arbeitgeberähnliche Stellung",OFFSET(MD!$Q$5,MATCH(Grundlagen_Abrechnung_KAE!$AK$7,MD_JAHR,0),0)*$H377,IF(J377&gt;0,AC377,I377))</f>
        <v>0</v>
      </c>
      <c r="AF377" s="85" t="e">
        <f ca="1">OFFSET(MD!$P$5,MATCH($AK$7,MD_JAHR,0),0)*12</f>
        <v>#VALUE!</v>
      </c>
      <c r="AG377" s="85">
        <f t="shared" si="54"/>
        <v>0</v>
      </c>
      <c r="AH377" s="81"/>
      <c r="AJ377" s="72"/>
      <c r="AK377" s="72"/>
      <c r="AL377" s="72"/>
      <c r="AM377" s="72"/>
      <c r="AN377" s="72"/>
    </row>
    <row r="378" spans="2:40" ht="15" customHeight="1" x14ac:dyDescent="0.2">
      <c r="B378" s="78"/>
      <c r="C378" s="78"/>
      <c r="D378" s="78"/>
      <c r="E378" s="79"/>
      <c r="F378" s="80"/>
      <c r="G378" s="73"/>
      <c r="H378" s="82"/>
      <c r="I378" s="93"/>
      <c r="J378" s="90"/>
      <c r="K378" s="83"/>
      <c r="L378" s="83"/>
      <c r="M378" s="84"/>
      <c r="N378" s="83"/>
      <c r="O378" s="104" t="str">
        <f ca="1">IF($B378="","",IF(F378="Arbeitgeberähnliche Stellung",OFFSET(MD!$Q$5,MATCH(Grundlagen_Abrechnung_KAE!$AK$7,MD_JAHR,0),0)*$H378,IF(((AD378/12*M378*12)+N378)&gt;AF378,AF378/12,((AD378/12*M378*12)+N378)/12)))</f>
        <v/>
      </c>
      <c r="P378" s="90"/>
      <c r="Q378" s="90"/>
      <c r="R378" s="104">
        <f t="shared" si="47"/>
        <v>0</v>
      </c>
      <c r="T378" s="145">
        <f t="shared" si="48"/>
        <v>0</v>
      </c>
      <c r="U378" s="76">
        <f t="shared" ca="1" si="49"/>
        <v>0</v>
      </c>
      <c r="V378" s="76">
        <f t="shared" ca="1" si="55"/>
        <v>0</v>
      </c>
      <c r="W378" s="76">
        <f t="shared" ca="1" si="50"/>
        <v>0</v>
      </c>
      <c r="Y378" s="106" t="str">
        <f t="shared" si="51"/>
        <v>prüfen</v>
      </c>
      <c r="Z378" s="107" t="str">
        <f ca="1">IFERROR(OFFSET(MD!$U$5,MATCH(Grundlagen_Abrechnung_KAE!$E378,MD_GENDER,0),0),"")</f>
        <v/>
      </c>
      <c r="AA378" s="104">
        <f t="shared" si="52"/>
        <v>0</v>
      </c>
      <c r="AC378" s="104">
        <f t="shared" si="53"/>
        <v>0</v>
      </c>
      <c r="AD378" s="104">
        <f ca="1">IF(F378="Arbeitgeberähnliche Stellung",OFFSET(MD!$Q$5,MATCH(Grundlagen_Abrechnung_KAE!$AK$7,MD_JAHR,0),0)*$H378,IF(J378&gt;0,AC378,I378))</f>
        <v>0</v>
      </c>
      <c r="AF378" s="85" t="e">
        <f ca="1">OFFSET(MD!$P$5,MATCH($AK$7,MD_JAHR,0),0)*12</f>
        <v>#VALUE!</v>
      </c>
      <c r="AG378" s="85">
        <f t="shared" si="54"/>
        <v>0</v>
      </c>
      <c r="AH378" s="81"/>
      <c r="AJ378" s="72"/>
      <c r="AK378" s="72"/>
      <c r="AL378" s="72"/>
      <c r="AM378" s="72"/>
      <c r="AN378" s="72"/>
    </row>
    <row r="379" spans="2:40" ht="15" customHeight="1" x14ac:dyDescent="0.2">
      <c r="B379" s="78"/>
      <c r="C379" s="78"/>
      <c r="D379" s="78"/>
      <c r="E379" s="79"/>
      <c r="F379" s="80"/>
      <c r="G379" s="73"/>
      <c r="H379" s="82"/>
      <c r="I379" s="93"/>
      <c r="J379" s="90"/>
      <c r="K379" s="83"/>
      <c r="L379" s="83"/>
      <c r="M379" s="84"/>
      <c r="N379" s="83"/>
      <c r="O379" s="104" t="str">
        <f ca="1">IF($B379="","",IF(F379="Arbeitgeberähnliche Stellung",OFFSET(MD!$Q$5,MATCH(Grundlagen_Abrechnung_KAE!$AK$7,MD_JAHR,0),0)*$H379,IF(((AD379/12*M379*12)+N379)&gt;AF379,AF379/12,((AD379/12*M379*12)+N379)/12)))</f>
        <v/>
      </c>
      <c r="P379" s="90"/>
      <c r="Q379" s="90"/>
      <c r="R379" s="104">
        <f t="shared" si="47"/>
        <v>0</v>
      </c>
      <c r="T379" s="145">
        <f t="shared" si="48"/>
        <v>0</v>
      </c>
      <c r="U379" s="76">
        <f t="shared" ca="1" si="49"/>
        <v>0</v>
      </c>
      <c r="V379" s="76">
        <f t="shared" ca="1" si="55"/>
        <v>0</v>
      </c>
      <c r="W379" s="76">
        <f t="shared" ca="1" si="50"/>
        <v>0</v>
      </c>
      <c r="Y379" s="106" t="str">
        <f t="shared" si="51"/>
        <v>prüfen</v>
      </c>
      <c r="Z379" s="107" t="str">
        <f ca="1">IFERROR(OFFSET(MD!$U$5,MATCH(Grundlagen_Abrechnung_KAE!$E379,MD_GENDER,0),0),"")</f>
        <v/>
      </c>
      <c r="AA379" s="104">
        <f t="shared" si="52"/>
        <v>0</v>
      </c>
      <c r="AC379" s="104">
        <f t="shared" si="53"/>
        <v>0</v>
      </c>
      <c r="AD379" s="104">
        <f ca="1">IF(F379="Arbeitgeberähnliche Stellung",OFFSET(MD!$Q$5,MATCH(Grundlagen_Abrechnung_KAE!$AK$7,MD_JAHR,0),0)*$H379,IF(J379&gt;0,AC379,I379))</f>
        <v>0</v>
      </c>
      <c r="AF379" s="85" t="e">
        <f ca="1">OFFSET(MD!$P$5,MATCH($AK$7,MD_JAHR,0),0)*12</f>
        <v>#VALUE!</v>
      </c>
      <c r="AG379" s="85">
        <f t="shared" si="54"/>
        <v>0</v>
      </c>
      <c r="AH379" s="81"/>
      <c r="AJ379" s="72"/>
      <c r="AK379" s="72"/>
      <c r="AL379" s="72"/>
      <c r="AM379" s="72"/>
      <c r="AN379" s="72"/>
    </row>
    <row r="380" spans="2:40" ht="15" customHeight="1" x14ac:dyDescent="0.2">
      <c r="B380" s="78"/>
      <c r="C380" s="78"/>
      <c r="D380" s="78"/>
      <c r="E380" s="79"/>
      <c r="F380" s="80"/>
      <c r="G380" s="73"/>
      <c r="H380" s="82"/>
      <c r="I380" s="93"/>
      <c r="J380" s="90"/>
      <c r="K380" s="83"/>
      <c r="L380" s="83"/>
      <c r="M380" s="84"/>
      <c r="N380" s="83"/>
      <c r="O380" s="104" t="str">
        <f ca="1">IF($B380="","",IF(F380="Arbeitgeberähnliche Stellung",OFFSET(MD!$Q$5,MATCH(Grundlagen_Abrechnung_KAE!$AK$7,MD_JAHR,0),0)*$H380,IF(((AD380/12*M380*12)+N380)&gt;AF380,AF380/12,((AD380/12*M380*12)+N380)/12)))</f>
        <v/>
      </c>
      <c r="P380" s="90"/>
      <c r="Q380" s="90"/>
      <c r="R380" s="104">
        <f t="shared" si="47"/>
        <v>0</v>
      </c>
      <c r="T380" s="145">
        <f t="shared" si="48"/>
        <v>0</v>
      </c>
      <c r="U380" s="76">
        <f t="shared" ca="1" si="49"/>
        <v>0</v>
      </c>
      <c r="V380" s="76">
        <f t="shared" ca="1" si="55"/>
        <v>0</v>
      </c>
      <c r="W380" s="76">
        <f t="shared" ca="1" si="50"/>
        <v>0</v>
      </c>
      <c r="Y380" s="106" t="str">
        <f t="shared" si="51"/>
        <v>prüfen</v>
      </c>
      <c r="Z380" s="107" t="str">
        <f ca="1">IFERROR(OFFSET(MD!$U$5,MATCH(Grundlagen_Abrechnung_KAE!$E380,MD_GENDER,0),0),"")</f>
        <v/>
      </c>
      <c r="AA380" s="104">
        <f t="shared" si="52"/>
        <v>0</v>
      </c>
      <c r="AC380" s="104">
        <f t="shared" si="53"/>
        <v>0</v>
      </c>
      <c r="AD380" s="104">
        <f ca="1">IF(F380="Arbeitgeberähnliche Stellung",OFFSET(MD!$Q$5,MATCH(Grundlagen_Abrechnung_KAE!$AK$7,MD_JAHR,0),0)*$H380,IF(J380&gt;0,AC380,I380))</f>
        <v>0</v>
      </c>
      <c r="AF380" s="85" t="e">
        <f ca="1">OFFSET(MD!$P$5,MATCH($AK$7,MD_JAHR,0),0)*12</f>
        <v>#VALUE!</v>
      </c>
      <c r="AG380" s="85">
        <f t="shared" si="54"/>
        <v>0</v>
      </c>
      <c r="AH380" s="81"/>
      <c r="AJ380" s="72"/>
      <c r="AK380" s="72"/>
      <c r="AL380" s="72"/>
      <c r="AM380" s="72"/>
      <c r="AN380" s="72"/>
    </row>
    <row r="381" spans="2:40" ht="15" customHeight="1" x14ac:dyDescent="0.2">
      <c r="B381" s="78"/>
      <c r="C381" s="78"/>
      <c r="D381" s="78"/>
      <c r="E381" s="79"/>
      <c r="F381" s="80"/>
      <c r="G381" s="73"/>
      <c r="H381" s="82"/>
      <c r="I381" s="93"/>
      <c r="J381" s="90"/>
      <c r="K381" s="83"/>
      <c r="L381" s="83"/>
      <c r="M381" s="84"/>
      <c r="N381" s="83"/>
      <c r="O381" s="104" t="str">
        <f ca="1">IF($B381="","",IF(F381="Arbeitgeberähnliche Stellung",OFFSET(MD!$Q$5,MATCH(Grundlagen_Abrechnung_KAE!$AK$7,MD_JAHR,0),0)*$H381,IF(((AD381/12*M381*12)+N381)&gt;AF381,AF381/12,((AD381/12*M381*12)+N381)/12)))</f>
        <v/>
      </c>
      <c r="P381" s="90"/>
      <c r="Q381" s="90"/>
      <c r="R381" s="104">
        <f t="shared" si="47"/>
        <v>0</v>
      </c>
      <c r="T381" s="145">
        <f t="shared" si="48"/>
        <v>0</v>
      </c>
      <c r="U381" s="76">
        <f t="shared" ca="1" si="49"/>
        <v>0</v>
      </c>
      <c r="V381" s="76">
        <f t="shared" ca="1" si="55"/>
        <v>0</v>
      </c>
      <c r="W381" s="76">
        <f t="shared" ca="1" si="50"/>
        <v>0</v>
      </c>
      <c r="Y381" s="106" t="str">
        <f t="shared" si="51"/>
        <v>prüfen</v>
      </c>
      <c r="Z381" s="107" t="str">
        <f ca="1">IFERROR(OFFSET(MD!$U$5,MATCH(Grundlagen_Abrechnung_KAE!$E381,MD_GENDER,0),0),"")</f>
        <v/>
      </c>
      <c r="AA381" s="104">
        <f t="shared" si="52"/>
        <v>0</v>
      </c>
      <c r="AC381" s="104">
        <f t="shared" si="53"/>
        <v>0</v>
      </c>
      <c r="AD381" s="104">
        <f ca="1">IF(F381="Arbeitgeberähnliche Stellung",OFFSET(MD!$Q$5,MATCH(Grundlagen_Abrechnung_KAE!$AK$7,MD_JAHR,0),0)*$H381,IF(J381&gt;0,AC381,I381))</f>
        <v>0</v>
      </c>
      <c r="AF381" s="85" t="e">
        <f ca="1">OFFSET(MD!$P$5,MATCH($AK$7,MD_JAHR,0),0)*12</f>
        <v>#VALUE!</v>
      </c>
      <c r="AG381" s="85">
        <f t="shared" si="54"/>
        <v>0</v>
      </c>
      <c r="AH381" s="81"/>
      <c r="AJ381" s="72"/>
      <c r="AK381" s="72"/>
      <c r="AL381" s="72"/>
      <c r="AM381" s="72"/>
      <c r="AN381" s="72"/>
    </row>
    <row r="382" spans="2:40" ht="15" customHeight="1" x14ac:dyDescent="0.2">
      <c r="B382" s="78"/>
      <c r="C382" s="78"/>
      <c r="D382" s="78"/>
      <c r="E382" s="79"/>
      <c r="F382" s="80"/>
      <c r="G382" s="73"/>
      <c r="H382" s="82"/>
      <c r="I382" s="93"/>
      <c r="J382" s="90"/>
      <c r="K382" s="83"/>
      <c r="L382" s="83"/>
      <c r="M382" s="84"/>
      <c r="N382" s="83"/>
      <c r="O382" s="104" t="str">
        <f ca="1">IF($B382="","",IF(F382="Arbeitgeberähnliche Stellung",OFFSET(MD!$Q$5,MATCH(Grundlagen_Abrechnung_KAE!$AK$7,MD_JAHR,0),0)*$H382,IF(((AD382/12*M382*12)+N382)&gt;AF382,AF382/12,((AD382/12*M382*12)+N382)/12)))</f>
        <v/>
      </c>
      <c r="P382" s="90"/>
      <c r="Q382" s="90"/>
      <c r="R382" s="104">
        <f t="shared" si="47"/>
        <v>0</v>
      </c>
      <c r="T382" s="145">
        <f t="shared" si="48"/>
        <v>0</v>
      </c>
      <c r="U382" s="76">
        <f t="shared" ca="1" si="49"/>
        <v>0</v>
      </c>
      <c r="V382" s="76">
        <f t="shared" ca="1" si="55"/>
        <v>0</v>
      </c>
      <c r="W382" s="76">
        <f t="shared" ca="1" si="50"/>
        <v>0</v>
      </c>
      <c r="Y382" s="106" t="str">
        <f t="shared" si="51"/>
        <v>prüfen</v>
      </c>
      <c r="Z382" s="107" t="str">
        <f ca="1">IFERROR(OFFSET(MD!$U$5,MATCH(Grundlagen_Abrechnung_KAE!$E382,MD_GENDER,0),0),"")</f>
        <v/>
      </c>
      <c r="AA382" s="104">
        <f t="shared" si="52"/>
        <v>0</v>
      </c>
      <c r="AC382" s="104">
        <f t="shared" si="53"/>
        <v>0</v>
      </c>
      <c r="AD382" s="104">
        <f ca="1">IF(F382="Arbeitgeberähnliche Stellung",OFFSET(MD!$Q$5,MATCH(Grundlagen_Abrechnung_KAE!$AK$7,MD_JAHR,0),0)*$H382,IF(J382&gt;0,AC382,I382))</f>
        <v>0</v>
      </c>
      <c r="AF382" s="85" t="e">
        <f ca="1">OFFSET(MD!$P$5,MATCH($AK$7,MD_JAHR,0),0)*12</f>
        <v>#VALUE!</v>
      </c>
      <c r="AG382" s="85">
        <f t="shared" si="54"/>
        <v>0</v>
      </c>
      <c r="AH382" s="81"/>
      <c r="AJ382" s="72"/>
      <c r="AK382" s="72"/>
      <c r="AL382" s="72"/>
      <c r="AM382" s="72"/>
      <c r="AN382" s="72"/>
    </row>
    <row r="383" spans="2:40" ht="15" customHeight="1" x14ac:dyDescent="0.2">
      <c r="B383" s="78"/>
      <c r="C383" s="78"/>
      <c r="D383" s="78"/>
      <c r="E383" s="79"/>
      <c r="F383" s="80"/>
      <c r="G383" s="73"/>
      <c r="H383" s="82"/>
      <c r="I383" s="93"/>
      <c r="J383" s="90"/>
      <c r="K383" s="83"/>
      <c r="L383" s="83"/>
      <c r="M383" s="84"/>
      <c r="N383" s="83"/>
      <c r="O383" s="104" t="str">
        <f ca="1">IF($B383="","",IF(F383="Arbeitgeberähnliche Stellung",OFFSET(MD!$Q$5,MATCH(Grundlagen_Abrechnung_KAE!$AK$7,MD_JAHR,0),0)*$H383,IF(((AD383/12*M383*12)+N383)&gt;AF383,AF383/12,((AD383/12*M383*12)+N383)/12)))</f>
        <v/>
      </c>
      <c r="P383" s="90"/>
      <c r="Q383" s="90"/>
      <c r="R383" s="104">
        <f t="shared" si="47"/>
        <v>0</v>
      </c>
      <c r="T383" s="145">
        <f t="shared" si="48"/>
        <v>0</v>
      </c>
      <c r="U383" s="76">
        <f t="shared" ca="1" si="49"/>
        <v>0</v>
      </c>
      <c r="V383" s="76">
        <f t="shared" ca="1" si="55"/>
        <v>0</v>
      </c>
      <c r="W383" s="76">
        <f t="shared" ca="1" si="50"/>
        <v>0</v>
      </c>
      <c r="Y383" s="106" t="str">
        <f t="shared" si="51"/>
        <v>prüfen</v>
      </c>
      <c r="Z383" s="107" t="str">
        <f ca="1">IFERROR(OFFSET(MD!$U$5,MATCH(Grundlagen_Abrechnung_KAE!$E383,MD_GENDER,0),0),"")</f>
        <v/>
      </c>
      <c r="AA383" s="104">
        <f t="shared" si="52"/>
        <v>0</v>
      </c>
      <c r="AC383" s="104">
        <f t="shared" si="53"/>
        <v>0</v>
      </c>
      <c r="AD383" s="104">
        <f ca="1">IF(F383="Arbeitgeberähnliche Stellung",OFFSET(MD!$Q$5,MATCH(Grundlagen_Abrechnung_KAE!$AK$7,MD_JAHR,0),0)*$H383,IF(J383&gt;0,AC383,I383))</f>
        <v>0</v>
      </c>
      <c r="AF383" s="85" t="e">
        <f ca="1">OFFSET(MD!$P$5,MATCH($AK$7,MD_JAHR,0),0)*12</f>
        <v>#VALUE!</v>
      </c>
      <c r="AG383" s="85">
        <f t="shared" si="54"/>
        <v>0</v>
      </c>
      <c r="AH383" s="81"/>
      <c r="AJ383" s="72"/>
      <c r="AK383" s="72"/>
      <c r="AL383" s="72"/>
      <c r="AM383" s="72"/>
      <c r="AN383" s="72"/>
    </row>
    <row r="384" spans="2:40" ht="15" customHeight="1" x14ac:dyDescent="0.2">
      <c r="B384" s="78"/>
      <c r="C384" s="78"/>
      <c r="D384" s="78"/>
      <c r="E384" s="79"/>
      <c r="F384" s="80"/>
      <c r="G384" s="73"/>
      <c r="H384" s="82"/>
      <c r="I384" s="93"/>
      <c r="J384" s="90"/>
      <c r="K384" s="83"/>
      <c r="L384" s="83"/>
      <c r="M384" s="84"/>
      <c r="N384" s="83"/>
      <c r="O384" s="104" t="str">
        <f ca="1">IF($B384="","",IF(F384="Arbeitgeberähnliche Stellung",OFFSET(MD!$Q$5,MATCH(Grundlagen_Abrechnung_KAE!$AK$7,MD_JAHR,0),0)*$H384,IF(((AD384/12*M384*12)+N384)&gt;AF384,AF384/12,((AD384/12*M384*12)+N384)/12)))</f>
        <v/>
      </c>
      <c r="P384" s="90"/>
      <c r="Q384" s="90"/>
      <c r="R384" s="104">
        <f t="shared" si="47"/>
        <v>0</v>
      </c>
      <c r="T384" s="145">
        <f t="shared" si="48"/>
        <v>0</v>
      </c>
      <c r="U384" s="76">
        <f t="shared" ca="1" si="49"/>
        <v>0</v>
      </c>
      <c r="V384" s="76">
        <f t="shared" ca="1" si="55"/>
        <v>0</v>
      </c>
      <c r="W384" s="76">
        <f t="shared" ca="1" si="50"/>
        <v>0</v>
      </c>
      <c r="Y384" s="106" t="str">
        <f t="shared" si="51"/>
        <v>prüfen</v>
      </c>
      <c r="Z384" s="107" t="str">
        <f ca="1">IFERROR(OFFSET(MD!$U$5,MATCH(Grundlagen_Abrechnung_KAE!$E384,MD_GENDER,0),0),"")</f>
        <v/>
      </c>
      <c r="AA384" s="104">
        <f t="shared" si="52"/>
        <v>0</v>
      </c>
      <c r="AC384" s="104">
        <f t="shared" si="53"/>
        <v>0</v>
      </c>
      <c r="AD384" s="104">
        <f ca="1">IF(F384="Arbeitgeberähnliche Stellung",OFFSET(MD!$Q$5,MATCH(Grundlagen_Abrechnung_KAE!$AK$7,MD_JAHR,0),0)*$H384,IF(J384&gt;0,AC384,I384))</f>
        <v>0</v>
      </c>
      <c r="AF384" s="85" t="e">
        <f ca="1">OFFSET(MD!$P$5,MATCH($AK$7,MD_JAHR,0),0)*12</f>
        <v>#VALUE!</v>
      </c>
      <c r="AG384" s="85">
        <f t="shared" si="54"/>
        <v>0</v>
      </c>
      <c r="AH384" s="81"/>
      <c r="AJ384" s="72"/>
      <c r="AK384" s="72"/>
      <c r="AL384" s="72"/>
      <c r="AM384" s="72"/>
      <c r="AN384" s="72"/>
    </row>
    <row r="385" spans="2:40" ht="15" customHeight="1" x14ac:dyDescent="0.2">
      <c r="B385" s="78"/>
      <c r="C385" s="78"/>
      <c r="D385" s="78"/>
      <c r="E385" s="79"/>
      <c r="F385" s="80"/>
      <c r="G385" s="73"/>
      <c r="H385" s="82"/>
      <c r="I385" s="93"/>
      <c r="J385" s="90"/>
      <c r="K385" s="83"/>
      <c r="L385" s="83"/>
      <c r="M385" s="84"/>
      <c r="N385" s="83"/>
      <c r="O385" s="104" t="str">
        <f ca="1">IF($B385="","",IF(F385="Arbeitgeberähnliche Stellung",OFFSET(MD!$Q$5,MATCH(Grundlagen_Abrechnung_KAE!$AK$7,MD_JAHR,0),0)*$H385,IF(((AD385/12*M385*12)+N385)&gt;AF385,AF385/12,((AD385/12*M385*12)+N385)/12)))</f>
        <v/>
      </c>
      <c r="P385" s="90"/>
      <c r="Q385" s="90"/>
      <c r="R385" s="104">
        <f t="shared" si="47"/>
        <v>0</v>
      </c>
      <c r="T385" s="145">
        <f t="shared" si="48"/>
        <v>0</v>
      </c>
      <c r="U385" s="76">
        <f t="shared" ca="1" si="49"/>
        <v>0</v>
      </c>
      <c r="V385" s="76">
        <f t="shared" ca="1" si="55"/>
        <v>0</v>
      </c>
      <c r="W385" s="76">
        <f t="shared" ca="1" si="50"/>
        <v>0</v>
      </c>
      <c r="Y385" s="106" t="str">
        <f t="shared" si="51"/>
        <v>prüfen</v>
      </c>
      <c r="Z385" s="107" t="str">
        <f ca="1">IFERROR(OFFSET(MD!$U$5,MATCH(Grundlagen_Abrechnung_KAE!$E385,MD_GENDER,0),0),"")</f>
        <v/>
      </c>
      <c r="AA385" s="104">
        <f t="shared" si="52"/>
        <v>0</v>
      </c>
      <c r="AC385" s="104">
        <f t="shared" si="53"/>
        <v>0</v>
      </c>
      <c r="AD385" s="104">
        <f ca="1">IF(F385="Arbeitgeberähnliche Stellung",OFFSET(MD!$Q$5,MATCH(Grundlagen_Abrechnung_KAE!$AK$7,MD_JAHR,0),0)*$H385,IF(J385&gt;0,AC385,I385))</f>
        <v>0</v>
      </c>
      <c r="AF385" s="85" t="e">
        <f ca="1">OFFSET(MD!$P$5,MATCH($AK$7,MD_JAHR,0),0)*12</f>
        <v>#VALUE!</v>
      </c>
      <c r="AG385" s="85">
        <f t="shared" si="54"/>
        <v>0</v>
      </c>
      <c r="AH385" s="81"/>
      <c r="AJ385" s="72"/>
      <c r="AK385" s="72"/>
      <c r="AL385" s="72"/>
      <c r="AM385" s="72"/>
      <c r="AN385" s="72"/>
    </row>
    <row r="386" spans="2:40" ht="15" customHeight="1" x14ac:dyDescent="0.2">
      <c r="B386" s="78"/>
      <c r="C386" s="78"/>
      <c r="D386" s="78"/>
      <c r="E386" s="79"/>
      <c r="F386" s="80"/>
      <c r="G386" s="73"/>
      <c r="H386" s="82"/>
      <c r="I386" s="93"/>
      <c r="J386" s="90"/>
      <c r="K386" s="83"/>
      <c r="L386" s="83"/>
      <c r="M386" s="84"/>
      <c r="N386" s="83"/>
      <c r="O386" s="104" t="str">
        <f ca="1">IF($B386="","",IF(F386="Arbeitgeberähnliche Stellung",OFFSET(MD!$Q$5,MATCH(Grundlagen_Abrechnung_KAE!$AK$7,MD_JAHR,0),0)*$H386,IF(((AD386/12*M386*12)+N386)&gt;AF386,AF386/12,((AD386/12*M386*12)+N386)/12)))</f>
        <v/>
      </c>
      <c r="P386" s="90"/>
      <c r="Q386" s="90"/>
      <c r="R386" s="104">
        <f t="shared" si="47"/>
        <v>0</v>
      </c>
      <c r="T386" s="145">
        <f t="shared" si="48"/>
        <v>0</v>
      </c>
      <c r="U386" s="76">
        <f t="shared" ca="1" si="49"/>
        <v>0</v>
      </c>
      <c r="V386" s="76">
        <f t="shared" ca="1" si="55"/>
        <v>0</v>
      </c>
      <c r="W386" s="76">
        <f t="shared" ca="1" si="50"/>
        <v>0</v>
      </c>
      <c r="Y386" s="106" t="str">
        <f t="shared" si="51"/>
        <v>prüfen</v>
      </c>
      <c r="Z386" s="107" t="str">
        <f ca="1">IFERROR(OFFSET(MD!$U$5,MATCH(Grundlagen_Abrechnung_KAE!$E386,MD_GENDER,0),0),"")</f>
        <v/>
      </c>
      <c r="AA386" s="104">
        <f t="shared" si="52"/>
        <v>0</v>
      </c>
      <c r="AC386" s="104">
        <f t="shared" si="53"/>
        <v>0</v>
      </c>
      <c r="AD386" s="104">
        <f ca="1">IF(F386="Arbeitgeberähnliche Stellung",OFFSET(MD!$Q$5,MATCH(Grundlagen_Abrechnung_KAE!$AK$7,MD_JAHR,0),0)*$H386,IF(J386&gt;0,AC386,I386))</f>
        <v>0</v>
      </c>
      <c r="AF386" s="85" t="e">
        <f ca="1">OFFSET(MD!$P$5,MATCH($AK$7,MD_JAHR,0),0)*12</f>
        <v>#VALUE!</v>
      </c>
      <c r="AG386" s="85">
        <f t="shared" si="54"/>
        <v>0</v>
      </c>
      <c r="AH386" s="81"/>
      <c r="AJ386" s="72"/>
      <c r="AK386" s="72"/>
      <c r="AL386" s="72"/>
      <c r="AM386" s="72"/>
      <c r="AN386" s="72"/>
    </row>
    <row r="387" spans="2:40" ht="15" customHeight="1" x14ac:dyDescent="0.2">
      <c r="B387" s="78"/>
      <c r="C387" s="78"/>
      <c r="D387" s="78"/>
      <c r="E387" s="79"/>
      <c r="F387" s="80"/>
      <c r="G387" s="73"/>
      <c r="H387" s="82"/>
      <c r="I387" s="93"/>
      <c r="J387" s="90"/>
      <c r="K387" s="83"/>
      <c r="L387" s="83"/>
      <c r="M387" s="84"/>
      <c r="N387" s="83"/>
      <c r="O387" s="104" t="str">
        <f ca="1">IF($B387="","",IF(F387="Arbeitgeberähnliche Stellung",OFFSET(MD!$Q$5,MATCH(Grundlagen_Abrechnung_KAE!$AK$7,MD_JAHR,0),0)*$H387,IF(((AD387/12*M387*12)+N387)&gt;AF387,AF387/12,((AD387/12*M387*12)+N387)/12)))</f>
        <v/>
      </c>
      <c r="P387" s="90"/>
      <c r="Q387" s="90"/>
      <c r="R387" s="104">
        <f t="shared" si="47"/>
        <v>0</v>
      </c>
      <c r="T387" s="145">
        <f t="shared" si="48"/>
        <v>0</v>
      </c>
      <c r="U387" s="76">
        <f t="shared" ca="1" si="49"/>
        <v>0</v>
      </c>
      <c r="V387" s="76">
        <f t="shared" ca="1" si="55"/>
        <v>0</v>
      </c>
      <c r="W387" s="76">
        <f t="shared" ca="1" si="50"/>
        <v>0</v>
      </c>
      <c r="Y387" s="106" t="str">
        <f t="shared" si="51"/>
        <v>prüfen</v>
      </c>
      <c r="Z387" s="107" t="str">
        <f ca="1">IFERROR(OFFSET(MD!$U$5,MATCH(Grundlagen_Abrechnung_KAE!$E387,MD_GENDER,0),0),"")</f>
        <v/>
      </c>
      <c r="AA387" s="104">
        <f t="shared" si="52"/>
        <v>0</v>
      </c>
      <c r="AC387" s="104">
        <f t="shared" si="53"/>
        <v>0</v>
      </c>
      <c r="AD387" s="104">
        <f ca="1">IF(F387="Arbeitgeberähnliche Stellung",OFFSET(MD!$Q$5,MATCH(Grundlagen_Abrechnung_KAE!$AK$7,MD_JAHR,0),0)*$H387,IF(J387&gt;0,AC387,I387))</f>
        <v>0</v>
      </c>
      <c r="AF387" s="85" t="e">
        <f ca="1">OFFSET(MD!$P$5,MATCH($AK$7,MD_JAHR,0),0)*12</f>
        <v>#VALUE!</v>
      </c>
      <c r="AG387" s="85">
        <f t="shared" si="54"/>
        <v>0</v>
      </c>
      <c r="AH387" s="81"/>
      <c r="AJ387" s="72"/>
      <c r="AK387" s="72"/>
      <c r="AL387" s="72"/>
      <c r="AM387" s="72"/>
      <c r="AN387" s="72"/>
    </row>
    <row r="388" spans="2:40" ht="15" customHeight="1" x14ac:dyDescent="0.2">
      <c r="B388" s="78"/>
      <c r="C388" s="78"/>
      <c r="D388" s="78"/>
      <c r="E388" s="79"/>
      <c r="F388" s="80"/>
      <c r="G388" s="73"/>
      <c r="H388" s="82"/>
      <c r="I388" s="93"/>
      <c r="J388" s="90"/>
      <c r="K388" s="83"/>
      <c r="L388" s="83"/>
      <c r="M388" s="84"/>
      <c r="N388" s="83"/>
      <c r="O388" s="104" t="str">
        <f ca="1">IF($B388="","",IF(F388="Arbeitgeberähnliche Stellung",OFFSET(MD!$Q$5,MATCH(Grundlagen_Abrechnung_KAE!$AK$7,MD_JAHR,0),0)*$H388,IF(((AD388/12*M388*12)+N388)&gt;AF388,AF388/12,((AD388/12*M388*12)+N388)/12)))</f>
        <v/>
      </c>
      <c r="P388" s="90"/>
      <c r="Q388" s="90"/>
      <c r="R388" s="104">
        <f t="shared" si="47"/>
        <v>0</v>
      </c>
      <c r="T388" s="145">
        <f t="shared" si="48"/>
        <v>0</v>
      </c>
      <c r="U388" s="76">
        <f t="shared" ca="1" si="49"/>
        <v>0</v>
      </c>
      <c r="V388" s="76">
        <f t="shared" ca="1" si="55"/>
        <v>0</v>
      </c>
      <c r="W388" s="76">
        <f t="shared" ca="1" si="50"/>
        <v>0</v>
      </c>
      <c r="Y388" s="106" t="str">
        <f t="shared" si="51"/>
        <v>prüfen</v>
      </c>
      <c r="Z388" s="107" t="str">
        <f ca="1">IFERROR(OFFSET(MD!$U$5,MATCH(Grundlagen_Abrechnung_KAE!$E388,MD_GENDER,0),0),"")</f>
        <v/>
      </c>
      <c r="AA388" s="104">
        <f t="shared" si="52"/>
        <v>0</v>
      </c>
      <c r="AC388" s="104">
        <f t="shared" si="53"/>
        <v>0</v>
      </c>
      <c r="AD388" s="104">
        <f ca="1">IF(F388="Arbeitgeberähnliche Stellung",OFFSET(MD!$Q$5,MATCH(Grundlagen_Abrechnung_KAE!$AK$7,MD_JAHR,0),0)*$H388,IF(J388&gt;0,AC388,I388))</f>
        <v>0</v>
      </c>
      <c r="AF388" s="85" t="e">
        <f ca="1">OFFSET(MD!$P$5,MATCH($AK$7,MD_JAHR,0),0)*12</f>
        <v>#VALUE!</v>
      </c>
      <c r="AG388" s="85">
        <f t="shared" si="54"/>
        <v>0</v>
      </c>
      <c r="AH388" s="81"/>
      <c r="AJ388" s="72"/>
      <c r="AK388" s="72"/>
      <c r="AL388" s="72"/>
      <c r="AM388" s="72"/>
      <c r="AN388" s="72"/>
    </row>
    <row r="389" spans="2:40" ht="15" customHeight="1" x14ac:dyDescent="0.2">
      <c r="B389" s="78"/>
      <c r="C389" s="78"/>
      <c r="D389" s="78"/>
      <c r="E389" s="79"/>
      <c r="F389" s="80"/>
      <c r="G389" s="73"/>
      <c r="H389" s="82"/>
      <c r="I389" s="93"/>
      <c r="J389" s="90"/>
      <c r="K389" s="83"/>
      <c r="L389" s="83"/>
      <c r="M389" s="84"/>
      <c r="N389" s="83"/>
      <c r="O389" s="104" t="str">
        <f ca="1">IF($B389="","",IF(F389="Arbeitgeberähnliche Stellung",OFFSET(MD!$Q$5,MATCH(Grundlagen_Abrechnung_KAE!$AK$7,MD_JAHR,0),0)*$H389,IF(((AD389/12*M389*12)+N389)&gt;AF389,AF389/12,((AD389/12*M389*12)+N389)/12)))</f>
        <v/>
      </c>
      <c r="P389" s="90"/>
      <c r="Q389" s="90"/>
      <c r="R389" s="104">
        <f t="shared" si="47"/>
        <v>0</v>
      </c>
      <c r="T389" s="145">
        <f t="shared" si="48"/>
        <v>0</v>
      </c>
      <c r="U389" s="76">
        <f t="shared" ca="1" si="49"/>
        <v>0</v>
      </c>
      <c r="V389" s="76">
        <f t="shared" ca="1" si="55"/>
        <v>0</v>
      </c>
      <c r="W389" s="76">
        <f t="shared" ca="1" si="50"/>
        <v>0</v>
      </c>
      <c r="Y389" s="106" t="str">
        <f t="shared" si="51"/>
        <v>prüfen</v>
      </c>
      <c r="Z389" s="107" t="str">
        <f ca="1">IFERROR(OFFSET(MD!$U$5,MATCH(Grundlagen_Abrechnung_KAE!$E389,MD_GENDER,0),0),"")</f>
        <v/>
      </c>
      <c r="AA389" s="104">
        <f t="shared" si="52"/>
        <v>0</v>
      </c>
      <c r="AC389" s="104">
        <f t="shared" si="53"/>
        <v>0</v>
      </c>
      <c r="AD389" s="104">
        <f ca="1">IF(F389="Arbeitgeberähnliche Stellung",OFFSET(MD!$Q$5,MATCH(Grundlagen_Abrechnung_KAE!$AK$7,MD_JAHR,0),0)*$H389,IF(J389&gt;0,AC389,I389))</f>
        <v>0</v>
      </c>
      <c r="AF389" s="85" t="e">
        <f ca="1">OFFSET(MD!$P$5,MATCH($AK$7,MD_JAHR,0),0)*12</f>
        <v>#VALUE!</v>
      </c>
      <c r="AG389" s="85">
        <f t="shared" si="54"/>
        <v>0</v>
      </c>
      <c r="AH389" s="81"/>
      <c r="AJ389" s="72"/>
      <c r="AK389" s="72"/>
      <c r="AL389" s="72"/>
      <c r="AM389" s="72"/>
      <c r="AN389" s="72"/>
    </row>
    <row r="390" spans="2:40" ht="15" customHeight="1" x14ac:dyDescent="0.2">
      <c r="B390" s="78"/>
      <c r="C390" s="78"/>
      <c r="D390" s="78"/>
      <c r="E390" s="79"/>
      <c r="F390" s="80"/>
      <c r="G390" s="73"/>
      <c r="H390" s="82"/>
      <c r="I390" s="93"/>
      <c r="J390" s="90"/>
      <c r="K390" s="83"/>
      <c r="L390" s="83"/>
      <c r="M390" s="84"/>
      <c r="N390" s="83"/>
      <c r="O390" s="104" t="str">
        <f ca="1">IF($B390="","",IF(F390="Arbeitgeberähnliche Stellung",OFFSET(MD!$Q$5,MATCH(Grundlagen_Abrechnung_KAE!$AK$7,MD_JAHR,0),0)*$H390,IF(((AD390/12*M390*12)+N390)&gt;AF390,AF390/12,((AD390/12*M390*12)+N390)/12)))</f>
        <v/>
      </c>
      <c r="P390" s="90"/>
      <c r="Q390" s="90"/>
      <c r="R390" s="104">
        <f t="shared" si="47"/>
        <v>0</v>
      </c>
      <c r="T390" s="145">
        <f t="shared" si="48"/>
        <v>0</v>
      </c>
      <c r="U390" s="76">
        <f t="shared" ca="1" si="49"/>
        <v>0</v>
      </c>
      <c r="V390" s="76">
        <f t="shared" ca="1" si="55"/>
        <v>0</v>
      </c>
      <c r="W390" s="76">
        <f t="shared" ca="1" si="50"/>
        <v>0</v>
      </c>
      <c r="Y390" s="106" t="str">
        <f t="shared" si="51"/>
        <v>prüfen</v>
      </c>
      <c r="Z390" s="107" t="str">
        <f ca="1">IFERROR(OFFSET(MD!$U$5,MATCH(Grundlagen_Abrechnung_KAE!$E390,MD_GENDER,0),0),"")</f>
        <v/>
      </c>
      <c r="AA390" s="104">
        <f t="shared" si="52"/>
        <v>0</v>
      </c>
      <c r="AC390" s="104">
        <f t="shared" si="53"/>
        <v>0</v>
      </c>
      <c r="AD390" s="104">
        <f ca="1">IF(F390="Arbeitgeberähnliche Stellung",OFFSET(MD!$Q$5,MATCH(Grundlagen_Abrechnung_KAE!$AK$7,MD_JAHR,0),0)*$H390,IF(J390&gt;0,AC390,I390))</f>
        <v>0</v>
      </c>
      <c r="AF390" s="85" t="e">
        <f ca="1">OFFSET(MD!$P$5,MATCH($AK$7,MD_JAHR,0),0)*12</f>
        <v>#VALUE!</v>
      </c>
      <c r="AG390" s="85">
        <f t="shared" si="54"/>
        <v>0</v>
      </c>
      <c r="AH390" s="81"/>
      <c r="AJ390" s="72"/>
      <c r="AK390" s="72"/>
      <c r="AL390" s="72"/>
      <c r="AM390" s="72"/>
      <c r="AN390" s="72"/>
    </row>
    <row r="391" spans="2:40" ht="15" customHeight="1" x14ac:dyDescent="0.2">
      <c r="B391" s="78"/>
      <c r="C391" s="78"/>
      <c r="D391" s="78"/>
      <c r="E391" s="79"/>
      <c r="F391" s="80"/>
      <c r="G391" s="73"/>
      <c r="H391" s="82"/>
      <c r="I391" s="93"/>
      <c r="J391" s="90"/>
      <c r="K391" s="83"/>
      <c r="L391" s="83"/>
      <c r="M391" s="84"/>
      <c r="N391" s="83"/>
      <c r="O391" s="104" t="str">
        <f ca="1">IF($B391="","",IF(F391="Arbeitgeberähnliche Stellung",OFFSET(MD!$Q$5,MATCH(Grundlagen_Abrechnung_KAE!$AK$7,MD_JAHR,0),0)*$H391,IF(((AD391/12*M391*12)+N391)&gt;AF391,AF391/12,((AD391/12*M391*12)+N391)/12)))</f>
        <v/>
      </c>
      <c r="P391" s="90"/>
      <c r="Q391" s="90"/>
      <c r="R391" s="104">
        <f t="shared" si="47"/>
        <v>0</v>
      </c>
      <c r="T391" s="145">
        <f t="shared" si="48"/>
        <v>0</v>
      </c>
      <c r="U391" s="76">
        <f t="shared" ca="1" si="49"/>
        <v>0</v>
      </c>
      <c r="V391" s="76">
        <f t="shared" ca="1" si="55"/>
        <v>0</v>
      </c>
      <c r="W391" s="76">
        <f t="shared" ca="1" si="50"/>
        <v>0</v>
      </c>
      <c r="Y391" s="106" t="str">
        <f t="shared" si="51"/>
        <v>prüfen</v>
      </c>
      <c r="Z391" s="107" t="str">
        <f ca="1">IFERROR(OFFSET(MD!$U$5,MATCH(Grundlagen_Abrechnung_KAE!$E391,MD_GENDER,0),0),"")</f>
        <v/>
      </c>
      <c r="AA391" s="104">
        <f t="shared" si="52"/>
        <v>0</v>
      </c>
      <c r="AC391" s="104">
        <f t="shared" si="53"/>
        <v>0</v>
      </c>
      <c r="AD391" s="104">
        <f ca="1">IF(F391="Arbeitgeberähnliche Stellung",OFFSET(MD!$Q$5,MATCH(Grundlagen_Abrechnung_KAE!$AK$7,MD_JAHR,0),0)*$H391,IF(J391&gt;0,AC391,I391))</f>
        <v>0</v>
      </c>
      <c r="AF391" s="85" t="e">
        <f ca="1">OFFSET(MD!$P$5,MATCH($AK$7,MD_JAHR,0),0)*12</f>
        <v>#VALUE!</v>
      </c>
      <c r="AG391" s="85">
        <f t="shared" si="54"/>
        <v>0</v>
      </c>
      <c r="AH391" s="81"/>
      <c r="AJ391" s="72"/>
      <c r="AK391" s="72"/>
      <c r="AL391" s="72"/>
      <c r="AM391" s="72"/>
      <c r="AN391" s="72"/>
    </row>
    <row r="392" spans="2:40" ht="15" customHeight="1" x14ac:dyDescent="0.2">
      <c r="B392" s="78"/>
      <c r="C392" s="78"/>
      <c r="D392" s="78"/>
      <c r="E392" s="79"/>
      <c r="F392" s="80"/>
      <c r="G392" s="73"/>
      <c r="H392" s="82"/>
      <c r="I392" s="93"/>
      <c r="J392" s="90"/>
      <c r="K392" s="83"/>
      <c r="L392" s="83"/>
      <c r="M392" s="84"/>
      <c r="N392" s="83"/>
      <c r="O392" s="104" t="str">
        <f ca="1">IF($B392="","",IF(F392="Arbeitgeberähnliche Stellung",OFFSET(MD!$Q$5,MATCH(Grundlagen_Abrechnung_KAE!$AK$7,MD_JAHR,0),0)*$H392,IF(((AD392/12*M392*12)+N392)&gt;AF392,AF392/12,((AD392/12*M392*12)+N392)/12)))</f>
        <v/>
      </c>
      <c r="P392" s="90"/>
      <c r="Q392" s="90"/>
      <c r="R392" s="104">
        <f t="shared" si="47"/>
        <v>0</v>
      </c>
      <c r="T392" s="145">
        <f t="shared" si="48"/>
        <v>0</v>
      </c>
      <c r="U392" s="76">
        <f t="shared" ca="1" si="49"/>
        <v>0</v>
      </c>
      <c r="V392" s="76">
        <f t="shared" ca="1" si="55"/>
        <v>0</v>
      </c>
      <c r="W392" s="76">
        <f t="shared" ca="1" si="50"/>
        <v>0</v>
      </c>
      <c r="Y392" s="106" t="str">
        <f t="shared" si="51"/>
        <v>prüfen</v>
      </c>
      <c r="Z392" s="107" t="str">
        <f ca="1">IFERROR(OFFSET(MD!$U$5,MATCH(Grundlagen_Abrechnung_KAE!$E392,MD_GENDER,0),0),"")</f>
        <v/>
      </c>
      <c r="AA392" s="104">
        <f t="shared" si="52"/>
        <v>0</v>
      </c>
      <c r="AC392" s="104">
        <f t="shared" si="53"/>
        <v>0</v>
      </c>
      <c r="AD392" s="104">
        <f ca="1">IF(F392="Arbeitgeberähnliche Stellung",OFFSET(MD!$Q$5,MATCH(Grundlagen_Abrechnung_KAE!$AK$7,MD_JAHR,0),0)*$H392,IF(J392&gt;0,AC392,I392))</f>
        <v>0</v>
      </c>
      <c r="AF392" s="85" t="e">
        <f ca="1">OFFSET(MD!$P$5,MATCH($AK$7,MD_JAHR,0),0)*12</f>
        <v>#VALUE!</v>
      </c>
      <c r="AG392" s="85">
        <f t="shared" si="54"/>
        <v>0</v>
      </c>
      <c r="AH392" s="81"/>
      <c r="AJ392" s="72"/>
      <c r="AK392" s="72"/>
      <c r="AL392" s="72"/>
      <c r="AM392" s="72"/>
      <c r="AN392" s="72"/>
    </row>
    <row r="393" spans="2:40" ht="15" customHeight="1" x14ac:dyDescent="0.2">
      <c r="B393" s="78"/>
      <c r="C393" s="78"/>
      <c r="D393" s="78"/>
      <c r="E393" s="79"/>
      <c r="F393" s="80"/>
      <c r="G393" s="73"/>
      <c r="H393" s="82"/>
      <c r="I393" s="93"/>
      <c r="J393" s="90"/>
      <c r="K393" s="83"/>
      <c r="L393" s="83"/>
      <c r="M393" s="84"/>
      <c r="N393" s="83"/>
      <c r="O393" s="104" t="str">
        <f ca="1">IF($B393="","",IF(F393="Arbeitgeberähnliche Stellung",OFFSET(MD!$Q$5,MATCH(Grundlagen_Abrechnung_KAE!$AK$7,MD_JAHR,0),0)*$H393,IF(((AD393/12*M393*12)+N393)&gt;AF393,AF393/12,((AD393/12*M393*12)+N393)/12)))</f>
        <v/>
      </c>
      <c r="P393" s="90"/>
      <c r="Q393" s="90"/>
      <c r="R393" s="104">
        <f t="shared" si="47"/>
        <v>0</v>
      </c>
      <c r="T393" s="145">
        <f t="shared" si="48"/>
        <v>0</v>
      </c>
      <c r="U393" s="76">
        <f t="shared" ca="1" si="49"/>
        <v>0</v>
      </c>
      <c r="V393" s="76">
        <f t="shared" ca="1" si="55"/>
        <v>0</v>
      </c>
      <c r="W393" s="76">
        <f t="shared" ca="1" si="50"/>
        <v>0</v>
      </c>
      <c r="Y393" s="106" t="str">
        <f t="shared" si="51"/>
        <v>prüfen</v>
      </c>
      <c r="Z393" s="107" t="str">
        <f ca="1">IFERROR(OFFSET(MD!$U$5,MATCH(Grundlagen_Abrechnung_KAE!$E393,MD_GENDER,0),0),"")</f>
        <v/>
      </c>
      <c r="AA393" s="104">
        <f t="shared" si="52"/>
        <v>0</v>
      </c>
      <c r="AC393" s="104">
        <f t="shared" si="53"/>
        <v>0</v>
      </c>
      <c r="AD393" s="104">
        <f ca="1">IF(F393="Arbeitgeberähnliche Stellung",OFFSET(MD!$Q$5,MATCH(Grundlagen_Abrechnung_KAE!$AK$7,MD_JAHR,0),0)*$H393,IF(J393&gt;0,AC393,I393))</f>
        <v>0</v>
      </c>
      <c r="AF393" s="85" t="e">
        <f ca="1">OFFSET(MD!$P$5,MATCH($AK$7,MD_JAHR,0),0)*12</f>
        <v>#VALUE!</v>
      </c>
      <c r="AG393" s="85">
        <f t="shared" si="54"/>
        <v>0</v>
      </c>
      <c r="AH393" s="81"/>
      <c r="AJ393" s="72"/>
      <c r="AK393" s="72"/>
      <c r="AL393" s="72"/>
      <c r="AM393" s="72"/>
      <c r="AN393" s="72"/>
    </row>
    <row r="394" spans="2:40" ht="15" customHeight="1" x14ac:dyDescent="0.2">
      <c r="B394" s="78"/>
      <c r="C394" s="78"/>
      <c r="D394" s="78"/>
      <c r="E394" s="79"/>
      <c r="F394" s="80"/>
      <c r="G394" s="73"/>
      <c r="H394" s="82"/>
      <c r="I394" s="93"/>
      <c r="J394" s="90"/>
      <c r="K394" s="83"/>
      <c r="L394" s="83"/>
      <c r="M394" s="84"/>
      <c r="N394" s="83"/>
      <c r="O394" s="104" t="str">
        <f ca="1">IF($B394="","",IF(F394="Arbeitgeberähnliche Stellung",OFFSET(MD!$Q$5,MATCH(Grundlagen_Abrechnung_KAE!$AK$7,MD_JAHR,0),0)*$H394,IF(((AD394/12*M394*12)+N394)&gt;AF394,AF394/12,((AD394/12*M394*12)+N394)/12)))</f>
        <v/>
      </c>
      <c r="P394" s="90"/>
      <c r="Q394" s="90"/>
      <c r="R394" s="104">
        <f t="shared" si="47"/>
        <v>0</v>
      </c>
      <c r="T394" s="145">
        <f t="shared" si="48"/>
        <v>0</v>
      </c>
      <c r="U394" s="76">
        <f t="shared" ca="1" si="49"/>
        <v>0</v>
      </c>
      <c r="V394" s="76">
        <f t="shared" ca="1" si="55"/>
        <v>0</v>
      </c>
      <c r="W394" s="76">
        <f t="shared" ca="1" si="50"/>
        <v>0</v>
      </c>
      <c r="Y394" s="106" t="str">
        <f t="shared" si="51"/>
        <v>prüfen</v>
      </c>
      <c r="Z394" s="107" t="str">
        <f ca="1">IFERROR(OFFSET(MD!$U$5,MATCH(Grundlagen_Abrechnung_KAE!$E394,MD_GENDER,0),0),"")</f>
        <v/>
      </c>
      <c r="AA394" s="104">
        <f t="shared" si="52"/>
        <v>0</v>
      </c>
      <c r="AC394" s="104">
        <f t="shared" si="53"/>
        <v>0</v>
      </c>
      <c r="AD394" s="104">
        <f ca="1">IF(F394="Arbeitgeberähnliche Stellung",OFFSET(MD!$Q$5,MATCH(Grundlagen_Abrechnung_KAE!$AK$7,MD_JAHR,0),0)*$H394,IF(J394&gt;0,AC394,I394))</f>
        <v>0</v>
      </c>
      <c r="AF394" s="85" t="e">
        <f ca="1">OFFSET(MD!$P$5,MATCH($AK$7,MD_JAHR,0),0)*12</f>
        <v>#VALUE!</v>
      </c>
      <c r="AG394" s="85">
        <f t="shared" si="54"/>
        <v>0</v>
      </c>
      <c r="AH394" s="81"/>
      <c r="AJ394" s="72"/>
      <c r="AK394" s="72"/>
      <c r="AL394" s="72"/>
      <c r="AM394" s="72"/>
      <c r="AN394" s="72"/>
    </row>
    <row r="395" spans="2:40" ht="15" customHeight="1" x14ac:dyDescent="0.2">
      <c r="B395" s="78"/>
      <c r="C395" s="78"/>
      <c r="D395" s="78"/>
      <c r="E395" s="79"/>
      <c r="F395" s="80"/>
      <c r="G395" s="73"/>
      <c r="H395" s="82"/>
      <c r="I395" s="93"/>
      <c r="J395" s="90"/>
      <c r="K395" s="83"/>
      <c r="L395" s="83"/>
      <c r="M395" s="84"/>
      <c r="N395" s="83"/>
      <c r="O395" s="104" t="str">
        <f ca="1">IF($B395="","",IF(F395="Arbeitgeberähnliche Stellung",OFFSET(MD!$Q$5,MATCH(Grundlagen_Abrechnung_KAE!$AK$7,MD_JAHR,0),0)*$H395,IF(((AD395/12*M395*12)+N395)&gt;AF395,AF395/12,((AD395/12*M395*12)+N395)/12)))</f>
        <v/>
      </c>
      <c r="P395" s="90"/>
      <c r="Q395" s="90"/>
      <c r="R395" s="104">
        <f t="shared" si="47"/>
        <v>0</v>
      </c>
      <c r="T395" s="145">
        <f t="shared" si="48"/>
        <v>0</v>
      </c>
      <c r="U395" s="76">
        <f t="shared" ca="1" si="49"/>
        <v>0</v>
      </c>
      <c r="V395" s="76">
        <f t="shared" ca="1" si="55"/>
        <v>0</v>
      </c>
      <c r="W395" s="76">
        <f t="shared" ca="1" si="50"/>
        <v>0</v>
      </c>
      <c r="Y395" s="106" t="str">
        <f t="shared" si="51"/>
        <v>prüfen</v>
      </c>
      <c r="Z395" s="107" t="str">
        <f ca="1">IFERROR(OFFSET(MD!$U$5,MATCH(Grundlagen_Abrechnung_KAE!$E395,MD_GENDER,0),0),"")</f>
        <v/>
      </c>
      <c r="AA395" s="104">
        <f t="shared" si="52"/>
        <v>0</v>
      </c>
      <c r="AC395" s="104">
        <f t="shared" si="53"/>
        <v>0</v>
      </c>
      <c r="AD395" s="104">
        <f ca="1">IF(F395="Arbeitgeberähnliche Stellung",OFFSET(MD!$Q$5,MATCH(Grundlagen_Abrechnung_KAE!$AK$7,MD_JAHR,0),0)*$H395,IF(J395&gt;0,AC395,I395))</f>
        <v>0</v>
      </c>
      <c r="AF395" s="85" t="e">
        <f ca="1">OFFSET(MD!$P$5,MATCH($AK$7,MD_JAHR,0),0)*12</f>
        <v>#VALUE!</v>
      </c>
      <c r="AG395" s="85">
        <f t="shared" si="54"/>
        <v>0</v>
      </c>
      <c r="AH395" s="81"/>
      <c r="AJ395" s="72"/>
      <c r="AK395" s="72"/>
      <c r="AL395" s="72"/>
      <c r="AM395" s="72"/>
      <c r="AN395" s="72"/>
    </row>
    <row r="396" spans="2:40" ht="15" customHeight="1" x14ac:dyDescent="0.2">
      <c r="B396" s="78"/>
      <c r="C396" s="78"/>
      <c r="D396" s="78"/>
      <c r="E396" s="79"/>
      <c r="F396" s="80"/>
      <c r="G396" s="73"/>
      <c r="H396" s="82"/>
      <c r="I396" s="93"/>
      <c r="J396" s="90"/>
      <c r="K396" s="83"/>
      <c r="L396" s="83"/>
      <c r="M396" s="84"/>
      <c r="N396" s="83"/>
      <c r="O396" s="104" t="str">
        <f ca="1">IF($B396="","",IF(F396="Arbeitgeberähnliche Stellung",OFFSET(MD!$Q$5,MATCH(Grundlagen_Abrechnung_KAE!$AK$7,MD_JAHR,0),0)*$H396,IF(((AD396/12*M396*12)+N396)&gt;AF396,AF396/12,((AD396/12*M396*12)+N396)/12)))</f>
        <v/>
      </c>
      <c r="P396" s="90"/>
      <c r="Q396" s="90"/>
      <c r="R396" s="104">
        <f t="shared" si="47"/>
        <v>0</v>
      </c>
      <c r="T396" s="145">
        <f t="shared" si="48"/>
        <v>0</v>
      </c>
      <c r="U396" s="76">
        <f t="shared" ca="1" si="49"/>
        <v>0</v>
      </c>
      <c r="V396" s="76">
        <f t="shared" ca="1" si="55"/>
        <v>0</v>
      </c>
      <c r="W396" s="76">
        <f t="shared" ca="1" si="50"/>
        <v>0</v>
      </c>
      <c r="Y396" s="106" t="str">
        <f t="shared" si="51"/>
        <v>prüfen</v>
      </c>
      <c r="Z396" s="107" t="str">
        <f ca="1">IFERROR(OFFSET(MD!$U$5,MATCH(Grundlagen_Abrechnung_KAE!$E396,MD_GENDER,0),0),"")</f>
        <v/>
      </c>
      <c r="AA396" s="104">
        <f t="shared" si="52"/>
        <v>0</v>
      </c>
      <c r="AC396" s="104">
        <f t="shared" si="53"/>
        <v>0</v>
      </c>
      <c r="AD396" s="104">
        <f ca="1">IF(F396="Arbeitgeberähnliche Stellung",OFFSET(MD!$Q$5,MATCH(Grundlagen_Abrechnung_KAE!$AK$7,MD_JAHR,0),0)*$H396,IF(J396&gt;0,AC396,I396))</f>
        <v>0</v>
      </c>
      <c r="AF396" s="85" t="e">
        <f ca="1">OFFSET(MD!$P$5,MATCH($AK$7,MD_JAHR,0),0)*12</f>
        <v>#VALUE!</v>
      </c>
      <c r="AG396" s="85">
        <f t="shared" si="54"/>
        <v>0</v>
      </c>
      <c r="AH396" s="81"/>
      <c r="AJ396" s="72"/>
      <c r="AK396" s="72"/>
      <c r="AL396" s="72"/>
      <c r="AM396" s="72"/>
      <c r="AN396" s="72"/>
    </row>
    <row r="397" spans="2:40" ht="15" customHeight="1" x14ac:dyDescent="0.2">
      <c r="B397" s="78"/>
      <c r="C397" s="78"/>
      <c r="D397" s="78"/>
      <c r="E397" s="79"/>
      <c r="F397" s="80"/>
      <c r="G397" s="73"/>
      <c r="H397" s="82"/>
      <c r="I397" s="93"/>
      <c r="J397" s="90"/>
      <c r="K397" s="83"/>
      <c r="L397" s="83"/>
      <c r="M397" s="84"/>
      <c r="N397" s="83"/>
      <c r="O397" s="104" t="str">
        <f ca="1">IF($B397="","",IF(F397="Arbeitgeberähnliche Stellung",OFFSET(MD!$Q$5,MATCH(Grundlagen_Abrechnung_KAE!$AK$7,MD_JAHR,0),0)*$H397,IF(((AD397/12*M397*12)+N397)&gt;AF397,AF397/12,((AD397/12*M397*12)+N397)/12)))</f>
        <v/>
      </c>
      <c r="P397" s="90"/>
      <c r="Q397" s="90"/>
      <c r="R397" s="104">
        <f t="shared" si="47"/>
        <v>0</v>
      </c>
      <c r="T397" s="145">
        <f t="shared" si="48"/>
        <v>0</v>
      </c>
      <c r="U397" s="76">
        <f t="shared" ca="1" si="49"/>
        <v>0</v>
      </c>
      <c r="V397" s="76">
        <f t="shared" ca="1" si="55"/>
        <v>0</v>
      </c>
      <c r="W397" s="76">
        <f t="shared" ca="1" si="50"/>
        <v>0</v>
      </c>
      <c r="Y397" s="106" t="str">
        <f t="shared" si="51"/>
        <v>prüfen</v>
      </c>
      <c r="Z397" s="107" t="str">
        <f ca="1">IFERROR(OFFSET(MD!$U$5,MATCH(Grundlagen_Abrechnung_KAE!$E397,MD_GENDER,0),0),"")</f>
        <v/>
      </c>
      <c r="AA397" s="104">
        <f t="shared" si="52"/>
        <v>0</v>
      </c>
      <c r="AC397" s="104">
        <f t="shared" si="53"/>
        <v>0</v>
      </c>
      <c r="AD397" s="104">
        <f ca="1">IF(F397="Arbeitgeberähnliche Stellung",OFFSET(MD!$Q$5,MATCH(Grundlagen_Abrechnung_KAE!$AK$7,MD_JAHR,0),0)*$H397,IF(J397&gt;0,AC397,I397))</f>
        <v>0</v>
      </c>
      <c r="AF397" s="85" t="e">
        <f ca="1">OFFSET(MD!$P$5,MATCH($AK$7,MD_JAHR,0),0)*12</f>
        <v>#VALUE!</v>
      </c>
      <c r="AG397" s="85">
        <f t="shared" si="54"/>
        <v>0</v>
      </c>
      <c r="AH397" s="81"/>
      <c r="AJ397" s="72"/>
      <c r="AK397" s="72"/>
      <c r="AL397" s="72"/>
      <c r="AM397" s="72"/>
      <c r="AN397" s="72"/>
    </row>
    <row r="398" spans="2:40" ht="15" customHeight="1" x14ac:dyDescent="0.2">
      <c r="B398" s="78"/>
      <c r="C398" s="78"/>
      <c r="D398" s="78"/>
      <c r="E398" s="79"/>
      <c r="F398" s="80"/>
      <c r="G398" s="73"/>
      <c r="H398" s="82"/>
      <c r="I398" s="93"/>
      <c r="J398" s="90"/>
      <c r="K398" s="83"/>
      <c r="L398" s="83"/>
      <c r="M398" s="84"/>
      <c r="N398" s="83"/>
      <c r="O398" s="104" t="str">
        <f ca="1">IF($B398="","",IF(F398="Arbeitgeberähnliche Stellung",OFFSET(MD!$Q$5,MATCH(Grundlagen_Abrechnung_KAE!$AK$7,MD_JAHR,0),0)*$H398,IF(((AD398/12*M398*12)+N398)&gt;AF398,AF398/12,((AD398/12*M398*12)+N398)/12)))</f>
        <v/>
      </c>
      <c r="P398" s="90"/>
      <c r="Q398" s="90"/>
      <c r="R398" s="104">
        <f t="shared" si="47"/>
        <v>0</v>
      </c>
      <c r="T398" s="145">
        <f t="shared" si="48"/>
        <v>0</v>
      </c>
      <c r="U398" s="76">
        <f t="shared" ca="1" si="49"/>
        <v>0</v>
      </c>
      <c r="V398" s="76">
        <f t="shared" ca="1" si="55"/>
        <v>0</v>
      </c>
      <c r="W398" s="76">
        <f t="shared" ca="1" si="50"/>
        <v>0</v>
      </c>
      <c r="Y398" s="106" t="str">
        <f t="shared" si="51"/>
        <v>prüfen</v>
      </c>
      <c r="Z398" s="107" t="str">
        <f ca="1">IFERROR(OFFSET(MD!$U$5,MATCH(Grundlagen_Abrechnung_KAE!$E398,MD_GENDER,0),0),"")</f>
        <v/>
      </c>
      <c r="AA398" s="104">
        <f t="shared" si="52"/>
        <v>0</v>
      </c>
      <c r="AC398" s="104">
        <f t="shared" si="53"/>
        <v>0</v>
      </c>
      <c r="AD398" s="104">
        <f ca="1">IF(F398="Arbeitgeberähnliche Stellung",OFFSET(MD!$Q$5,MATCH(Grundlagen_Abrechnung_KAE!$AK$7,MD_JAHR,0),0)*$H398,IF(J398&gt;0,AC398,I398))</f>
        <v>0</v>
      </c>
      <c r="AF398" s="85" t="e">
        <f ca="1">OFFSET(MD!$P$5,MATCH($AK$7,MD_JAHR,0),0)*12</f>
        <v>#VALUE!</v>
      </c>
      <c r="AG398" s="85">
        <f t="shared" si="54"/>
        <v>0</v>
      </c>
      <c r="AH398" s="81"/>
      <c r="AJ398" s="72"/>
      <c r="AK398" s="72"/>
      <c r="AL398" s="72"/>
      <c r="AM398" s="72"/>
      <c r="AN398" s="72"/>
    </row>
    <row r="399" spans="2:40" ht="15" customHeight="1" x14ac:dyDescent="0.2">
      <c r="B399" s="78"/>
      <c r="C399" s="78"/>
      <c r="D399" s="78"/>
      <c r="E399" s="79"/>
      <c r="F399" s="80"/>
      <c r="G399" s="73"/>
      <c r="H399" s="82"/>
      <c r="I399" s="93"/>
      <c r="J399" s="90"/>
      <c r="K399" s="83"/>
      <c r="L399" s="83"/>
      <c r="M399" s="84"/>
      <c r="N399" s="83"/>
      <c r="O399" s="104" t="str">
        <f ca="1">IF($B399="","",IF(F399="Arbeitgeberähnliche Stellung",OFFSET(MD!$Q$5,MATCH(Grundlagen_Abrechnung_KAE!$AK$7,MD_JAHR,0),0)*$H399,IF(((AD399/12*M399*12)+N399)&gt;AF399,AF399/12,((AD399/12*M399*12)+N399)/12)))</f>
        <v/>
      </c>
      <c r="P399" s="90"/>
      <c r="Q399" s="90"/>
      <c r="R399" s="104">
        <f t="shared" si="47"/>
        <v>0</v>
      </c>
      <c r="T399" s="145">
        <f t="shared" si="48"/>
        <v>0</v>
      </c>
      <c r="U399" s="76">
        <f t="shared" ca="1" si="49"/>
        <v>0</v>
      </c>
      <c r="V399" s="76">
        <f t="shared" ca="1" si="55"/>
        <v>0</v>
      </c>
      <c r="W399" s="76">
        <f t="shared" ca="1" si="50"/>
        <v>0</v>
      </c>
      <c r="Y399" s="106" t="str">
        <f t="shared" si="51"/>
        <v>prüfen</v>
      </c>
      <c r="Z399" s="107" t="str">
        <f ca="1">IFERROR(OFFSET(MD!$U$5,MATCH(Grundlagen_Abrechnung_KAE!$E399,MD_GENDER,0),0),"")</f>
        <v/>
      </c>
      <c r="AA399" s="104">
        <f t="shared" si="52"/>
        <v>0</v>
      </c>
      <c r="AC399" s="104">
        <f t="shared" si="53"/>
        <v>0</v>
      </c>
      <c r="AD399" s="104">
        <f ca="1">IF(F399="Arbeitgeberähnliche Stellung",OFFSET(MD!$Q$5,MATCH(Grundlagen_Abrechnung_KAE!$AK$7,MD_JAHR,0),0)*$H399,IF(J399&gt;0,AC399,I399))</f>
        <v>0</v>
      </c>
      <c r="AF399" s="85" t="e">
        <f ca="1">OFFSET(MD!$P$5,MATCH($AK$7,MD_JAHR,0),0)*12</f>
        <v>#VALUE!</v>
      </c>
      <c r="AG399" s="85">
        <f t="shared" si="54"/>
        <v>0</v>
      </c>
      <c r="AH399" s="81"/>
      <c r="AJ399" s="72"/>
      <c r="AK399" s="72"/>
      <c r="AL399" s="72"/>
      <c r="AM399" s="72"/>
      <c r="AN399" s="72"/>
    </row>
    <row r="400" spans="2:40" ht="15" customHeight="1" x14ac:dyDescent="0.2">
      <c r="B400" s="78"/>
      <c r="C400" s="78"/>
      <c r="D400" s="78"/>
      <c r="E400" s="79"/>
      <c r="F400" s="80"/>
      <c r="G400" s="73"/>
      <c r="H400" s="82"/>
      <c r="I400" s="93"/>
      <c r="J400" s="90"/>
      <c r="K400" s="83"/>
      <c r="L400" s="83"/>
      <c r="M400" s="84"/>
      <c r="N400" s="83"/>
      <c r="O400" s="104" t="str">
        <f ca="1">IF($B400="","",IF(F400="Arbeitgeberähnliche Stellung",OFFSET(MD!$Q$5,MATCH(Grundlagen_Abrechnung_KAE!$AK$7,MD_JAHR,0),0)*$H400,IF(((AD400/12*M400*12)+N400)&gt;AF400,AF400/12,((AD400/12*M400*12)+N400)/12)))</f>
        <v/>
      </c>
      <c r="P400" s="90"/>
      <c r="Q400" s="90"/>
      <c r="R400" s="104">
        <f t="shared" si="47"/>
        <v>0</v>
      </c>
      <c r="T400" s="145">
        <f t="shared" si="48"/>
        <v>0</v>
      </c>
      <c r="U400" s="76">
        <f t="shared" ca="1" si="49"/>
        <v>0</v>
      </c>
      <c r="V400" s="76">
        <f t="shared" ca="1" si="55"/>
        <v>0</v>
      </c>
      <c r="W400" s="76">
        <f t="shared" ca="1" si="50"/>
        <v>0</v>
      </c>
      <c r="Y400" s="106" t="str">
        <f t="shared" si="51"/>
        <v>prüfen</v>
      </c>
      <c r="Z400" s="107" t="str">
        <f ca="1">IFERROR(OFFSET(MD!$U$5,MATCH(Grundlagen_Abrechnung_KAE!$E400,MD_GENDER,0),0),"")</f>
        <v/>
      </c>
      <c r="AA400" s="104">
        <f t="shared" si="52"/>
        <v>0</v>
      </c>
      <c r="AC400" s="104">
        <f t="shared" si="53"/>
        <v>0</v>
      </c>
      <c r="AD400" s="104">
        <f ca="1">IF(F400="Arbeitgeberähnliche Stellung",OFFSET(MD!$Q$5,MATCH(Grundlagen_Abrechnung_KAE!$AK$7,MD_JAHR,0),0)*$H400,IF(J400&gt;0,AC400,I400))</f>
        <v>0</v>
      </c>
      <c r="AF400" s="85" t="e">
        <f ca="1">OFFSET(MD!$P$5,MATCH($AK$7,MD_JAHR,0),0)*12</f>
        <v>#VALUE!</v>
      </c>
      <c r="AG400" s="85">
        <f t="shared" si="54"/>
        <v>0</v>
      </c>
      <c r="AH400" s="81"/>
      <c r="AJ400" s="72"/>
      <c r="AK400" s="72"/>
      <c r="AL400" s="72"/>
      <c r="AM400" s="72"/>
      <c r="AN400" s="72"/>
    </row>
    <row r="401" spans="2:40" ht="15" customHeight="1" x14ac:dyDescent="0.2">
      <c r="B401" s="78"/>
      <c r="C401" s="78"/>
      <c r="D401" s="78"/>
      <c r="E401" s="79"/>
      <c r="F401" s="80"/>
      <c r="G401" s="73"/>
      <c r="H401" s="82"/>
      <c r="I401" s="93"/>
      <c r="J401" s="90"/>
      <c r="K401" s="83"/>
      <c r="L401" s="83"/>
      <c r="M401" s="84"/>
      <c r="N401" s="83"/>
      <c r="O401" s="104" t="str">
        <f ca="1">IF($B401="","",IF(F401="Arbeitgeberähnliche Stellung",OFFSET(MD!$Q$5,MATCH(Grundlagen_Abrechnung_KAE!$AK$7,MD_JAHR,0),0)*$H401,IF(((AD401/12*M401*12)+N401)&gt;AF401,AF401/12,((AD401/12*M401*12)+N401)/12)))</f>
        <v/>
      </c>
      <c r="P401" s="90"/>
      <c r="Q401" s="90"/>
      <c r="R401" s="104">
        <f t="shared" si="47"/>
        <v>0</v>
      </c>
      <c r="T401" s="145">
        <f t="shared" si="48"/>
        <v>0</v>
      </c>
      <c r="U401" s="76">
        <f t="shared" ca="1" si="49"/>
        <v>0</v>
      </c>
      <c r="V401" s="76">
        <f t="shared" ca="1" si="55"/>
        <v>0</v>
      </c>
      <c r="W401" s="76">
        <f t="shared" ca="1" si="50"/>
        <v>0</v>
      </c>
      <c r="Y401" s="106" t="str">
        <f t="shared" si="51"/>
        <v>prüfen</v>
      </c>
      <c r="Z401" s="107" t="str">
        <f ca="1">IFERROR(OFFSET(MD!$U$5,MATCH(Grundlagen_Abrechnung_KAE!$E401,MD_GENDER,0),0),"")</f>
        <v/>
      </c>
      <c r="AA401" s="104">
        <f t="shared" si="52"/>
        <v>0</v>
      </c>
      <c r="AC401" s="104">
        <f t="shared" si="53"/>
        <v>0</v>
      </c>
      <c r="AD401" s="104">
        <f ca="1">IF(F401="Arbeitgeberähnliche Stellung",OFFSET(MD!$Q$5,MATCH(Grundlagen_Abrechnung_KAE!$AK$7,MD_JAHR,0),0)*$H401,IF(J401&gt;0,AC401,I401))</f>
        <v>0</v>
      </c>
      <c r="AF401" s="85" t="e">
        <f ca="1">OFFSET(MD!$P$5,MATCH($AK$7,MD_JAHR,0),0)*12</f>
        <v>#VALUE!</v>
      </c>
      <c r="AG401" s="85">
        <f t="shared" si="54"/>
        <v>0</v>
      </c>
      <c r="AH401" s="81"/>
      <c r="AJ401" s="72"/>
      <c r="AK401" s="72"/>
      <c r="AL401" s="72"/>
      <c r="AM401" s="72"/>
      <c r="AN401" s="72"/>
    </row>
    <row r="402" spans="2:40" ht="15" customHeight="1" x14ac:dyDescent="0.2">
      <c r="B402" s="78"/>
      <c r="C402" s="78"/>
      <c r="D402" s="78"/>
      <c r="E402" s="79"/>
      <c r="F402" s="80"/>
      <c r="G402" s="73"/>
      <c r="H402" s="82"/>
      <c r="I402" s="93"/>
      <c r="J402" s="90"/>
      <c r="K402" s="83"/>
      <c r="L402" s="83"/>
      <c r="M402" s="84"/>
      <c r="N402" s="83"/>
      <c r="O402" s="104" t="str">
        <f ca="1">IF($B402="","",IF(F402="Arbeitgeberähnliche Stellung",OFFSET(MD!$Q$5,MATCH(Grundlagen_Abrechnung_KAE!$AK$7,MD_JAHR,0),0)*$H402,IF(((AD402/12*M402*12)+N402)&gt;AF402,AF402/12,((AD402/12*M402*12)+N402)/12)))</f>
        <v/>
      </c>
      <c r="P402" s="90"/>
      <c r="Q402" s="90"/>
      <c r="R402" s="104">
        <f t="shared" si="47"/>
        <v>0</v>
      </c>
      <c r="T402" s="145">
        <f t="shared" si="48"/>
        <v>0</v>
      </c>
      <c r="U402" s="76">
        <f t="shared" ca="1" si="49"/>
        <v>0</v>
      </c>
      <c r="V402" s="76">
        <f t="shared" ca="1" si="55"/>
        <v>0</v>
      </c>
      <c r="W402" s="76">
        <f t="shared" ca="1" si="50"/>
        <v>0</v>
      </c>
      <c r="Y402" s="106" t="str">
        <f t="shared" si="51"/>
        <v>prüfen</v>
      </c>
      <c r="Z402" s="107" t="str">
        <f ca="1">IFERROR(OFFSET(MD!$U$5,MATCH(Grundlagen_Abrechnung_KAE!$E402,MD_GENDER,0),0),"")</f>
        <v/>
      </c>
      <c r="AA402" s="104">
        <f t="shared" si="52"/>
        <v>0</v>
      </c>
      <c r="AC402" s="104">
        <f t="shared" si="53"/>
        <v>0</v>
      </c>
      <c r="AD402" s="104">
        <f ca="1">IF(F402="Arbeitgeberähnliche Stellung",OFFSET(MD!$Q$5,MATCH(Grundlagen_Abrechnung_KAE!$AK$7,MD_JAHR,0),0)*$H402,IF(J402&gt;0,AC402,I402))</f>
        <v>0</v>
      </c>
      <c r="AF402" s="85" t="e">
        <f ca="1">OFFSET(MD!$P$5,MATCH($AK$7,MD_JAHR,0),0)*12</f>
        <v>#VALUE!</v>
      </c>
      <c r="AG402" s="85">
        <f t="shared" si="54"/>
        <v>0</v>
      </c>
      <c r="AH402" s="81"/>
      <c r="AJ402" s="72"/>
      <c r="AK402" s="72"/>
      <c r="AL402" s="72"/>
      <c r="AM402" s="72"/>
      <c r="AN402" s="72"/>
    </row>
    <row r="403" spans="2:40" ht="15" customHeight="1" x14ac:dyDescent="0.2">
      <c r="B403" s="78"/>
      <c r="C403" s="78"/>
      <c r="D403" s="78"/>
      <c r="E403" s="79"/>
      <c r="F403" s="80"/>
      <c r="G403" s="73"/>
      <c r="H403" s="82"/>
      <c r="I403" s="93"/>
      <c r="J403" s="90"/>
      <c r="K403" s="83"/>
      <c r="L403" s="83"/>
      <c r="M403" s="84"/>
      <c r="N403" s="83"/>
      <c r="O403" s="104" t="str">
        <f ca="1">IF($B403="","",IF(F403="Arbeitgeberähnliche Stellung",OFFSET(MD!$Q$5,MATCH(Grundlagen_Abrechnung_KAE!$AK$7,MD_JAHR,0),0)*$H403,IF(((AD403/12*M403*12)+N403)&gt;AF403,AF403/12,((AD403/12*M403*12)+N403)/12)))</f>
        <v/>
      </c>
      <c r="P403" s="90"/>
      <c r="Q403" s="90"/>
      <c r="R403" s="104">
        <f t="shared" ref="R403:R466" si="56">ROUND(IF(Q403="",0,IF(P403=0,0,IF(Q403&gt;P403,0,P403-Q403))),2)</f>
        <v>0</v>
      </c>
      <c r="T403" s="145">
        <f t="shared" ref="T403:T466" si="57">IFERROR(R403/P403,0)</f>
        <v>0</v>
      </c>
      <c r="U403" s="76">
        <f t="shared" ref="U403:U466" ca="1" si="58">IFERROR(IF(O403-W403=0,O403,(O403)*(1-T403)),0)</f>
        <v>0</v>
      </c>
      <c r="V403" s="76">
        <f t="shared" ca="1" si="55"/>
        <v>0</v>
      </c>
      <c r="W403" s="76">
        <f t="shared" ref="W403:W466" ca="1" si="59">IFERROR(O403*T403,0)*0.8</f>
        <v>0</v>
      </c>
      <c r="Y403" s="106" t="str">
        <f t="shared" ref="Y403:Y466" si="60">IF(YEAR($G403)&gt;$Y$16,"prüfen","")</f>
        <v>prüfen</v>
      </c>
      <c r="Z403" s="107" t="str">
        <f ca="1">IFERROR(OFFSET(MD!$U$5,MATCH(Grundlagen_Abrechnung_KAE!$E403,MD_GENDER,0),0),"")</f>
        <v/>
      </c>
      <c r="AA403" s="104">
        <f t="shared" ref="AA403:AA466" si="61">IF(B403="",0,IF(YEAR(G403)&gt;$AA$16,0,1))</f>
        <v>0</v>
      </c>
      <c r="AC403" s="104">
        <f t="shared" ref="AC403:AC466" si="62">IF(J403*K403/6&gt;J403*L403/12,J403*K403/6,J403*L403/12)</f>
        <v>0</v>
      </c>
      <c r="AD403" s="104">
        <f ca="1">IF(F403="Arbeitgeberähnliche Stellung",OFFSET(MD!$Q$5,MATCH(Grundlagen_Abrechnung_KAE!$AK$7,MD_JAHR,0),0)*$H403,IF(J403&gt;0,AC403,I403))</f>
        <v>0</v>
      </c>
      <c r="AF403" s="85" t="e">
        <f ca="1">OFFSET(MD!$P$5,MATCH($AK$7,MD_JAHR,0),0)*12</f>
        <v>#VALUE!</v>
      </c>
      <c r="AG403" s="85">
        <f t="shared" ref="AG403:AG466" si="63">I403*M403+N403</f>
        <v>0</v>
      </c>
      <c r="AH403" s="81"/>
      <c r="AJ403" s="72"/>
      <c r="AK403" s="72"/>
      <c r="AL403" s="72"/>
      <c r="AM403" s="72"/>
      <c r="AN403" s="72"/>
    </row>
    <row r="404" spans="2:40" ht="15" customHeight="1" x14ac:dyDescent="0.2">
      <c r="B404" s="78"/>
      <c r="C404" s="78"/>
      <c r="D404" s="78"/>
      <c r="E404" s="79"/>
      <c r="F404" s="80"/>
      <c r="G404" s="73"/>
      <c r="H404" s="82"/>
      <c r="I404" s="93"/>
      <c r="J404" s="90"/>
      <c r="K404" s="83"/>
      <c r="L404" s="83"/>
      <c r="M404" s="84"/>
      <c r="N404" s="83"/>
      <c r="O404" s="104" t="str">
        <f ca="1">IF($B404="","",IF(F404="Arbeitgeberähnliche Stellung",OFFSET(MD!$Q$5,MATCH(Grundlagen_Abrechnung_KAE!$AK$7,MD_JAHR,0),0)*$H404,IF(((AD404/12*M404*12)+N404)&gt;AF404,AF404/12,((AD404/12*M404*12)+N404)/12)))</f>
        <v/>
      </c>
      <c r="P404" s="90"/>
      <c r="Q404" s="90"/>
      <c r="R404" s="104">
        <f t="shared" si="56"/>
        <v>0</v>
      </c>
      <c r="T404" s="145">
        <f t="shared" si="57"/>
        <v>0</v>
      </c>
      <c r="U404" s="76">
        <f t="shared" ca="1" si="58"/>
        <v>0</v>
      </c>
      <c r="V404" s="76">
        <f t="shared" ref="V404:V467" ca="1" si="64">IFERROR(O404*T404,0)</f>
        <v>0</v>
      </c>
      <c r="W404" s="76">
        <f t="shared" ca="1" si="59"/>
        <v>0</v>
      </c>
      <c r="Y404" s="106" t="str">
        <f t="shared" si="60"/>
        <v>prüfen</v>
      </c>
      <c r="Z404" s="107" t="str">
        <f ca="1">IFERROR(OFFSET(MD!$U$5,MATCH(Grundlagen_Abrechnung_KAE!$E404,MD_GENDER,0),0),"")</f>
        <v/>
      </c>
      <c r="AA404" s="104">
        <f t="shared" si="61"/>
        <v>0</v>
      </c>
      <c r="AC404" s="104">
        <f t="shared" si="62"/>
        <v>0</v>
      </c>
      <c r="AD404" s="104">
        <f ca="1">IF(F404="Arbeitgeberähnliche Stellung",OFFSET(MD!$Q$5,MATCH(Grundlagen_Abrechnung_KAE!$AK$7,MD_JAHR,0),0)*$H404,IF(J404&gt;0,AC404,I404))</f>
        <v>0</v>
      </c>
      <c r="AF404" s="85" t="e">
        <f ca="1">OFFSET(MD!$P$5,MATCH($AK$7,MD_JAHR,0),0)*12</f>
        <v>#VALUE!</v>
      </c>
      <c r="AG404" s="85">
        <f t="shared" si="63"/>
        <v>0</v>
      </c>
      <c r="AH404" s="81"/>
      <c r="AJ404" s="72"/>
      <c r="AK404" s="72"/>
      <c r="AL404" s="72"/>
      <c r="AM404" s="72"/>
      <c r="AN404" s="72"/>
    </row>
    <row r="405" spans="2:40" ht="15" customHeight="1" x14ac:dyDescent="0.2">
      <c r="B405" s="78"/>
      <c r="C405" s="78"/>
      <c r="D405" s="78"/>
      <c r="E405" s="79"/>
      <c r="F405" s="80"/>
      <c r="G405" s="73"/>
      <c r="H405" s="82"/>
      <c r="I405" s="93"/>
      <c r="J405" s="90"/>
      <c r="K405" s="83"/>
      <c r="L405" s="83"/>
      <c r="M405" s="84"/>
      <c r="N405" s="83"/>
      <c r="O405" s="104" t="str">
        <f ca="1">IF($B405="","",IF(F405="Arbeitgeberähnliche Stellung",OFFSET(MD!$Q$5,MATCH(Grundlagen_Abrechnung_KAE!$AK$7,MD_JAHR,0),0)*$H405,IF(((AD405/12*M405*12)+N405)&gt;AF405,AF405/12,((AD405/12*M405*12)+N405)/12)))</f>
        <v/>
      </c>
      <c r="P405" s="90"/>
      <c r="Q405" s="90"/>
      <c r="R405" s="104">
        <f t="shared" si="56"/>
        <v>0</v>
      </c>
      <c r="T405" s="145">
        <f t="shared" si="57"/>
        <v>0</v>
      </c>
      <c r="U405" s="76">
        <f t="shared" ca="1" si="58"/>
        <v>0</v>
      </c>
      <c r="V405" s="76">
        <f t="shared" ca="1" si="64"/>
        <v>0</v>
      </c>
      <c r="W405" s="76">
        <f t="shared" ca="1" si="59"/>
        <v>0</v>
      </c>
      <c r="Y405" s="106" t="str">
        <f t="shared" si="60"/>
        <v>prüfen</v>
      </c>
      <c r="Z405" s="107" t="str">
        <f ca="1">IFERROR(OFFSET(MD!$U$5,MATCH(Grundlagen_Abrechnung_KAE!$E405,MD_GENDER,0),0),"")</f>
        <v/>
      </c>
      <c r="AA405" s="104">
        <f t="shared" si="61"/>
        <v>0</v>
      </c>
      <c r="AC405" s="104">
        <f t="shared" si="62"/>
        <v>0</v>
      </c>
      <c r="AD405" s="104">
        <f ca="1">IF(F405="Arbeitgeberähnliche Stellung",OFFSET(MD!$Q$5,MATCH(Grundlagen_Abrechnung_KAE!$AK$7,MD_JAHR,0),0)*$H405,IF(J405&gt;0,AC405,I405))</f>
        <v>0</v>
      </c>
      <c r="AF405" s="85" t="e">
        <f ca="1">OFFSET(MD!$P$5,MATCH($AK$7,MD_JAHR,0),0)*12</f>
        <v>#VALUE!</v>
      </c>
      <c r="AG405" s="85">
        <f t="shared" si="63"/>
        <v>0</v>
      </c>
      <c r="AH405" s="81"/>
      <c r="AJ405" s="72"/>
      <c r="AK405" s="72"/>
      <c r="AL405" s="72"/>
      <c r="AM405" s="72"/>
      <c r="AN405" s="72"/>
    </row>
    <row r="406" spans="2:40" ht="15" customHeight="1" x14ac:dyDescent="0.2">
      <c r="B406" s="78"/>
      <c r="C406" s="78"/>
      <c r="D406" s="78"/>
      <c r="E406" s="79"/>
      <c r="F406" s="80"/>
      <c r="G406" s="73"/>
      <c r="H406" s="82"/>
      <c r="I406" s="93"/>
      <c r="J406" s="90"/>
      <c r="K406" s="83"/>
      <c r="L406" s="83"/>
      <c r="M406" s="84"/>
      <c r="N406" s="83"/>
      <c r="O406" s="104" t="str">
        <f ca="1">IF($B406="","",IF(F406="Arbeitgeberähnliche Stellung",OFFSET(MD!$Q$5,MATCH(Grundlagen_Abrechnung_KAE!$AK$7,MD_JAHR,0),0)*$H406,IF(((AD406/12*M406*12)+N406)&gt;AF406,AF406/12,((AD406/12*M406*12)+N406)/12)))</f>
        <v/>
      </c>
      <c r="P406" s="90"/>
      <c r="Q406" s="90"/>
      <c r="R406" s="104">
        <f t="shared" si="56"/>
        <v>0</v>
      </c>
      <c r="T406" s="145">
        <f t="shared" si="57"/>
        <v>0</v>
      </c>
      <c r="U406" s="76">
        <f t="shared" ca="1" si="58"/>
        <v>0</v>
      </c>
      <c r="V406" s="76">
        <f t="shared" ca="1" si="64"/>
        <v>0</v>
      </c>
      <c r="W406" s="76">
        <f t="shared" ca="1" si="59"/>
        <v>0</v>
      </c>
      <c r="Y406" s="106" t="str">
        <f t="shared" si="60"/>
        <v>prüfen</v>
      </c>
      <c r="Z406" s="107" t="str">
        <f ca="1">IFERROR(OFFSET(MD!$U$5,MATCH(Grundlagen_Abrechnung_KAE!$E406,MD_GENDER,0),0),"")</f>
        <v/>
      </c>
      <c r="AA406" s="104">
        <f t="shared" si="61"/>
        <v>0</v>
      </c>
      <c r="AC406" s="104">
        <f t="shared" si="62"/>
        <v>0</v>
      </c>
      <c r="AD406" s="104">
        <f ca="1">IF(F406="Arbeitgeberähnliche Stellung",OFFSET(MD!$Q$5,MATCH(Grundlagen_Abrechnung_KAE!$AK$7,MD_JAHR,0),0)*$H406,IF(J406&gt;0,AC406,I406))</f>
        <v>0</v>
      </c>
      <c r="AF406" s="85" t="e">
        <f ca="1">OFFSET(MD!$P$5,MATCH($AK$7,MD_JAHR,0),0)*12</f>
        <v>#VALUE!</v>
      </c>
      <c r="AG406" s="85">
        <f t="shared" si="63"/>
        <v>0</v>
      </c>
      <c r="AH406" s="81"/>
      <c r="AJ406" s="72"/>
      <c r="AK406" s="72"/>
      <c r="AL406" s="72"/>
      <c r="AM406" s="72"/>
      <c r="AN406" s="72"/>
    </row>
    <row r="407" spans="2:40" ht="15" customHeight="1" x14ac:dyDescent="0.2">
      <c r="B407" s="78"/>
      <c r="C407" s="78"/>
      <c r="D407" s="78"/>
      <c r="E407" s="79"/>
      <c r="F407" s="80"/>
      <c r="G407" s="73"/>
      <c r="H407" s="82"/>
      <c r="I407" s="93"/>
      <c r="J407" s="90"/>
      <c r="K407" s="83"/>
      <c r="L407" s="83"/>
      <c r="M407" s="84"/>
      <c r="N407" s="83"/>
      <c r="O407" s="104" t="str">
        <f ca="1">IF($B407="","",IF(F407="Arbeitgeberähnliche Stellung",OFFSET(MD!$Q$5,MATCH(Grundlagen_Abrechnung_KAE!$AK$7,MD_JAHR,0),0)*$H407,IF(((AD407/12*M407*12)+N407)&gt;AF407,AF407/12,((AD407/12*M407*12)+N407)/12)))</f>
        <v/>
      </c>
      <c r="P407" s="90"/>
      <c r="Q407" s="90"/>
      <c r="R407" s="104">
        <f t="shared" si="56"/>
        <v>0</v>
      </c>
      <c r="T407" s="145">
        <f t="shared" si="57"/>
        <v>0</v>
      </c>
      <c r="U407" s="76">
        <f t="shared" ca="1" si="58"/>
        <v>0</v>
      </c>
      <c r="V407" s="76">
        <f t="shared" ca="1" si="64"/>
        <v>0</v>
      </c>
      <c r="W407" s="76">
        <f t="shared" ca="1" si="59"/>
        <v>0</v>
      </c>
      <c r="Y407" s="106" t="str">
        <f t="shared" si="60"/>
        <v>prüfen</v>
      </c>
      <c r="Z407" s="107" t="str">
        <f ca="1">IFERROR(OFFSET(MD!$U$5,MATCH(Grundlagen_Abrechnung_KAE!$E407,MD_GENDER,0),0),"")</f>
        <v/>
      </c>
      <c r="AA407" s="104">
        <f t="shared" si="61"/>
        <v>0</v>
      </c>
      <c r="AC407" s="104">
        <f t="shared" si="62"/>
        <v>0</v>
      </c>
      <c r="AD407" s="104">
        <f ca="1">IF(F407="Arbeitgeberähnliche Stellung",OFFSET(MD!$Q$5,MATCH(Grundlagen_Abrechnung_KAE!$AK$7,MD_JAHR,0),0)*$H407,IF(J407&gt;0,AC407,I407))</f>
        <v>0</v>
      </c>
      <c r="AF407" s="85" t="e">
        <f ca="1">OFFSET(MD!$P$5,MATCH($AK$7,MD_JAHR,0),0)*12</f>
        <v>#VALUE!</v>
      </c>
      <c r="AG407" s="85">
        <f t="shared" si="63"/>
        <v>0</v>
      </c>
      <c r="AH407" s="81"/>
      <c r="AJ407" s="72"/>
      <c r="AK407" s="72"/>
      <c r="AL407" s="72"/>
      <c r="AM407" s="72"/>
      <c r="AN407" s="72"/>
    </row>
    <row r="408" spans="2:40" ht="15" customHeight="1" x14ac:dyDescent="0.2">
      <c r="B408" s="78"/>
      <c r="C408" s="78"/>
      <c r="D408" s="78"/>
      <c r="E408" s="79"/>
      <c r="F408" s="80"/>
      <c r="G408" s="73"/>
      <c r="H408" s="82"/>
      <c r="I408" s="93"/>
      <c r="J408" s="90"/>
      <c r="K408" s="83"/>
      <c r="L408" s="83"/>
      <c r="M408" s="84"/>
      <c r="N408" s="83"/>
      <c r="O408" s="104" t="str">
        <f ca="1">IF($B408="","",IF(F408="Arbeitgeberähnliche Stellung",OFFSET(MD!$Q$5,MATCH(Grundlagen_Abrechnung_KAE!$AK$7,MD_JAHR,0),0)*$H408,IF(((AD408/12*M408*12)+N408)&gt;AF408,AF408/12,((AD408/12*M408*12)+N408)/12)))</f>
        <v/>
      </c>
      <c r="P408" s="90"/>
      <c r="Q408" s="90"/>
      <c r="R408" s="104">
        <f t="shared" si="56"/>
        <v>0</v>
      </c>
      <c r="T408" s="145">
        <f t="shared" si="57"/>
        <v>0</v>
      </c>
      <c r="U408" s="76">
        <f t="shared" ca="1" si="58"/>
        <v>0</v>
      </c>
      <c r="V408" s="76">
        <f t="shared" ca="1" si="64"/>
        <v>0</v>
      </c>
      <c r="W408" s="76">
        <f t="shared" ca="1" si="59"/>
        <v>0</v>
      </c>
      <c r="Y408" s="106" t="str">
        <f t="shared" si="60"/>
        <v>prüfen</v>
      </c>
      <c r="Z408" s="107" t="str">
        <f ca="1">IFERROR(OFFSET(MD!$U$5,MATCH(Grundlagen_Abrechnung_KAE!$E408,MD_GENDER,0),0),"")</f>
        <v/>
      </c>
      <c r="AA408" s="104">
        <f t="shared" si="61"/>
        <v>0</v>
      </c>
      <c r="AC408" s="104">
        <f t="shared" si="62"/>
        <v>0</v>
      </c>
      <c r="AD408" s="104">
        <f ca="1">IF(F408="Arbeitgeberähnliche Stellung",OFFSET(MD!$Q$5,MATCH(Grundlagen_Abrechnung_KAE!$AK$7,MD_JAHR,0),0)*$H408,IF(J408&gt;0,AC408,I408))</f>
        <v>0</v>
      </c>
      <c r="AF408" s="85" t="e">
        <f ca="1">OFFSET(MD!$P$5,MATCH($AK$7,MD_JAHR,0),0)*12</f>
        <v>#VALUE!</v>
      </c>
      <c r="AG408" s="85">
        <f t="shared" si="63"/>
        <v>0</v>
      </c>
      <c r="AH408" s="81"/>
      <c r="AJ408" s="72"/>
      <c r="AK408" s="72"/>
      <c r="AL408" s="72"/>
      <c r="AM408" s="72"/>
      <c r="AN408" s="72"/>
    </row>
    <row r="409" spans="2:40" ht="15" customHeight="1" x14ac:dyDescent="0.2">
      <c r="B409" s="78"/>
      <c r="C409" s="78"/>
      <c r="D409" s="78"/>
      <c r="E409" s="79"/>
      <c r="F409" s="80"/>
      <c r="G409" s="73"/>
      <c r="H409" s="82"/>
      <c r="I409" s="93"/>
      <c r="J409" s="90"/>
      <c r="K409" s="83"/>
      <c r="L409" s="83"/>
      <c r="M409" s="84"/>
      <c r="N409" s="83"/>
      <c r="O409" s="104" t="str">
        <f ca="1">IF($B409="","",IF(F409="Arbeitgeberähnliche Stellung",OFFSET(MD!$Q$5,MATCH(Grundlagen_Abrechnung_KAE!$AK$7,MD_JAHR,0),0)*$H409,IF(((AD409/12*M409*12)+N409)&gt;AF409,AF409/12,((AD409/12*M409*12)+N409)/12)))</f>
        <v/>
      </c>
      <c r="P409" s="90"/>
      <c r="Q409" s="90"/>
      <c r="R409" s="104">
        <f t="shared" si="56"/>
        <v>0</v>
      </c>
      <c r="T409" s="145">
        <f t="shared" si="57"/>
        <v>0</v>
      </c>
      <c r="U409" s="76">
        <f t="shared" ca="1" si="58"/>
        <v>0</v>
      </c>
      <c r="V409" s="76">
        <f t="shared" ca="1" si="64"/>
        <v>0</v>
      </c>
      <c r="W409" s="76">
        <f t="shared" ca="1" si="59"/>
        <v>0</v>
      </c>
      <c r="Y409" s="106" t="str">
        <f t="shared" si="60"/>
        <v>prüfen</v>
      </c>
      <c r="Z409" s="107" t="str">
        <f ca="1">IFERROR(OFFSET(MD!$U$5,MATCH(Grundlagen_Abrechnung_KAE!$E409,MD_GENDER,0),0),"")</f>
        <v/>
      </c>
      <c r="AA409" s="104">
        <f t="shared" si="61"/>
        <v>0</v>
      </c>
      <c r="AC409" s="104">
        <f t="shared" si="62"/>
        <v>0</v>
      </c>
      <c r="AD409" s="104">
        <f ca="1">IF(F409="Arbeitgeberähnliche Stellung",OFFSET(MD!$Q$5,MATCH(Grundlagen_Abrechnung_KAE!$AK$7,MD_JAHR,0),0)*$H409,IF(J409&gt;0,AC409,I409))</f>
        <v>0</v>
      </c>
      <c r="AF409" s="85" t="e">
        <f ca="1">OFFSET(MD!$P$5,MATCH($AK$7,MD_JAHR,0),0)*12</f>
        <v>#VALUE!</v>
      </c>
      <c r="AG409" s="85">
        <f t="shared" si="63"/>
        <v>0</v>
      </c>
      <c r="AH409" s="81"/>
      <c r="AJ409" s="72"/>
      <c r="AK409" s="72"/>
      <c r="AL409" s="72"/>
      <c r="AM409" s="72"/>
      <c r="AN409" s="72"/>
    </row>
    <row r="410" spans="2:40" ht="15" customHeight="1" x14ac:dyDescent="0.2">
      <c r="B410" s="78"/>
      <c r="C410" s="78"/>
      <c r="D410" s="78"/>
      <c r="E410" s="79"/>
      <c r="F410" s="80"/>
      <c r="G410" s="73"/>
      <c r="H410" s="82"/>
      <c r="I410" s="93"/>
      <c r="J410" s="90"/>
      <c r="K410" s="83"/>
      <c r="L410" s="83"/>
      <c r="M410" s="84"/>
      <c r="N410" s="83"/>
      <c r="O410" s="104" t="str">
        <f ca="1">IF($B410="","",IF(F410="Arbeitgeberähnliche Stellung",OFFSET(MD!$Q$5,MATCH(Grundlagen_Abrechnung_KAE!$AK$7,MD_JAHR,0),0)*$H410,IF(((AD410/12*M410*12)+N410)&gt;AF410,AF410/12,((AD410/12*M410*12)+N410)/12)))</f>
        <v/>
      </c>
      <c r="P410" s="90"/>
      <c r="Q410" s="90"/>
      <c r="R410" s="104">
        <f t="shared" si="56"/>
        <v>0</v>
      </c>
      <c r="T410" s="145">
        <f t="shared" si="57"/>
        <v>0</v>
      </c>
      <c r="U410" s="76">
        <f t="shared" ca="1" si="58"/>
        <v>0</v>
      </c>
      <c r="V410" s="76">
        <f t="shared" ca="1" si="64"/>
        <v>0</v>
      </c>
      <c r="W410" s="76">
        <f t="shared" ca="1" si="59"/>
        <v>0</v>
      </c>
      <c r="Y410" s="106" t="str">
        <f t="shared" si="60"/>
        <v>prüfen</v>
      </c>
      <c r="Z410" s="107" t="str">
        <f ca="1">IFERROR(OFFSET(MD!$U$5,MATCH(Grundlagen_Abrechnung_KAE!$E410,MD_GENDER,0),0),"")</f>
        <v/>
      </c>
      <c r="AA410" s="104">
        <f t="shared" si="61"/>
        <v>0</v>
      </c>
      <c r="AC410" s="104">
        <f t="shared" si="62"/>
        <v>0</v>
      </c>
      <c r="AD410" s="104">
        <f ca="1">IF(F410="Arbeitgeberähnliche Stellung",OFFSET(MD!$Q$5,MATCH(Grundlagen_Abrechnung_KAE!$AK$7,MD_JAHR,0),0)*$H410,IF(J410&gt;0,AC410,I410))</f>
        <v>0</v>
      </c>
      <c r="AF410" s="85" t="e">
        <f ca="1">OFFSET(MD!$P$5,MATCH($AK$7,MD_JAHR,0),0)*12</f>
        <v>#VALUE!</v>
      </c>
      <c r="AG410" s="85">
        <f t="shared" si="63"/>
        <v>0</v>
      </c>
      <c r="AH410" s="81"/>
      <c r="AJ410" s="72"/>
      <c r="AK410" s="72"/>
      <c r="AL410" s="72"/>
      <c r="AM410" s="72"/>
      <c r="AN410" s="72"/>
    </row>
    <row r="411" spans="2:40" ht="15" customHeight="1" x14ac:dyDescent="0.2">
      <c r="B411" s="78"/>
      <c r="C411" s="78"/>
      <c r="D411" s="78"/>
      <c r="E411" s="79"/>
      <c r="F411" s="80"/>
      <c r="G411" s="73"/>
      <c r="H411" s="82"/>
      <c r="I411" s="93"/>
      <c r="J411" s="90"/>
      <c r="K411" s="83"/>
      <c r="L411" s="83"/>
      <c r="M411" s="84"/>
      <c r="N411" s="83"/>
      <c r="O411" s="104" t="str">
        <f ca="1">IF($B411="","",IF(F411="Arbeitgeberähnliche Stellung",OFFSET(MD!$Q$5,MATCH(Grundlagen_Abrechnung_KAE!$AK$7,MD_JAHR,0),0)*$H411,IF(((AD411/12*M411*12)+N411)&gt;AF411,AF411/12,((AD411/12*M411*12)+N411)/12)))</f>
        <v/>
      </c>
      <c r="P411" s="90"/>
      <c r="Q411" s="90"/>
      <c r="R411" s="104">
        <f t="shared" si="56"/>
        <v>0</v>
      </c>
      <c r="T411" s="145">
        <f t="shared" si="57"/>
        <v>0</v>
      </c>
      <c r="U411" s="76">
        <f t="shared" ca="1" si="58"/>
        <v>0</v>
      </c>
      <c r="V411" s="76">
        <f t="shared" ca="1" si="64"/>
        <v>0</v>
      </c>
      <c r="W411" s="76">
        <f t="shared" ca="1" si="59"/>
        <v>0</v>
      </c>
      <c r="Y411" s="106" t="str">
        <f t="shared" si="60"/>
        <v>prüfen</v>
      </c>
      <c r="Z411" s="107" t="str">
        <f ca="1">IFERROR(OFFSET(MD!$U$5,MATCH(Grundlagen_Abrechnung_KAE!$E411,MD_GENDER,0),0),"")</f>
        <v/>
      </c>
      <c r="AA411" s="104">
        <f t="shared" si="61"/>
        <v>0</v>
      </c>
      <c r="AC411" s="104">
        <f t="shared" si="62"/>
        <v>0</v>
      </c>
      <c r="AD411" s="104">
        <f ca="1">IF(F411="Arbeitgeberähnliche Stellung",OFFSET(MD!$Q$5,MATCH(Grundlagen_Abrechnung_KAE!$AK$7,MD_JAHR,0),0)*$H411,IF(J411&gt;0,AC411,I411))</f>
        <v>0</v>
      </c>
      <c r="AF411" s="85" t="e">
        <f ca="1">OFFSET(MD!$P$5,MATCH($AK$7,MD_JAHR,0),0)*12</f>
        <v>#VALUE!</v>
      </c>
      <c r="AG411" s="85">
        <f t="shared" si="63"/>
        <v>0</v>
      </c>
      <c r="AH411" s="81"/>
      <c r="AJ411" s="72"/>
      <c r="AK411" s="72"/>
      <c r="AL411" s="72"/>
      <c r="AM411" s="72"/>
      <c r="AN411" s="72"/>
    </row>
    <row r="412" spans="2:40" ht="15" customHeight="1" x14ac:dyDescent="0.2">
      <c r="B412" s="78"/>
      <c r="C412" s="78"/>
      <c r="D412" s="78"/>
      <c r="E412" s="79"/>
      <c r="F412" s="80"/>
      <c r="G412" s="73"/>
      <c r="H412" s="82"/>
      <c r="I412" s="93"/>
      <c r="J412" s="90"/>
      <c r="K412" s="83"/>
      <c r="L412" s="83"/>
      <c r="M412" s="84"/>
      <c r="N412" s="83"/>
      <c r="O412" s="104" t="str">
        <f ca="1">IF($B412="","",IF(F412="Arbeitgeberähnliche Stellung",OFFSET(MD!$Q$5,MATCH(Grundlagen_Abrechnung_KAE!$AK$7,MD_JAHR,0),0)*$H412,IF(((AD412/12*M412*12)+N412)&gt;AF412,AF412/12,((AD412/12*M412*12)+N412)/12)))</f>
        <v/>
      </c>
      <c r="P412" s="90"/>
      <c r="Q412" s="90"/>
      <c r="R412" s="104">
        <f t="shared" si="56"/>
        <v>0</v>
      </c>
      <c r="T412" s="145">
        <f t="shared" si="57"/>
        <v>0</v>
      </c>
      <c r="U412" s="76">
        <f t="shared" ca="1" si="58"/>
        <v>0</v>
      </c>
      <c r="V412" s="76">
        <f t="shared" ca="1" si="64"/>
        <v>0</v>
      </c>
      <c r="W412" s="76">
        <f t="shared" ca="1" si="59"/>
        <v>0</v>
      </c>
      <c r="Y412" s="106" t="str">
        <f t="shared" si="60"/>
        <v>prüfen</v>
      </c>
      <c r="Z412" s="107" t="str">
        <f ca="1">IFERROR(OFFSET(MD!$U$5,MATCH(Grundlagen_Abrechnung_KAE!$E412,MD_GENDER,0),0),"")</f>
        <v/>
      </c>
      <c r="AA412" s="104">
        <f t="shared" si="61"/>
        <v>0</v>
      </c>
      <c r="AC412" s="104">
        <f t="shared" si="62"/>
        <v>0</v>
      </c>
      <c r="AD412" s="104">
        <f ca="1">IF(F412="Arbeitgeberähnliche Stellung",OFFSET(MD!$Q$5,MATCH(Grundlagen_Abrechnung_KAE!$AK$7,MD_JAHR,0),0)*$H412,IF(J412&gt;0,AC412,I412))</f>
        <v>0</v>
      </c>
      <c r="AF412" s="85" t="e">
        <f ca="1">OFFSET(MD!$P$5,MATCH($AK$7,MD_JAHR,0),0)*12</f>
        <v>#VALUE!</v>
      </c>
      <c r="AG412" s="85">
        <f t="shared" si="63"/>
        <v>0</v>
      </c>
      <c r="AH412" s="81"/>
      <c r="AJ412" s="72"/>
      <c r="AK412" s="72"/>
      <c r="AL412" s="72"/>
      <c r="AM412" s="72"/>
      <c r="AN412" s="72"/>
    </row>
    <row r="413" spans="2:40" ht="15" customHeight="1" x14ac:dyDescent="0.2">
      <c r="B413" s="78"/>
      <c r="C413" s="78"/>
      <c r="D413" s="78"/>
      <c r="E413" s="79"/>
      <c r="F413" s="80"/>
      <c r="G413" s="73"/>
      <c r="H413" s="82"/>
      <c r="I413" s="93"/>
      <c r="J413" s="90"/>
      <c r="K413" s="83"/>
      <c r="L413" s="83"/>
      <c r="M413" s="84"/>
      <c r="N413" s="83"/>
      <c r="O413" s="104" t="str">
        <f ca="1">IF($B413="","",IF(F413="Arbeitgeberähnliche Stellung",OFFSET(MD!$Q$5,MATCH(Grundlagen_Abrechnung_KAE!$AK$7,MD_JAHR,0),0)*$H413,IF(((AD413/12*M413*12)+N413)&gt;AF413,AF413/12,((AD413/12*M413*12)+N413)/12)))</f>
        <v/>
      </c>
      <c r="P413" s="90"/>
      <c r="Q413" s="90"/>
      <c r="R413" s="104">
        <f t="shared" si="56"/>
        <v>0</v>
      </c>
      <c r="T413" s="145">
        <f t="shared" si="57"/>
        <v>0</v>
      </c>
      <c r="U413" s="76">
        <f t="shared" ca="1" si="58"/>
        <v>0</v>
      </c>
      <c r="V413" s="76">
        <f t="shared" ca="1" si="64"/>
        <v>0</v>
      </c>
      <c r="W413" s="76">
        <f t="shared" ca="1" si="59"/>
        <v>0</v>
      </c>
      <c r="Y413" s="106" t="str">
        <f t="shared" si="60"/>
        <v>prüfen</v>
      </c>
      <c r="Z413" s="107" t="str">
        <f ca="1">IFERROR(OFFSET(MD!$U$5,MATCH(Grundlagen_Abrechnung_KAE!$E413,MD_GENDER,0),0),"")</f>
        <v/>
      </c>
      <c r="AA413" s="104">
        <f t="shared" si="61"/>
        <v>0</v>
      </c>
      <c r="AC413" s="104">
        <f t="shared" si="62"/>
        <v>0</v>
      </c>
      <c r="AD413" s="104">
        <f ca="1">IF(F413="Arbeitgeberähnliche Stellung",OFFSET(MD!$Q$5,MATCH(Grundlagen_Abrechnung_KAE!$AK$7,MD_JAHR,0),0)*$H413,IF(J413&gt;0,AC413,I413))</f>
        <v>0</v>
      </c>
      <c r="AF413" s="85" t="e">
        <f ca="1">OFFSET(MD!$P$5,MATCH($AK$7,MD_JAHR,0),0)*12</f>
        <v>#VALUE!</v>
      </c>
      <c r="AG413" s="85">
        <f t="shared" si="63"/>
        <v>0</v>
      </c>
      <c r="AH413" s="81"/>
      <c r="AJ413" s="72"/>
      <c r="AK413" s="72"/>
      <c r="AL413" s="72"/>
      <c r="AM413" s="72"/>
      <c r="AN413" s="72"/>
    </row>
    <row r="414" spans="2:40" ht="15" customHeight="1" x14ac:dyDescent="0.2">
      <c r="B414" s="78"/>
      <c r="C414" s="78"/>
      <c r="D414" s="78"/>
      <c r="E414" s="79"/>
      <c r="F414" s="80"/>
      <c r="G414" s="73"/>
      <c r="H414" s="82"/>
      <c r="I414" s="93"/>
      <c r="J414" s="90"/>
      <c r="K414" s="83"/>
      <c r="L414" s="83"/>
      <c r="M414" s="84"/>
      <c r="N414" s="83"/>
      <c r="O414" s="104" t="str">
        <f ca="1">IF($B414="","",IF(F414="Arbeitgeberähnliche Stellung",OFFSET(MD!$Q$5,MATCH(Grundlagen_Abrechnung_KAE!$AK$7,MD_JAHR,0),0)*$H414,IF(((AD414/12*M414*12)+N414)&gt;AF414,AF414/12,((AD414/12*M414*12)+N414)/12)))</f>
        <v/>
      </c>
      <c r="P414" s="90"/>
      <c r="Q414" s="90"/>
      <c r="R414" s="104">
        <f t="shared" si="56"/>
        <v>0</v>
      </c>
      <c r="T414" s="145">
        <f t="shared" si="57"/>
        <v>0</v>
      </c>
      <c r="U414" s="76">
        <f t="shared" ca="1" si="58"/>
        <v>0</v>
      </c>
      <c r="V414" s="76">
        <f t="shared" ca="1" si="64"/>
        <v>0</v>
      </c>
      <c r="W414" s="76">
        <f t="shared" ca="1" si="59"/>
        <v>0</v>
      </c>
      <c r="Y414" s="106" t="str">
        <f t="shared" si="60"/>
        <v>prüfen</v>
      </c>
      <c r="Z414" s="107" t="str">
        <f ca="1">IFERROR(OFFSET(MD!$U$5,MATCH(Grundlagen_Abrechnung_KAE!$E414,MD_GENDER,0),0),"")</f>
        <v/>
      </c>
      <c r="AA414" s="104">
        <f t="shared" si="61"/>
        <v>0</v>
      </c>
      <c r="AC414" s="104">
        <f t="shared" si="62"/>
        <v>0</v>
      </c>
      <c r="AD414" s="104">
        <f ca="1">IF(F414="Arbeitgeberähnliche Stellung",OFFSET(MD!$Q$5,MATCH(Grundlagen_Abrechnung_KAE!$AK$7,MD_JAHR,0),0)*$H414,IF(J414&gt;0,AC414,I414))</f>
        <v>0</v>
      </c>
      <c r="AF414" s="85" t="e">
        <f ca="1">OFFSET(MD!$P$5,MATCH($AK$7,MD_JAHR,0),0)*12</f>
        <v>#VALUE!</v>
      </c>
      <c r="AG414" s="85">
        <f t="shared" si="63"/>
        <v>0</v>
      </c>
      <c r="AH414" s="81"/>
      <c r="AJ414" s="72"/>
      <c r="AK414" s="72"/>
      <c r="AL414" s="72"/>
      <c r="AM414" s="72"/>
      <c r="AN414" s="72"/>
    </row>
    <row r="415" spans="2:40" ht="15" customHeight="1" x14ac:dyDescent="0.2">
      <c r="B415" s="78"/>
      <c r="C415" s="78"/>
      <c r="D415" s="78"/>
      <c r="E415" s="79"/>
      <c r="F415" s="80"/>
      <c r="G415" s="73"/>
      <c r="H415" s="82"/>
      <c r="I415" s="93"/>
      <c r="J415" s="90"/>
      <c r="K415" s="83"/>
      <c r="L415" s="83"/>
      <c r="M415" s="84"/>
      <c r="N415" s="83"/>
      <c r="O415" s="104" t="str">
        <f ca="1">IF($B415="","",IF(F415="Arbeitgeberähnliche Stellung",OFFSET(MD!$Q$5,MATCH(Grundlagen_Abrechnung_KAE!$AK$7,MD_JAHR,0),0)*$H415,IF(((AD415/12*M415*12)+N415)&gt;AF415,AF415/12,((AD415/12*M415*12)+N415)/12)))</f>
        <v/>
      </c>
      <c r="P415" s="90"/>
      <c r="Q415" s="90"/>
      <c r="R415" s="104">
        <f t="shared" si="56"/>
        <v>0</v>
      </c>
      <c r="T415" s="145">
        <f t="shared" si="57"/>
        <v>0</v>
      </c>
      <c r="U415" s="76">
        <f t="shared" ca="1" si="58"/>
        <v>0</v>
      </c>
      <c r="V415" s="76">
        <f t="shared" ca="1" si="64"/>
        <v>0</v>
      </c>
      <c r="W415" s="76">
        <f t="shared" ca="1" si="59"/>
        <v>0</v>
      </c>
      <c r="Y415" s="106" t="str">
        <f t="shared" si="60"/>
        <v>prüfen</v>
      </c>
      <c r="Z415" s="107" t="str">
        <f ca="1">IFERROR(OFFSET(MD!$U$5,MATCH(Grundlagen_Abrechnung_KAE!$E415,MD_GENDER,0),0),"")</f>
        <v/>
      </c>
      <c r="AA415" s="104">
        <f t="shared" si="61"/>
        <v>0</v>
      </c>
      <c r="AC415" s="104">
        <f t="shared" si="62"/>
        <v>0</v>
      </c>
      <c r="AD415" s="104">
        <f ca="1">IF(F415="Arbeitgeberähnliche Stellung",OFFSET(MD!$Q$5,MATCH(Grundlagen_Abrechnung_KAE!$AK$7,MD_JAHR,0),0)*$H415,IF(J415&gt;0,AC415,I415))</f>
        <v>0</v>
      </c>
      <c r="AF415" s="85" t="e">
        <f ca="1">OFFSET(MD!$P$5,MATCH($AK$7,MD_JAHR,0),0)*12</f>
        <v>#VALUE!</v>
      </c>
      <c r="AG415" s="85">
        <f t="shared" si="63"/>
        <v>0</v>
      </c>
      <c r="AH415" s="81"/>
      <c r="AJ415" s="72"/>
      <c r="AK415" s="72"/>
      <c r="AL415" s="72"/>
      <c r="AM415" s="72"/>
      <c r="AN415" s="72"/>
    </row>
    <row r="416" spans="2:40" ht="15" customHeight="1" x14ac:dyDescent="0.2">
      <c r="B416" s="78"/>
      <c r="C416" s="78"/>
      <c r="D416" s="78"/>
      <c r="E416" s="79"/>
      <c r="F416" s="80"/>
      <c r="G416" s="73"/>
      <c r="H416" s="82"/>
      <c r="I416" s="93"/>
      <c r="J416" s="90"/>
      <c r="K416" s="83"/>
      <c r="L416" s="83"/>
      <c r="M416" s="84"/>
      <c r="N416" s="83"/>
      <c r="O416" s="104" t="str">
        <f ca="1">IF($B416="","",IF(F416="Arbeitgeberähnliche Stellung",OFFSET(MD!$Q$5,MATCH(Grundlagen_Abrechnung_KAE!$AK$7,MD_JAHR,0),0)*$H416,IF(((AD416/12*M416*12)+N416)&gt;AF416,AF416/12,((AD416/12*M416*12)+N416)/12)))</f>
        <v/>
      </c>
      <c r="P416" s="90"/>
      <c r="Q416" s="90"/>
      <c r="R416" s="104">
        <f t="shared" si="56"/>
        <v>0</v>
      </c>
      <c r="T416" s="145">
        <f t="shared" si="57"/>
        <v>0</v>
      </c>
      <c r="U416" s="76">
        <f t="shared" ca="1" si="58"/>
        <v>0</v>
      </c>
      <c r="V416" s="76">
        <f t="shared" ca="1" si="64"/>
        <v>0</v>
      </c>
      <c r="W416" s="76">
        <f t="shared" ca="1" si="59"/>
        <v>0</v>
      </c>
      <c r="Y416" s="106" t="str">
        <f t="shared" si="60"/>
        <v>prüfen</v>
      </c>
      <c r="Z416" s="107" t="str">
        <f ca="1">IFERROR(OFFSET(MD!$U$5,MATCH(Grundlagen_Abrechnung_KAE!$E416,MD_GENDER,0),0),"")</f>
        <v/>
      </c>
      <c r="AA416" s="104">
        <f t="shared" si="61"/>
        <v>0</v>
      </c>
      <c r="AC416" s="104">
        <f t="shared" si="62"/>
        <v>0</v>
      </c>
      <c r="AD416" s="104">
        <f ca="1">IF(F416="Arbeitgeberähnliche Stellung",OFFSET(MD!$Q$5,MATCH(Grundlagen_Abrechnung_KAE!$AK$7,MD_JAHR,0),0)*$H416,IF(J416&gt;0,AC416,I416))</f>
        <v>0</v>
      </c>
      <c r="AF416" s="85" t="e">
        <f ca="1">OFFSET(MD!$P$5,MATCH($AK$7,MD_JAHR,0),0)*12</f>
        <v>#VALUE!</v>
      </c>
      <c r="AG416" s="85">
        <f t="shared" si="63"/>
        <v>0</v>
      </c>
      <c r="AH416" s="81"/>
      <c r="AJ416" s="72"/>
      <c r="AK416" s="72"/>
      <c r="AL416" s="72"/>
      <c r="AM416" s="72"/>
      <c r="AN416" s="72"/>
    </row>
    <row r="417" spans="2:40" ht="15" customHeight="1" x14ac:dyDescent="0.2">
      <c r="B417" s="78"/>
      <c r="C417" s="78"/>
      <c r="D417" s="78"/>
      <c r="E417" s="79"/>
      <c r="F417" s="80"/>
      <c r="G417" s="73"/>
      <c r="H417" s="82"/>
      <c r="I417" s="93"/>
      <c r="J417" s="90"/>
      <c r="K417" s="83"/>
      <c r="L417" s="83"/>
      <c r="M417" s="84"/>
      <c r="N417" s="83"/>
      <c r="O417" s="104" t="str">
        <f ca="1">IF($B417="","",IF(F417="Arbeitgeberähnliche Stellung",OFFSET(MD!$Q$5,MATCH(Grundlagen_Abrechnung_KAE!$AK$7,MD_JAHR,0),0)*$H417,IF(((AD417/12*M417*12)+N417)&gt;AF417,AF417/12,((AD417/12*M417*12)+N417)/12)))</f>
        <v/>
      </c>
      <c r="P417" s="90"/>
      <c r="Q417" s="90"/>
      <c r="R417" s="104">
        <f t="shared" si="56"/>
        <v>0</v>
      </c>
      <c r="T417" s="145">
        <f t="shared" si="57"/>
        <v>0</v>
      </c>
      <c r="U417" s="76">
        <f t="shared" ca="1" si="58"/>
        <v>0</v>
      </c>
      <c r="V417" s="76">
        <f t="shared" ca="1" si="64"/>
        <v>0</v>
      </c>
      <c r="W417" s="76">
        <f t="shared" ca="1" si="59"/>
        <v>0</v>
      </c>
      <c r="Y417" s="106" t="str">
        <f t="shared" si="60"/>
        <v>prüfen</v>
      </c>
      <c r="Z417" s="107" t="str">
        <f ca="1">IFERROR(OFFSET(MD!$U$5,MATCH(Grundlagen_Abrechnung_KAE!$E417,MD_GENDER,0),0),"")</f>
        <v/>
      </c>
      <c r="AA417" s="104">
        <f t="shared" si="61"/>
        <v>0</v>
      </c>
      <c r="AC417" s="104">
        <f t="shared" si="62"/>
        <v>0</v>
      </c>
      <c r="AD417" s="104">
        <f ca="1">IF(F417="Arbeitgeberähnliche Stellung",OFFSET(MD!$Q$5,MATCH(Grundlagen_Abrechnung_KAE!$AK$7,MD_JAHR,0),0)*$H417,IF(J417&gt;0,AC417,I417))</f>
        <v>0</v>
      </c>
      <c r="AF417" s="85" t="e">
        <f ca="1">OFFSET(MD!$P$5,MATCH($AK$7,MD_JAHR,0),0)*12</f>
        <v>#VALUE!</v>
      </c>
      <c r="AG417" s="85">
        <f t="shared" si="63"/>
        <v>0</v>
      </c>
      <c r="AH417" s="81"/>
      <c r="AJ417" s="72"/>
      <c r="AK417" s="72"/>
      <c r="AL417" s="72"/>
      <c r="AM417" s="72"/>
      <c r="AN417" s="72"/>
    </row>
    <row r="418" spans="2:40" ht="15" customHeight="1" x14ac:dyDescent="0.2">
      <c r="B418" s="78"/>
      <c r="C418" s="78"/>
      <c r="D418" s="78"/>
      <c r="E418" s="79"/>
      <c r="F418" s="80"/>
      <c r="G418" s="73"/>
      <c r="H418" s="82"/>
      <c r="I418" s="93"/>
      <c r="J418" s="90"/>
      <c r="K418" s="83"/>
      <c r="L418" s="83"/>
      <c r="M418" s="84"/>
      <c r="N418" s="83"/>
      <c r="O418" s="104" t="str">
        <f ca="1">IF($B418="","",IF(F418="Arbeitgeberähnliche Stellung",OFFSET(MD!$Q$5,MATCH(Grundlagen_Abrechnung_KAE!$AK$7,MD_JAHR,0),0)*$H418,IF(((AD418/12*M418*12)+N418)&gt;AF418,AF418/12,((AD418/12*M418*12)+N418)/12)))</f>
        <v/>
      </c>
      <c r="P418" s="90"/>
      <c r="Q418" s="90"/>
      <c r="R418" s="104">
        <f t="shared" si="56"/>
        <v>0</v>
      </c>
      <c r="T418" s="145">
        <f t="shared" si="57"/>
        <v>0</v>
      </c>
      <c r="U418" s="76">
        <f t="shared" ca="1" si="58"/>
        <v>0</v>
      </c>
      <c r="V418" s="76">
        <f t="shared" ca="1" si="64"/>
        <v>0</v>
      </c>
      <c r="W418" s="76">
        <f t="shared" ca="1" si="59"/>
        <v>0</v>
      </c>
      <c r="Y418" s="106" t="str">
        <f t="shared" si="60"/>
        <v>prüfen</v>
      </c>
      <c r="Z418" s="107" t="str">
        <f ca="1">IFERROR(OFFSET(MD!$U$5,MATCH(Grundlagen_Abrechnung_KAE!$E418,MD_GENDER,0),0),"")</f>
        <v/>
      </c>
      <c r="AA418" s="104">
        <f t="shared" si="61"/>
        <v>0</v>
      </c>
      <c r="AC418" s="104">
        <f t="shared" si="62"/>
        <v>0</v>
      </c>
      <c r="AD418" s="104">
        <f ca="1">IF(F418="Arbeitgeberähnliche Stellung",OFFSET(MD!$Q$5,MATCH(Grundlagen_Abrechnung_KAE!$AK$7,MD_JAHR,0),0)*$H418,IF(J418&gt;0,AC418,I418))</f>
        <v>0</v>
      </c>
      <c r="AF418" s="85" t="e">
        <f ca="1">OFFSET(MD!$P$5,MATCH($AK$7,MD_JAHR,0),0)*12</f>
        <v>#VALUE!</v>
      </c>
      <c r="AG418" s="85">
        <f t="shared" si="63"/>
        <v>0</v>
      </c>
      <c r="AH418" s="81"/>
      <c r="AJ418" s="72"/>
      <c r="AK418" s="72"/>
      <c r="AL418" s="72"/>
      <c r="AM418" s="72"/>
      <c r="AN418" s="72"/>
    </row>
    <row r="419" spans="2:40" ht="15" customHeight="1" x14ac:dyDescent="0.2">
      <c r="B419" s="78"/>
      <c r="C419" s="78"/>
      <c r="D419" s="78"/>
      <c r="E419" s="79"/>
      <c r="F419" s="80"/>
      <c r="G419" s="73"/>
      <c r="H419" s="82"/>
      <c r="I419" s="93"/>
      <c r="J419" s="90"/>
      <c r="K419" s="83"/>
      <c r="L419" s="83"/>
      <c r="M419" s="84"/>
      <c r="N419" s="83"/>
      <c r="O419" s="104" t="str">
        <f ca="1">IF($B419="","",IF(F419="Arbeitgeberähnliche Stellung",OFFSET(MD!$Q$5,MATCH(Grundlagen_Abrechnung_KAE!$AK$7,MD_JAHR,0),0)*$H419,IF(((AD419/12*M419*12)+N419)&gt;AF419,AF419/12,((AD419/12*M419*12)+N419)/12)))</f>
        <v/>
      </c>
      <c r="P419" s="90"/>
      <c r="Q419" s="90"/>
      <c r="R419" s="104">
        <f t="shared" si="56"/>
        <v>0</v>
      </c>
      <c r="T419" s="145">
        <f t="shared" si="57"/>
        <v>0</v>
      </c>
      <c r="U419" s="76">
        <f t="shared" ca="1" si="58"/>
        <v>0</v>
      </c>
      <c r="V419" s="76">
        <f t="shared" ca="1" si="64"/>
        <v>0</v>
      </c>
      <c r="W419" s="76">
        <f t="shared" ca="1" si="59"/>
        <v>0</v>
      </c>
      <c r="Y419" s="106" t="str">
        <f t="shared" si="60"/>
        <v>prüfen</v>
      </c>
      <c r="Z419" s="107" t="str">
        <f ca="1">IFERROR(OFFSET(MD!$U$5,MATCH(Grundlagen_Abrechnung_KAE!$E419,MD_GENDER,0),0),"")</f>
        <v/>
      </c>
      <c r="AA419" s="104">
        <f t="shared" si="61"/>
        <v>0</v>
      </c>
      <c r="AC419" s="104">
        <f t="shared" si="62"/>
        <v>0</v>
      </c>
      <c r="AD419" s="104">
        <f ca="1">IF(F419="Arbeitgeberähnliche Stellung",OFFSET(MD!$Q$5,MATCH(Grundlagen_Abrechnung_KAE!$AK$7,MD_JAHR,0),0)*$H419,IF(J419&gt;0,AC419,I419))</f>
        <v>0</v>
      </c>
      <c r="AF419" s="85" t="e">
        <f ca="1">OFFSET(MD!$P$5,MATCH($AK$7,MD_JAHR,0),0)*12</f>
        <v>#VALUE!</v>
      </c>
      <c r="AG419" s="85">
        <f t="shared" si="63"/>
        <v>0</v>
      </c>
      <c r="AH419" s="81"/>
      <c r="AJ419" s="72"/>
      <c r="AK419" s="72"/>
      <c r="AL419" s="72"/>
      <c r="AM419" s="72"/>
      <c r="AN419" s="72"/>
    </row>
    <row r="420" spans="2:40" ht="15" customHeight="1" x14ac:dyDescent="0.2">
      <c r="B420" s="78"/>
      <c r="C420" s="78"/>
      <c r="D420" s="78"/>
      <c r="E420" s="79"/>
      <c r="F420" s="80"/>
      <c r="G420" s="73"/>
      <c r="H420" s="82"/>
      <c r="I420" s="93"/>
      <c r="J420" s="90"/>
      <c r="K420" s="83"/>
      <c r="L420" s="83"/>
      <c r="M420" s="84"/>
      <c r="N420" s="83"/>
      <c r="O420" s="104" t="str">
        <f ca="1">IF($B420="","",IF(F420="Arbeitgeberähnliche Stellung",OFFSET(MD!$Q$5,MATCH(Grundlagen_Abrechnung_KAE!$AK$7,MD_JAHR,0),0)*$H420,IF(((AD420/12*M420*12)+N420)&gt;AF420,AF420/12,((AD420/12*M420*12)+N420)/12)))</f>
        <v/>
      </c>
      <c r="P420" s="90"/>
      <c r="Q420" s="90"/>
      <c r="R420" s="104">
        <f t="shared" si="56"/>
        <v>0</v>
      </c>
      <c r="T420" s="145">
        <f t="shared" si="57"/>
        <v>0</v>
      </c>
      <c r="U420" s="76">
        <f t="shared" ca="1" si="58"/>
        <v>0</v>
      </c>
      <c r="V420" s="76">
        <f t="shared" ca="1" si="64"/>
        <v>0</v>
      </c>
      <c r="W420" s="76">
        <f t="shared" ca="1" si="59"/>
        <v>0</v>
      </c>
      <c r="Y420" s="106" t="str">
        <f t="shared" si="60"/>
        <v>prüfen</v>
      </c>
      <c r="Z420" s="107" t="str">
        <f ca="1">IFERROR(OFFSET(MD!$U$5,MATCH(Grundlagen_Abrechnung_KAE!$E420,MD_GENDER,0),0),"")</f>
        <v/>
      </c>
      <c r="AA420" s="104">
        <f t="shared" si="61"/>
        <v>0</v>
      </c>
      <c r="AC420" s="104">
        <f t="shared" si="62"/>
        <v>0</v>
      </c>
      <c r="AD420" s="104">
        <f ca="1">IF(F420="Arbeitgeberähnliche Stellung",OFFSET(MD!$Q$5,MATCH(Grundlagen_Abrechnung_KAE!$AK$7,MD_JAHR,0),0)*$H420,IF(J420&gt;0,AC420,I420))</f>
        <v>0</v>
      </c>
      <c r="AF420" s="85" t="e">
        <f ca="1">OFFSET(MD!$P$5,MATCH($AK$7,MD_JAHR,0),0)*12</f>
        <v>#VALUE!</v>
      </c>
      <c r="AG420" s="85">
        <f t="shared" si="63"/>
        <v>0</v>
      </c>
      <c r="AH420" s="81"/>
      <c r="AJ420" s="72"/>
      <c r="AK420" s="72"/>
      <c r="AL420" s="72"/>
      <c r="AM420" s="72"/>
      <c r="AN420" s="72"/>
    </row>
    <row r="421" spans="2:40" ht="15" customHeight="1" x14ac:dyDescent="0.2">
      <c r="B421" s="78"/>
      <c r="C421" s="78"/>
      <c r="D421" s="78"/>
      <c r="E421" s="79"/>
      <c r="F421" s="80"/>
      <c r="G421" s="73"/>
      <c r="H421" s="82"/>
      <c r="I421" s="93"/>
      <c r="J421" s="90"/>
      <c r="K421" s="83"/>
      <c r="L421" s="83"/>
      <c r="M421" s="84"/>
      <c r="N421" s="83"/>
      <c r="O421" s="104" t="str">
        <f ca="1">IF($B421="","",IF(F421="Arbeitgeberähnliche Stellung",OFFSET(MD!$Q$5,MATCH(Grundlagen_Abrechnung_KAE!$AK$7,MD_JAHR,0),0)*$H421,IF(((AD421/12*M421*12)+N421)&gt;AF421,AF421/12,((AD421/12*M421*12)+N421)/12)))</f>
        <v/>
      </c>
      <c r="P421" s="90"/>
      <c r="Q421" s="90"/>
      <c r="R421" s="104">
        <f t="shared" si="56"/>
        <v>0</v>
      </c>
      <c r="T421" s="145">
        <f t="shared" si="57"/>
        <v>0</v>
      </c>
      <c r="U421" s="76">
        <f t="shared" ca="1" si="58"/>
        <v>0</v>
      </c>
      <c r="V421" s="76">
        <f t="shared" ca="1" si="64"/>
        <v>0</v>
      </c>
      <c r="W421" s="76">
        <f t="shared" ca="1" si="59"/>
        <v>0</v>
      </c>
      <c r="Y421" s="106" t="str">
        <f t="shared" si="60"/>
        <v>prüfen</v>
      </c>
      <c r="Z421" s="107" t="str">
        <f ca="1">IFERROR(OFFSET(MD!$U$5,MATCH(Grundlagen_Abrechnung_KAE!$E421,MD_GENDER,0),0),"")</f>
        <v/>
      </c>
      <c r="AA421" s="104">
        <f t="shared" si="61"/>
        <v>0</v>
      </c>
      <c r="AC421" s="104">
        <f t="shared" si="62"/>
        <v>0</v>
      </c>
      <c r="AD421" s="104">
        <f ca="1">IF(F421="Arbeitgeberähnliche Stellung",OFFSET(MD!$Q$5,MATCH(Grundlagen_Abrechnung_KAE!$AK$7,MD_JAHR,0),0)*$H421,IF(J421&gt;0,AC421,I421))</f>
        <v>0</v>
      </c>
      <c r="AF421" s="85" t="e">
        <f ca="1">OFFSET(MD!$P$5,MATCH($AK$7,MD_JAHR,0),0)*12</f>
        <v>#VALUE!</v>
      </c>
      <c r="AG421" s="85">
        <f t="shared" si="63"/>
        <v>0</v>
      </c>
      <c r="AH421" s="81"/>
      <c r="AJ421" s="72"/>
      <c r="AK421" s="72"/>
      <c r="AL421" s="72"/>
      <c r="AM421" s="72"/>
      <c r="AN421" s="72"/>
    </row>
    <row r="422" spans="2:40" ht="15" customHeight="1" x14ac:dyDescent="0.2">
      <c r="B422" s="78"/>
      <c r="C422" s="78"/>
      <c r="D422" s="78"/>
      <c r="E422" s="79"/>
      <c r="F422" s="80"/>
      <c r="G422" s="73"/>
      <c r="H422" s="82"/>
      <c r="I422" s="93"/>
      <c r="J422" s="90"/>
      <c r="K422" s="83"/>
      <c r="L422" s="83"/>
      <c r="M422" s="84"/>
      <c r="N422" s="83"/>
      <c r="O422" s="104" t="str">
        <f ca="1">IF($B422="","",IF(F422="Arbeitgeberähnliche Stellung",OFFSET(MD!$Q$5,MATCH(Grundlagen_Abrechnung_KAE!$AK$7,MD_JAHR,0),0)*$H422,IF(((AD422/12*M422*12)+N422)&gt;AF422,AF422/12,((AD422/12*M422*12)+N422)/12)))</f>
        <v/>
      </c>
      <c r="P422" s="90"/>
      <c r="Q422" s="90"/>
      <c r="R422" s="104">
        <f t="shared" si="56"/>
        <v>0</v>
      </c>
      <c r="T422" s="145">
        <f t="shared" si="57"/>
        <v>0</v>
      </c>
      <c r="U422" s="76">
        <f t="shared" ca="1" si="58"/>
        <v>0</v>
      </c>
      <c r="V422" s="76">
        <f t="shared" ca="1" si="64"/>
        <v>0</v>
      </c>
      <c r="W422" s="76">
        <f t="shared" ca="1" si="59"/>
        <v>0</v>
      </c>
      <c r="Y422" s="106" t="str">
        <f t="shared" si="60"/>
        <v>prüfen</v>
      </c>
      <c r="Z422" s="107" t="str">
        <f ca="1">IFERROR(OFFSET(MD!$U$5,MATCH(Grundlagen_Abrechnung_KAE!$E422,MD_GENDER,0),0),"")</f>
        <v/>
      </c>
      <c r="AA422" s="104">
        <f t="shared" si="61"/>
        <v>0</v>
      </c>
      <c r="AC422" s="104">
        <f t="shared" si="62"/>
        <v>0</v>
      </c>
      <c r="AD422" s="104">
        <f ca="1">IF(F422="Arbeitgeberähnliche Stellung",OFFSET(MD!$Q$5,MATCH(Grundlagen_Abrechnung_KAE!$AK$7,MD_JAHR,0),0)*$H422,IF(J422&gt;0,AC422,I422))</f>
        <v>0</v>
      </c>
      <c r="AF422" s="85" t="e">
        <f ca="1">OFFSET(MD!$P$5,MATCH($AK$7,MD_JAHR,0),0)*12</f>
        <v>#VALUE!</v>
      </c>
      <c r="AG422" s="85">
        <f t="shared" si="63"/>
        <v>0</v>
      </c>
      <c r="AH422" s="81"/>
      <c r="AJ422" s="72"/>
      <c r="AK422" s="72"/>
      <c r="AL422" s="72"/>
      <c r="AM422" s="72"/>
      <c r="AN422" s="72"/>
    </row>
    <row r="423" spans="2:40" ht="15" customHeight="1" x14ac:dyDescent="0.2">
      <c r="B423" s="78"/>
      <c r="C423" s="78"/>
      <c r="D423" s="78"/>
      <c r="E423" s="79"/>
      <c r="F423" s="80"/>
      <c r="G423" s="73"/>
      <c r="H423" s="82"/>
      <c r="I423" s="93"/>
      <c r="J423" s="90"/>
      <c r="K423" s="83"/>
      <c r="L423" s="83"/>
      <c r="M423" s="84"/>
      <c r="N423" s="83"/>
      <c r="O423" s="104" t="str">
        <f ca="1">IF($B423="","",IF(F423="Arbeitgeberähnliche Stellung",OFFSET(MD!$Q$5,MATCH(Grundlagen_Abrechnung_KAE!$AK$7,MD_JAHR,0),0)*$H423,IF(((AD423/12*M423*12)+N423)&gt;AF423,AF423/12,((AD423/12*M423*12)+N423)/12)))</f>
        <v/>
      </c>
      <c r="P423" s="90"/>
      <c r="Q423" s="90"/>
      <c r="R423" s="104">
        <f t="shared" si="56"/>
        <v>0</v>
      </c>
      <c r="T423" s="145">
        <f t="shared" si="57"/>
        <v>0</v>
      </c>
      <c r="U423" s="76">
        <f t="shared" ca="1" si="58"/>
        <v>0</v>
      </c>
      <c r="V423" s="76">
        <f t="shared" ca="1" si="64"/>
        <v>0</v>
      </c>
      <c r="W423" s="76">
        <f t="shared" ca="1" si="59"/>
        <v>0</v>
      </c>
      <c r="Y423" s="106" t="str">
        <f t="shared" si="60"/>
        <v>prüfen</v>
      </c>
      <c r="Z423" s="107" t="str">
        <f ca="1">IFERROR(OFFSET(MD!$U$5,MATCH(Grundlagen_Abrechnung_KAE!$E423,MD_GENDER,0),0),"")</f>
        <v/>
      </c>
      <c r="AA423" s="104">
        <f t="shared" si="61"/>
        <v>0</v>
      </c>
      <c r="AC423" s="104">
        <f t="shared" si="62"/>
        <v>0</v>
      </c>
      <c r="AD423" s="104">
        <f ca="1">IF(F423="Arbeitgeberähnliche Stellung",OFFSET(MD!$Q$5,MATCH(Grundlagen_Abrechnung_KAE!$AK$7,MD_JAHR,0),0)*$H423,IF(J423&gt;0,AC423,I423))</f>
        <v>0</v>
      </c>
      <c r="AF423" s="85" t="e">
        <f ca="1">OFFSET(MD!$P$5,MATCH($AK$7,MD_JAHR,0),0)*12</f>
        <v>#VALUE!</v>
      </c>
      <c r="AG423" s="85">
        <f t="shared" si="63"/>
        <v>0</v>
      </c>
      <c r="AH423" s="81"/>
      <c r="AJ423" s="72"/>
      <c r="AK423" s="72"/>
      <c r="AL423" s="72"/>
      <c r="AM423" s="72"/>
      <c r="AN423" s="72"/>
    </row>
    <row r="424" spans="2:40" ht="15" customHeight="1" x14ac:dyDescent="0.2">
      <c r="B424" s="78"/>
      <c r="C424" s="78"/>
      <c r="D424" s="78"/>
      <c r="E424" s="79"/>
      <c r="F424" s="80"/>
      <c r="G424" s="73"/>
      <c r="H424" s="82"/>
      <c r="I424" s="93"/>
      <c r="J424" s="90"/>
      <c r="K424" s="83"/>
      <c r="L424" s="83"/>
      <c r="M424" s="84"/>
      <c r="N424" s="83"/>
      <c r="O424" s="104" t="str">
        <f ca="1">IF($B424="","",IF(F424="Arbeitgeberähnliche Stellung",OFFSET(MD!$Q$5,MATCH(Grundlagen_Abrechnung_KAE!$AK$7,MD_JAHR,0),0)*$H424,IF(((AD424/12*M424*12)+N424)&gt;AF424,AF424/12,((AD424/12*M424*12)+N424)/12)))</f>
        <v/>
      </c>
      <c r="P424" s="90"/>
      <c r="Q424" s="90"/>
      <c r="R424" s="104">
        <f t="shared" si="56"/>
        <v>0</v>
      </c>
      <c r="T424" s="145">
        <f t="shared" si="57"/>
        <v>0</v>
      </c>
      <c r="U424" s="76">
        <f t="shared" ca="1" si="58"/>
        <v>0</v>
      </c>
      <c r="V424" s="76">
        <f t="shared" ca="1" si="64"/>
        <v>0</v>
      </c>
      <c r="W424" s="76">
        <f t="shared" ca="1" si="59"/>
        <v>0</v>
      </c>
      <c r="Y424" s="106" t="str">
        <f t="shared" si="60"/>
        <v>prüfen</v>
      </c>
      <c r="Z424" s="107" t="str">
        <f ca="1">IFERROR(OFFSET(MD!$U$5,MATCH(Grundlagen_Abrechnung_KAE!$E424,MD_GENDER,0),0),"")</f>
        <v/>
      </c>
      <c r="AA424" s="104">
        <f t="shared" si="61"/>
        <v>0</v>
      </c>
      <c r="AC424" s="104">
        <f t="shared" si="62"/>
        <v>0</v>
      </c>
      <c r="AD424" s="104">
        <f ca="1">IF(F424="Arbeitgeberähnliche Stellung",OFFSET(MD!$Q$5,MATCH(Grundlagen_Abrechnung_KAE!$AK$7,MD_JAHR,0),0)*$H424,IF(J424&gt;0,AC424,I424))</f>
        <v>0</v>
      </c>
      <c r="AF424" s="85" t="e">
        <f ca="1">OFFSET(MD!$P$5,MATCH($AK$7,MD_JAHR,0),0)*12</f>
        <v>#VALUE!</v>
      </c>
      <c r="AG424" s="85">
        <f t="shared" si="63"/>
        <v>0</v>
      </c>
      <c r="AH424" s="81"/>
      <c r="AJ424" s="72"/>
      <c r="AK424" s="72"/>
      <c r="AL424" s="72"/>
      <c r="AM424" s="72"/>
      <c r="AN424" s="72"/>
    </row>
    <row r="425" spans="2:40" ht="15" customHeight="1" x14ac:dyDescent="0.2">
      <c r="B425" s="78"/>
      <c r="C425" s="78"/>
      <c r="D425" s="78"/>
      <c r="E425" s="79"/>
      <c r="F425" s="80"/>
      <c r="G425" s="73"/>
      <c r="H425" s="82"/>
      <c r="I425" s="93"/>
      <c r="J425" s="90"/>
      <c r="K425" s="83"/>
      <c r="L425" s="83"/>
      <c r="M425" s="84"/>
      <c r="N425" s="83"/>
      <c r="O425" s="104" t="str">
        <f ca="1">IF($B425="","",IF(F425="Arbeitgeberähnliche Stellung",OFFSET(MD!$Q$5,MATCH(Grundlagen_Abrechnung_KAE!$AK$7,MD_JAHR,0),0)*$H425,IF(((AD425/12*M425*12)+N425)&gt;AF425,AF425/12,((AD425/12*M425*12)+N425)/12)))</f>
        <v/>
      </c>
      <c r="P425" s="90"/>
      <c r="Q425" s="90"/>
      <c r="R425" s="104">
        <f t="shared" si="56"/>
        <v>0</v>
      </c>
      <c r="T425" s="145">
        <f t="shared" si="57"/>
        <v>0</v>
      </c>
      <c r="U425" s="76">
        <f t="shared" ca="1" si="58"/>
        <v>0</v>
      </c>
      <c r="V425" s="76">
        <f t="shared" ca="1" si="64"/>
        <v>0</v>
      </c>
      <c r="W425" s="76">
        <f t="shared" ca="1" si="59"/>
        <v>0</v>
      </c>
      <c r="Y425" s="106" t="str">
        <f t="shared" si="60"/>
        <v>prüfen</v>
      </c>
      <c r="Z425" s="107" t="str">
        <f ca="1">IFERROR(OFFSET(MD!$U$5,MATCH(Grundlagen_Abrechnung_KAE!$E425,MD_GENDER,0),0),"")</f>
        <v/>
      </c>
      <c r="AA425" s="104">
        <f t="shared" si="61"/>
        <v>0</v>
      </c>
      <c r="AC425" s="104">
        <f t="shared" si="62"/>
        <v>0</v>
      </c>
      <c r="AD425" s="104">
        <f ca="1">IF(F425="Arbeitgeberähnliche Stellung",OFFSET(MD!$Q$5,MATCH(Grundlagen_Abrechnung_KAE!$AK$7,MD_JAHR,0),0)*$H425,IF(J425&gt;0,AC425,I425))</f>
        <v>0</v>
      </c>
      <c r="AF425" s="85" t="e">
        <f ca="1">OFFSET(MD!$P$5,MATCH($AK$7,MD_JAHR,0),0)*12</f>
        <v>#VALUE!</v>
      </c>
      <c r="AG425" s="85">
        <f t="shared" si="63"/>
        <v>0</v>
      </c>
      <c r="AH425" s="81"/>
      <c r="AJ425" s="72"/>
      <c r="AK425" s="72"/>
      <c r="AL425" s="72"/>
      <c r="AM425" s="72"/>
      <c r="AN425" s="72"/>
    </row>
    <row r="426" spans="2:40" ht="15" customHeight="1" x14ac:dyDescent="0.2">
      <c r="B426" s="78"/>
      <c r="C426" s="78"/>
      <c r="D426" s="78"/>
      <c r="E426" s="79"/>
      <c r="F426" s="80"/>
      <c r="G426" s="73"/>
      <c r="H426" s="82"/>
      <c r="I426" s="93"/>
      <c r="J426" s="90"/>
      <c r="K426" s="83"/>
      <c r="L426" s="83"/>
      <c r="M426" s="84"/>
      <c r="N426" s="83"/>
      <c r="O426" s="104" t="str">
        <f ca="1">IF($B426="","",IF(F426="Arbeitgeberähnliche Stellung",OFFSET(MD!$Q$5,MATCH(Grundlagen_Abrechnung_KAE!$AK$7,MD_JAHR,0),0)*$H426,IF(((AD426/12*M426*12)+N426)&gt;AF426,AF426/12,((AD426/12*M426*12)+N426)/12)))</f>
        <v/>
      </c>
      <c r="P426" s="90"/>
      <c r="Q426" s="90"/>
      <c r="R426" s="104">
        <f t="shared" si="56"/>
        <v>0</v>
      </c>
      <c r="T426" s="145">
        <f t="shared" si="57"/>
        <v>0</v>
      </c>
      <c r="U426" s="76">
        <f t="shared" ca="1" si="58"/>
        <v>0</v>
      </c>
      <c r="V426" s="76">
        <f t="shared" ca="1" si="64"/>
        <v>0</v>
      </c>
      <c r="W426" s="76">
        <f t="shared" ca="1" si="59"/>
        <v>0</v>
      </c>
      <c r="Y426" s="106" t="str">
        <f t="shared" si="60"/>
        <v>prüfen</v>
      </c>
      <c r="Z426" s="107" t="str">
        <f ca="1">IFERROR(OFFSET(MD!$U$5,MATCH(Grundlagen_Abrechnung_KAE!$E426,MD_GENDER,0),0),"")</f>
        <v/>
      </c>
      <c r="AA426" s="104">
        <f t="shared" si="61"/>
        <v>0</v>
      </c>
      <c r="AC426" s="104">
        <f t="shared" si="62"/>
        <v>0</v>
      </c>
      <c r="AD426" s="104">
        <f ca="1">IF(F426="Arbeitgeberähnliche Stellung",OFFSET(MD!$Q$5,MATCH(Grundlagen_Abrechnung_KAE!$AK$7,MD_JAHR,0),0)*$H426,IF(J426&gt;0,AC426,I426))</f>
        <v>0</v>
      </c>
      <c r="AF426" s="85" t="e">
        <f ca="1">OFFSET(MD!$P$5,MATCH($AK$7,MD_JAHR,0),0)*12</f>
        <v>#VALUE!</v>
      </c>
      <c r="AG426" s="85">
        <f t="shared" si="63"/>
        <v>0</v>
      </c>
      <c r="AH426" s="81"/>
      <c r="AJ426" s="72"/>
      <c r="AK426" s="72"/>
      <c r="AL426" s="72"/>
      <c r="AM426" s="72"/>
      <c r="AN426" s="72"/>
    </row>
    <row r="427" spans="2:40" ht="15" customHeight="1" x14ac:dyDescent="0.2">
      <c r="B427" s="78"/>
      <c r="C427" s="78"/>
      <c r="D427" s="78"/>
      <c r="E427" s="79"/>
      <c r="F427" s="80"/>
      <c r="G427" s="73"/>
      <c r="H427" s="82"/>
      <c r="I427" s="93"/>
      <c r="J427" s="90"/>
      <c r="K427" s="83"/>
      <c r="L427" s="83"/>
      <c r="M427" s="84"/>
      <c r="N427" s="83"/>
      <c r="O427" s="104" t="str">
        <f ca="1">IF($B427="","",IF(F427="Arbeitgeberähnliche Stellung",OFFSET(MD!$Q$5,MATCH(Grundlagen_Abrechnung_KAE!$AK$7,MD_JAHR,0),0)*$H427,IF(((AD427/12*M427*12)+N427)&gt;AF427,AF427/12,((AD427/12*M427*12)+N427)/12)))</f>
        <v/>
      </c>
      <c r="P427" s="90"/>
      <c r="Q427" s="90"/>
      <c r="R427" s="104">
        <f t="shared" si="56"/>
        <v>0</v>
      </c>
      <c r="T427" s="145">
        <f t="shared" si="57"/>
        <v>0</v>
      </c>
      <c r="U427" s="76">
        <f t="shared" ca="1" si="58"/>
        <v>0</v>
      </c>
      <c r="V427" s="76">
        <f t="shared" ca="1" si="64"/>
        <v>0</v>
      </c>
      <c r="W427" s="76">
        <f t="shared" ca="1" si="59"/>
        <v>0</v>
      </c>
      <c r="Y427" s="106" t="str">
        <f t="shared" si="60"/>
        <v>prüfen</v>
      </c>
      <c r="Z427" s="107" t="str">
        <f ca="1">IFERROR(OFFSET(MD!$U$5,MATCH(Grundlagen_Abrechnung_KAE!$E427,MD_GENDER,0),0),"")</f>
        <v/>
      </c>
      <c r="AA427" s="104">
        <f t="shared" si="61"/>
        <v>0</v>
      </c>
      <c r="AC427" s="104">
        <f t="shared" si="62"/>
        <v>0</v>
      </c>
      <c r="AD427" s="104">
        <f ca="1">IF(F427="Arbeitgeberähnliche Stellung",OFFSET(MD!$Q$5,MATCH(Grundlagen_Abrechnung_KAE!$AK$7,MD_JAHR,0),0)*$H427,IF(J427&gt;0,AC427,I427))</f>
        <v>0</v>
      </c>
      <c r="AF427" s="85" t="e">
        <f ca="1">OFFSET(MD!$P$5,MATCH($AK$7,MD_JAHR,0),0)*12</f>
        <v>#VALUE!</v>
      </c>
      <c r="AG427" s="85">
        <f t="shared" si="63"/>
        <v>0</v>
      </c>
      <c r="AH427" s="81"/>
      <c r="AJ427" s="72"/>
      <c r="AK427" s="72"/>
      <c r="AL427" s="72"/>
      <c r="AM427" s="72"/>
      <c r="AN427" s="72"/>
    </row>
    <row r="428" spans="2:40" ht="15" customHeight="1" x14ac:dyDescent="0.2">
      <c r="B428" s="78"/>
      <c r="C428" s="78"/>
      <c r="D428" s="78"/>
      <c r="E428" s="79"/>
      <c r="F428" s="80"/>
      <c r="G428" s="73"/>
      <c r="H428" s="82"/>
      <c r="I428" s="93"/>
      <c r="J428" s="90"/>
      <c r="K428" s="83"/>
      <c r="L428" s="83"/>
      <c r="M428" s="84"/>
      <c r="N428" s="83"/>
      <c r="O428" s="104" t="str">
        <f ca="1">IF($B428="","",IF(F428="Arbeitgeberähnliche Stellung",OFFSET(MD!$Q$5,MATCH(Grundlagen_Abrechnung_KAE!$AK$7,MD_JAHR,0),0)*$H428,IF(((AD428/12*M428*12)+N428)&gt;AF428,AF428/12,((AD428/12*M428*12)+N428)/12)))</f>
        <v/>
      </c>
      <c r="P428" s="90"/>
      <c r="Q428" s="90"/>
      <c r="R428" s="104">
        <f t="shared" si="56"/>
        <v>0</v>
      </c>
      <c r="T428" s="145">
        <f t="shared" si="57"/>
        <v>0</v>
      </c>
      <c r="U428" s="76">
        <f t="shared" ca="1" si="58"/>
        <v>0</v>
      </c>
      <c r="V428" s="76">
        <f t="shared" ca="1" si="64"/>
        <v>0</v>
      </c>
      <c r="W428" s="76">
        <f t="shared" ca="1" si="59"/>
        <v>0</v>
      </c>
      <c r="Y428" s="106" t="str">
        <f t="shared" si="60"/>
        <v>prüfen</v>
      </c>
      <c r="Z428" s="107" t="str">
        <f ca="1">IFERROR(OFFSET(MD!$U$5,MATCH(Grundlagen_Abrechnung_KAE!$E428,MD_GENDER,0),0),"")</f>
        <v/>
      </c>
      <c r="AA428" s="104">
        <f t="shared" si="61"/>
        <v>0</v>
      </c>
      <c r="AC428" s="104">
        <f t="shared" si="62"/>
        <v>0</v>
      </c>
      <c r="AD428" s="104">
        <f ca="1">IF(F428="Arbeitgeberähnliche Stellung",OFFSET(MD!$Q$5,MATCH(Grundlagen_Abrechnung_KAE!$AK$7,MD_JAHR,0),0)*$H428,IF(J428&gt;0,AC428,I428))</f>
        <v>0</v>
      </c>
      <c r="AF428" s="85" t="e">
        <f ca="1">OFFSET(MD!$P$5,MATCH($AK$7,MD_JAHR,0),0)*12</f>
        <v>#VALUE!</v>
      </c>
      <c r="AG428" s="85">
        <f t="shared" si="63"/>
        <v>0</v>
      </c>
      <c r="AH428" s="81"/>
      <c r="AJ428" s="72"/>
      <c r="AK428" s="72"/>
      <c r="AL428" s="72"/>
      <c r="AM428" s="72"/>
      <c r="AN428" s="72"/>
    </row>
    <row r="429" spans="2:40" ht="15" customHeight="1" x14ac:dyDescent="0.2">
      <c r="B429" s="78"/>
      <c r="C429" s="78"/>
      <c r="D429" s="78"/>
      <c r="E429" s="79"/>
      <c r="F429" s="80"/>
      <c r="G429" s="73"/>
      <c r="H429" s="82"/>
      <c r="I429" s="93"/>
      <c r="J429" s="90"/>
      <c r="K429" s="83"/>
      <c r="L429" s="83"/>
      <c r="M429" s="84"/>
      <c r="N429" s="83"/>
      <c r="O429" s="104" t="str">
        <f ca="1">IF($B429="","",IF(F429="Arbeitgeberähnliche Stellung",OFFSET(MD!$Q$5,MATCH(Grundlagen_Abrechnung_KAE!$AK$7,MD_JAHR,0),0)*$H429,IF(((AD429/12*M429*12)+N429)&gt;AF429,AF429/12,((AD429/12*M429*12)+N429)/12)))</f>
        <v/>
      </c>
      <c r="P429" s="90"/>
      <c r="Q429" s="90"/>
      <c r="R429" s="104">
        <f t="shared" si="56"/>
        <v>0</v>
      </c>
      <c r="T429" s="145">
        <f t="shared" si="57"/>
        <v>0</v>
      </c>
      <c r="U429" s="76">
        <f t="shared" ca="1" si="58"/>
        <v>0</v>
      </c>
      <c r="V429" s="76">
        <f t="shared" ca="1" si="64"/>
        <v>0</v>
      </c>
      <c r="W429" s="76">
        <f t="shared" ca="1" si="59"/>
        <v>0</v>
      </c>
      <c r="Y429" s="106" t="str">
        <f t="shared" si="60"/>
        <v>prüfen</v>
      </c>
      <c r="Z429" s="107" t="str">
        <f ca="1">IFERROR(OFFSET(MD!$U$5,MATCH(Grundlagen_Abrechnung_KAE!$E429,MD_GENDER,0),0),"")</f>
        <v/>
      </c>
      <c r="AA429" s="104">
        <f t="shared" si="61"/>
        <v>0</v>
      </c>
      <c r="AC429" s="104">
        <f t="shared" si="62"/>
        <v>0</v>
      </c>
      <c r="AD429" s="104">
        <f ca="1">IF(F429="Arbeitgeberähnliche Stellung",OFFSET(MD!$Q$5,MATCH(Grundlagen_Abrechnung_KAE!$AK$7,MD_JAHR,0),0)*$H429,IF(J429&gt;0,AC429,I429))</f>
        <v>0</v>
      </c>
      <c r="AF429" s="85" t="e">
        <f ca="1">OFFSET(MD!$P$5,MATCH($AK$7,MD_JAHR,0),0)*12</f>
        <v>#VALUE!</v>
      </c>
      <c r="AG429" s="85">
        <f t="shared" si="63"/>
        <v>0</v>
      </c>
      <c r="AH429" s="81"/>
      <c r="AJ429" s="72"/>
      <c r="AK429" s="72"/>
      <c r="AL429" s="72"/>
      <c r="AM429" s="72"/>
      <c r="AN429" s="72"/>
    </row>
    <row r="430" spans="2:40" ht="15" customHeight="1" x14ac:dyDescent="0.2">
      <c r="B430" s="78"/>
      <c r="C430" s="78"/>
      <c r="D430" s="78"/>
      <c r="E430" s="79"/>
      <c r="F430" s="80"/>
      <c r="G430" s="73"/>
      <c r="H430" s="82"/>
      <c r="I430" s="93"/>
      <c r="J430" s="90"/>
      <c r="K430" s="83"/>
      <c r="L430" s="83"/>
      <c r="M430" s="84"/>
      <c r="N430" s="83"/>
      <c r="O430" s="104" t="str">
        <f ca="1">IF($B430="","",IF(F430="Arbeitgeberähnliche Stellung",OFFSET(MD!$Q$5,MATCH(Grundlagen_Abrechnung_KAE!$AK$7,MD_JAHR,0),0)*$H430,IF(((AD430/12*M430*12)+N430)&gt;AF430,AF430/12,((AD430/12*M430*12)+N430)/12)))</f>
        <v/>
      </c>
      <c r="P430" s="90"/>
      <c r="Q430" s="90"/>
      <c r="R430" s="104">
        <f t="shared" si="56"/>
        <v>0</v>
      </c>
      <c r="T430" s="145">
        <f t="shared" si="57"/>
        <v>0</v>
      </c>
      <c r="U430" s="76">
        <f t="shared" ca="1" si="58"/>
        <v>0</v>
      </c>
      <c r="V430" s="76">
        <f t="shared" ca="1" si="64"/>
        <v>0</v>
      </c>
      <c r="W430" s="76">
        <f t="shared" ca="1" si="59"/>
        <v>0</v>
      </c>
      <c r="Y430" s="106" t="str">
        <f t="shared" si="60"/>
        <v>prüfen</v>
      </c>
      <c r="Z430" s="107" t="str">
        <f ca="1">IFERROR(OFFSET(MD!$U$5,MATCH(Grundlagen_Abrechnung_KAE!$E430,MD_GENDER,0),0),"")</f>
        <v/>
      </c>
      <c r="AA430" s="104">
        <f t="shared" si="61"/>
        <v>0</v>
      </c>
      <c r="AC430" s="104">
        <f t="shared" si="62"/>
        <v>0</v>
      </c>
      <c r="AD430" s="104">
        <f ca="1">IF(F430="Arbeitgeberähnliche Stellung",OFFSET(MD!$Q$5,MATCH(Grundlagen_Abrechnung_KAE!$AK$7,MD_JAHR,0),0)*$H430,IF(J430&gt;0,AC430,I430))</f>
        <v>0</v>
      </c>
      <c r="AF430" s="85" t="e">
        <f ca="1">OFFSET(MD!$P$5,MATCH($AK$7,MD_JAHR,0),0)*12</f>
        <v>#VALUE!</v>
      </c>
      <c r="AG430" s="85">
        <f t="shared" si="63"/>
        <v>0</v>
      </c>
      <c r="AH430" s="81"/>
      <c r="AJ430" s="72"/>
      <c r="AK430" s="72"/>
      <c r="AL430" s="72"/>
      <c r="AM430" s="72"/>
      <c r="AN430" s="72"/>
    </row>
    <row r="431" spans="2:40" ht="15" customHeight="1" x14ac:dyDescent="0.2">
      <c r="B431" s="78"/>
      <c r="C431" s="78"/>
      <c r="D431" s="78"/>
      <c r="E431" s="79"/>
      <c r="F431" s="80"/>
      <c r="G431" s="73"/>
      <c r="H431" s="82"/>
      <c r="I431" s="93"/>
      <c r="J431" s="90"/>
      <c r="K431" s="83"/>
      <c r="L431" s="83"/>
      <c r="M431" s="84"/>
      <c r="N431" s="83"/>
      <c r="O431" s="104" t="str">
        <f ca="1">IF($B431="","",IF(F431="Arbeitgeberähnliche Stellung",OFFSET(MD!$Q$5,MATCH(Grundlagen_Abrechnung_KAE!$AK$7,MD_JAHR,0),0)*$H431,IF(((AD431/12*M431*12)+N431)&gt;AF431,AF431/12,((AD431/12*M431*12)+N431)/12)))</f>
        <v/>
      </c>
      <c r="P431" s="90"/>
      <c r="Q431" s="90"/>
      <c r="R431" s="104">
        <f t="shared" si="56"/>
        <v>0</v>
      </c>
      <c r="T431" s="145">
        <f t="shared" si="57"/>
        <v>0</v>
      </c>
      <c r="U431" s="76">
        <f t="shared" ca="1" si="58"/>
        <v>0</v>
      </c>
      <c r="V431" s="76">
        <f t="shared" ca="1" si="64"/>
        <v>0</v>
      </c>
      <c r="W431" s="76">
        <f t="shared" ca="1" si="59"/>
        <v>0</v>
      </c>
      <c r="Y431" s="106" t="str">
        <f t="shared" si="60"/>
        <v>prüfen</v>
      </c>
      <c r="Z431" s="107" t="str">
        <f ca="1">IFERROR(OFFSET(MD!$U$5,MATCH(Grundlagen_Abrechnung_KAE!$E431,MD_GENDER,0),0),"")</f>
        <v/>
      </c>
      <c r="AA431" s="104">
        <f t="shared" si="61"/>
        <v>0</v>
      </c>
      <c r="AC431" s="104">
        <f t="shared" si="62"/>
        <v>0</v>
      </c>
      <c r="AD431" s="104">
        <f ca="1">IF(F431="Arbeitgeberähnliche Stellung",OFFSET(MD!$Q$5,MATCH(Grundlagen_Abrechnung_KAE!$AK$7,MD_JAHR,0),0)*$H431,IF(J431&gt;0,AC431,I431))</f>
        <v>0</v>
      </c>
      <c r="AF431" s="85" t="e">
        <f ca="1">OFFSET(MD!$P$5,MATCH($AK$7,MD_JAHR,0),0)*12</f>
        <v>#VALUE!</v>
      </c>
      <c r="AG431" s="85">
        <f t="shared" si="63"/>
        <v>0</v>
      </c>
      <c r="AH431" s="81"/>
      <c r="AJ431" s="72"/>
      <c r="AK431" s="72"/>
      <c r="AL431" s="72"/>
      <c r="AM431" s="72"/>
      <c r="AN431" s="72"/>
    </row>
    <row r="432" spans="2:40" ht="15" customHeight="1" x14ac:dyDescent="0.2">
      <c r="B432" s="78"/>
      <c r="C432" s="78"/>
      <c r="D432" s="78"/>
      <c r="E432" s="79"/>
      <c r="F432" s="80"/>
      <c r="G432" s="73"/>
      <c r="H432" s="82"/>
      <c r="I432" s="93"/>
      <c r="J432" s="90"/>
      <c r="K432" s="83"/>
      <c r="L432" s="83"/>
      <c r="M432" s="84"/>
      <c r="N432" s="83"/>
      <c r="O432" s="104" t="str">
        <f ca="1">IF($B432="","",IF(F432="Arbeitgeberähnliche Stellung",OFFSET(MD!$Q$5,MATCH(Grundlagen_Abrechnung_KAE!$AK$7,MD_JAHR,0),0)*$H432,IF(((AD432/12*M432*12)+N432)&gt;AF432,AF432/12,((AD432/12*M432*12)+N432)/12)))</f>
        <v/>
      </c>
      <c r="P432" s="90"/>
      <c r="Q432" s="90"/>
      <c r="R432" s="104">
        <f t="shared" si="56"/>
        <v>0</v>
      </c>
      <c r="T432" s="145">
        <f t="shared" si="57"/>
        <v>0</v>
      </c>
      <c r="U432" s="76">
        <f t="shared" ca="1" si="58"/>
        <v>0</v>
      </c>
      <c r="V432" s="76">
        <f t="shared" ca="1" si="64"/>
        <v>0</v>
      </c>
      <c r="W432" s="76">
        <f t="shared" ca="1" si="59"/>
        <v>0</v>
      </c>
      <c r="Y432" s="106" t="str">
        <f t="shared" si="60"/>
        <v>prüfen</v>
      </c>
      <c r="Z432" s="107" t="str">
        <f ca="1">IFERROR(OFFSET(MD!$U$5,MATCH(Grundlagen_Abrechnung_KAE!$E432,MD_GENDER,0),0),"")</f>
        <v/>
      </c>
      <c r="AA432" s="104">
        <f t="shared" si="61"/>
        <v>0</v>
      </c>
      <c r="AC432" s="104">
        <f t="shared" si="62"/>
        <v>0</v>
      </c>
      <c r="AD432" s="104">
        <f ca="1">IF(F432="Arbeitgeberähnliche Stellung",OFFSET(MD!$Q$5,MATCH(Grundlagen_Abrechnung_KAE!$AK$7,MD_JAHR,0),0)*$H432,IF(J432&gt;0,AC432,I432))</f>
        <v>0</v>
      </c>
      <c r="AF432" s="85" t="e">
        <f ca="1">OFFSET(MD!$P$5,MATCH($AK$7,MD_JAHR,0),0)*12</f>
        <v>#VALUE!</v>
      </c>
      <c r="AG432" s="85">
        <f t="shared" si="63"/>
        <v>0</v>
      </c>
      <c r="AH432" s="81"/>
      <c r="AJ432" s="72"/>
      <c r="AK432" s="72"/>
      <c r="AL432" s="72"/>
      <c r="AM432" s="72"/>
      <c r="AN432" s="72"/>
    </row>
    <row r="433" spans="2:40" ht="15" customHeight="1" x14ac:dyDescent="0.2">
      <c r="B433" s="78"/>
      <c r="C433" s="78"/>
      <c r="D433" s="78"/>
      <c r="E433" s="79"/>
      <c r="F433" s="80"/>
      <c r="G433" s="73"/>
      <c r="H433" s="82"/>
      <c r="I433" s="93"/>
      <c r="J433" s="90"/>
      <c r="K433" s="83"/>
      <c r="L433" s="83"/>
      <c r="M433" s="84"/>
      <c r="N433" s="83"/>
      <c r="O433" s="104" t="str">
        <f ca="1">IF($B433="","",IF(F433="Arbeitgeberähnliche Stellung",OFFSET(MD!$Q$5,MATCH(Grundlagen_Abrechnung_KAE!$AK$7,MD_JAHR,0),0)*$H433,IF(((AD433/12*M433*12)+N433)&gt;AF433,AF433/12,((AD433/12*M433*12)+N433)/12)))</f>
        <v/>
      </c>
      <c r="P433" s="90"/>
      <c r="Q433" s="90"/>
      <c r="R433" s="104">
        <f t="shared" si="56"/>
        <v>0</v>
      </c>
      <c r="T433" s="145">
        <f t="shared" si="57"/>
        <v>0</v>
      </c>
      <c r="U433" s="76">
        <f t="shared" ca="1" si="58"/>
        <v>0</v>
      </c>
      <c r="V433" s="76">
        <f t="shared" ca="1" si="64"/>
        <v>0</v>
      </c>
      <c r="W433" s="76">
        <f t="shared" ca="1" si="59"/>
        <v>0</v>
      </c>
      <c r="Y433" s="106" t="str">
        <f t="shared" si="60"/>
        <v>prüfen</v>
      </c>
      <c r="Z433" s="107" t="str">
        <f ca="1">IFERROR(OFFSET(MD!$U$5,MATCH(Grundlagen_Abrechnung_KAE!$E433,MD_GENDER,0),0),"")</f>
        <v/>
      </c>
      <c r="AA433" s="104">
        <f t="shared" si="61"/>
        <v>0</v>
      </c>
      <c r="AC433" s="104">
        <f t="shared" si="62"/>
        <v>0</v>
      </c>
      <c r="AD433" s="104">
        <f ca="1">IF(F433="Arbeitgeberähnliche Stellung",OFFSET(MD!$Q$5,MATCH(Grundlagen_Abrechnung_KAE!$AK$7,MD_JAHR,0),0)*$H433,IF(J433&gt;0,AC433,I433))</f>
        <v>0</v>
      </c>
      <c r="AF433" s="85" t="e">
        <f ca="1">OFFSET(MD!$P$5,MATCH($AK$7,MD_JAHR,0),0)*12</f>
        <v>#VALUE!</v>
      </c>
      <c r="AG433" s="85">
        <f t="shared" si="63"/>
        <v>0</v>
      </c>
      <c r="AH433" s="81"/>
      <c r="AJ433" s="72"/>
      <c r="AK433" s="72"/>
      <c r="AL433" s="72"/>
      <c r="AM433" s="72"/>
      <c r="AN433" s="72"/>
    </row>
    <row r="434" spans="2:40" ht="15" customHeight="1" x14ac:dyDescent="0.2">
      <c r="B434" s="78"/>
      <c r="C434" s="78"/>
      <c r="D434" s="78"/>
      <c r="E434" s="79"/>
      <c r="F434" s="80"/>
      <c r="G434" s="73"/>
      <c r="H434" s="82"/>
      <c r="I434" s="93"/>
      <c r="J434" s="90"/>
      <c r="K434" s="83"/>
      <c r="L434" s="83"/>
      <c r="M434" s="84"/>
      <c r="N434" s="83"/>
      <c r="O434" s="104" t="str">
        <f ca="1">IF($B434="","",IF(F434="Arbeitgeberähnliche Stellung",OFFSET(MD!$Q$5,MATCH(Grundlagen_Abrechnung_KAE!$AK$7,MD_JAHR,0),0)*$H434,IF(((AD434/12*M434*12)+N434)&gt;AF434,AF434/12,((AD434/12*M434*12)+N434)/12)))</f>
        <v/>
      </c>
      <c r="P434" s="90"/>
      <c r="Q434" s="90"/>
      <c r="R434" s="104">
        <f t="shared" si="56"/>
        <v>0</v>
      </c>
      <c r="T434" s="145">
        <f t="shared" si="57"/>
        <v>0</v>
      </c>
      <c r="U434" s="76">
        <f t="shared" ca="1" si="58"/>
        <v>0</v>
      </c>
      <c r="V434" s="76">
        <f t="shared" ca="1" si="64"/>
        <v>0</v>
      </c>
      <c r="W434" s="76">
        <f t="shared" ca="1" si="59"/>
        <v>0</v>
      </c>
      <c r="Y434" s="106" t="str">
        <f t="shared" si="60"/>
        <v>prüfen</v>
      </c>
      <c r="Z434" s="107" t="str">
        <f ca="1">IFERROR(OFFSET(MD!$U$5,MATCH(Grundlagen_Abrechnung_KAE!$E434,MD_GENDER,0),0),"")</f>
        <v/>
      </c>
      <c r="AA434" s="104">
        <f t="shared" si="61"/>
        <v>0</v>
      </c>
      <c r="AC434" s="104">
        <f t="shared" si="62"/>
        <v>0</v>
      </c>
      <c r="AD434" s="104">
        <f ca="1">IF(F434="Arbeitgeberähnliche Stellung",OFFSET(MD!$Q$5,MATCH(Grundlagen_Abrechnung_KAE!$AK$7,MD_JAHR,0),0)*$H434,IF(J434&gt;0,AC434,I434))</f>
        <v>0</v>
      </c>
      <c r="AF434" s="85" t="e">
        <f ca="1">OFFSET(MD!$P$5,MATCH($AK$7,MD_JAHR,0),0)*12</f>
        <v>#VALUE!</v>
      </c>
      <c r="AG434" s="85">
        <f t="shared" si="63"/>
        <v>0</v>
      </c>
      <c r="AH434" s="81"/>
      <c r="AJ434" s="72"/>
      <c r="AK434" s="72"/>
      <c r="AL434" s="72"/>
      <c r="AM434" s="72"/>
      <c r="AN434" s="72"/>
    </row>
    <row r="435" spans="2:40" ht="15" customHeight="1" x14ac:dyDescent="0.2">
      <c r="B435" s="78"/>
      <c r="C435" s="78"/>
      <c r="D435" s="78"/>
      <c r="E435" s="79"/>
      <c r="F435" s="80"/>
      <c r="G435" s="73"/>
      <c r="H435" s="82"/>
      <c r="I435" s="93"/>
      <c r="J435" s="90"/>
      <c r="K435" s="83"/>
      <c r="L435" s="83"/>
      <c r="M435" s="84"/>
      <c r="N435" s="83"/>
      <c r="O435" s="104" t="str">
        <f ca="1">IF($B435="","",IF(F435="Arbeitgeberähnliche Stellung",OFFSET(MD!$Q$5,MATCH(Grundlagen_Abrechnung_KAE!$AK$7,MD_JAHR,0),0)*$H435,IF(((AD435/12*M435*12)+N435)&gt;AF435,AF435/12,((AD435/12*M435*12)+N435)/12)))</f>
        <v/>
      </c>
      <c r="P435" s="90"/>
      <c r="Q435" s="90"/>
      <c r="R435" s="104">
        <f t="shared" si="56"/>
        <v>0</v>
      </c>
      <c r="T435" s="145">
        <f t="shared" si="57"/>
        <v>0</v>
      </c>
      <c r="U435" s="76">
        <f t="shared" ca="1" si="58"/>
        <v>0</v>
      </c>
      <c r="V435" s="76">
        <f t="shared" ca="1" si="64"/>
        <v>0</v>
      </c>
      <c r="W435" s="76">
        <f t="shared" ca="1" si="59"/>
        <v>0</v>
      </c>
      <c r="Y435" s="106" t="str">
        <f t="shared" si="60"/>
        <v>prüfen</v>
      </c>
      <c r="Z435" s="107" t="str">
        <f ca="1">IFERROR(OFFSET(MD!$U$5,MATCH(Grundlagen_Abrechnung_KAE!$E435,MD_GENDER,0),0),"")</f>
        <v/>
      </c>
      <c r="AA435" s="104">
        <f t="shared" si="61"/>
        <v>0</v>
      </c>
      <c r="AC435" s="104">
        <f t="shared" si="62"/>
        <v>0</v>
      </c>
      <c r="AD435" s="104">
        <f ca="1">IF(F435="Arbeitgeberähnliche Stellung",OFFSET(MD!$Q$5,MATCH(Grundlagen_Abrechnung_KAE!$AK$7,MD_JAHR,0),0)*$H435,IF(J435&gt;0,AC435,I435))</f>
        <v>0</v>
      </c>
      <c r="AF435" s="85" t="e">
        <f ca="1">OFFSET(MD!$P$5,MATCH($AK$7,MD_JAHR,0),0)*12</f>
        <v>#VALUE!</v>
      </c>
      <c r="AG435" s="85">
        <f t="shared" si="63"/>
        <v>0</v>
      </c>
      <c r="AH435" s="81"/>
      <c r="AJ435" s="72"/>
      <c r="AK435" s="72"/>
      <c r="AL435" s="72"/>
      <c r="AM435" s="72"/>
      <c r="AN435" s="72"/>
    </row>
    <row r="436" spans="2:40" ht="15" customHeight="1" x14ac:dyDescent="0.2">
      <c r="B436" s="78"/>
      <c r="C436" s="78"/>
      <c r="D436" s="78"/>
      <c r="E436" s="79"/>
      <c r="F436" s="80"/>
      <c r="G436" s="73"/>
      <c r="H436" s="82"/>
      <c r="I436" s="93"/>
      <c r="J436" s="90"/>
      <c r="K436" s="83"/>
      <c r="L436" s="83"/>
      <c r="M436" s="84"/>
      <c r="N436" s="83"/>
      <c r="O436" s="104" t="str">
        <f ca="1">IF($B436="","",IF(F436="Arbeitgeberähnliche Stellung",OFFSET(MD!$Q$5,MATCH(Grundlagen_Abrechnung_KAE!$AK$7,MD_JAHR,0),0)*$H436,IF(((AD436/12*M436*12)+N436)&gt;AF436,AF436/12,((AD436/12*M436*12)+N436)/12)))</f>
        <v/>
      </c>
      <c r="P436" s="90"/>
      <c r="Q436" s="90"/>
      <c r="R436" s="104">
        <f t="shared" si="56"/>
        <v>0</v>
      </c>
      <c r="T436" s="145">
        <f t="shared" si="57"/>
        <v>0</v>
      </c>
      <c r="U436" s="76">
        <f t="shared" ca="1" si="58"/>
        <v>0</v>
      </c>
      <c r="V436" s="76">
        <f t="shared" ca="1" si="64"/>
        <v>0</v>
      </c>
      <c r="W436" s="76">
        <f t="shared" ca="1" si="59"/>
        <v>0</v>
      </c>
      <c r="Y436" s="106" t="str">
        <f t="shared" si="60"/>
        <v>prüfen</v>
      </c>
      <c r="Z436" s="107" t="str">
        <f ca="1">IFERROR(OFFSET(MD!$U$5,MATCH(Grundlagen_Abrechnung_KAE!$E436,MD_GENDER,0),0),"")</f>
        <v/>
      </c>
      <c r="AA436" s="104">
        <f t="shared" si="61"/>
        <v>0</v>
      </c>
      <c r="AC436" s="104">
        <f t="shared" si="62"/>
        <v>0</v>
      </c>
      <c r="AD436" s="104">
        <f ca="1">IF(F436="Arbeitgeberähnliche Stellung",OFFSET(MD!$Q$5,MATCH(Grundlagen_Abrechnung_KAE!$AK$7,MD_JAHR,0),0)*$H436,IF(J436&gt;0,AC436,I436))</f>
        <v>0</v>
      </c>
      <c r="AF436" s="85" t="e">
        <f ca="1">OFFSET(MD!$P$5,MATCH($AK$7,MD_JAHR,0),0)*12</f>
        <v>#VALUE!</v>
      </c>
      <c r="AG436" s="85">
        <f t="shared" si="63"/>
        <v>0</v>
      </c>
      <c r="AH436" s="81"/>
      <c r="AJ436" s="72"/>
      <c r="AK436" s="72"/>
      <c r="AL436" s="72"/>
      <c r="AM436" s="72"/>
      <c r="AN436" s="72"/>
    </row>
    <row r="437" spans="2:40" ht="15" customHeight="1" x14ac:dyDescent="0.2">
      <c r="B437" s="78"/>
      <c r="C437" s="78"/>
      <c r="D437" s="78"/>
      <c r="E437" s="79"/>
      <c r="F437" s="80"/>
      <c r="G437" s="73"/>
      <c r="H437" s="82"/>
      <c r="I437" s="93"/>
      <c r="J437" s="90"/>
      <c r="K437" s="83"/>
      <c r="L437" s="83"/>
      <c r="M437" s="84"/>
      <c r="N437" s="83"/>
      <c r="O437" s="104" t="str">
        <f ca="1">IF($B437="","",IF(F437="Arbeitgeberähnliche Stellung",OFFSET(MD!$Q$5,MATCH(Grundlagen_Abrechnung_KAE!$AK$7,MD_JAHR,0),0)*$H437,IF(((AD437/12*M437*12)+N437)&gt;AF437,AF437/12,((AD437/12*M437*12)+N437)/12)))</f>
        <v/>
      </c>
      <c r="P437" s="90"/>
      <c r="Q437" s="90"/>
      <c r="R437" s="104">
        <f t="shared" si="56"/>
        <v>0</v>
      </c>
      <c r="T437" s="145">
        <f t="shared" si="57"/>
        <v>0</v>
      </c>
      <c r="U437" s="76">
        <f t="shared" ca="1" si="58"/>
        <v>0</v>
      </c>
      <c r="V437" s="76">
        <f t="shared" ca="1" si="64"/>
        <v>0</v>
      </c>
      <c r="W437" s="76">
        <f t="shared" ca="1" si="59"/>
        <v>0</v>
      </c>
      <c r="Y437" s="106" t="str">
        <f t="shared" si="60"/>
        <v>prüfen</v>
      </c>
      <c r="Z437" s="107" t="str">
        <f ca="1">IFERROR(OFFSET(MD!$U$5,MATCH(Grundlagen_Abrechnung_KAE!$E437,MD_GENDER,0),0),"")</f>
        <v/>
      </c>
      <c r="AA437" s="104">
        <f t="shared" si="61"/>
        <v>0</v>
      </c>
      <c r="AC437" s="104">
        <f t="shared" si="62"/>
        <v>0</v>
      </c>
      <c r="AD437" s="104">
        <f ca="1">IF(F437="Arbeitgeberähnliche Stellung",OFFSET(MD!$Q$5,MATCH(Grundlagen_Abrechnung_KAE!$AK$7,MD_JAHR,0),0)*$H437,IF(J437&gt;0,AC437,I437))</f>
        <v>0</v>
      </c>
      <c r="AF437" s="85" t="e">
        <f ca="1">OFFSET(MD!$P$5,MATCH($AK$7,MD_JAHR,0),0)*12</f>
        <v>#VALUE!</v>
      </c>
      <c r="AG437" s="85">
        <f t="shared" si="63"/>
        <v>0</v>
      </c>
      <c r="AH437" s="81"/>
      <c r="AJ437" s="72"/>
      <c r="AK437" s="72"/>
      <c r="AL437" s="72"/>
      <c r="AM437" s="72"/>
      <c r="AN437" s="72"/>
    </row>
    <row r="438" spans="2:40" ht="15" customHeight="1" x14ac:dyDescent="0.2">
      <c r="B438" s="78"/>
      <c r="C438" s="78"/>
      <c r="D438" s="78"/>
      <c r="E438" s="79"/>
      <c r="F438" s="80"/>
      <c r="G438" s="73"/>
      <c r="H438" s="82"/>
      <c r="I438" s="93"/>
      <c r="J438" s="90"/>
      <c r="K438" s="83"/>
      <c r="L438" s="83"/>
      <c r="M438" s="84"/>
      <c r="N438" s="83"/>
      <c r="O438" s="104" t="str">
        <f ca="1">IF($B438="","",IF(F438="Arbeitgeberähnliche Stellung",OFFSET(MD!$Q$5,MATCH(Grundlagen_Abrechnung_KAE!$AK$7,MD_JAHR,0),0)*$H438,IF(((AD438/12*M438*12)+N438)&gt;AF438,AF438/12,((AD438/12*M438*12)+N438)/12)))</f>
        <v/>
      </c>
      <c r="P438" s="90"/>
      <c r="Q438" s="90"/>
      <c r="R438" s="104">
        <f t="shared" si="56"/>
        <v>0</v>
      </c>
      <c r="T438" s="145">
        <f t="shared" si="57"/>
        <v>0</v>
      </c>
      <c r="U438" s="76">
        <f t="shared" ca="1" si="58"/>
        <v>0</v>
      </c>
      <c r="V438" s="76">
        <f t="shared" ca="1" si="64"/>
        <v>0</v>
      </c>
      <c r="W438" s="76">
        <f t="shared" ca="1" si="59"/>
        <v>0</v>
      </c>
      <c r="Y438" s="106" t="str">
        <f t="shared" si="60"/>
        <v>prüfen</v>
      </c>
      <c r="Z438" s="107" t="str">
        <f ca="1">IFERROR(OFFSET(MD!$U$5,MATCH(Grundlagen_Abrechnung_KAE!$E438,MD_GENDER,0),0),"")</f>
        <v/>
      </c>
      <c r="AA438" s="104">
        <f t="shared" si="61"/>
        <v>0</v>
      </c>
      <c r="AC438" s="104">
        <f t="shared" si="62"/>
        <v>0</v>
      </c>
      <c r="AD438" s="104">
        <f ca="1">IF(F438="Arbeitgeberähnliche Stellung",OFFSET(MD!$Q$5,MATCH(Grundlagen_Abrechnung_KAE!$AK$7,MD_JAHR,0),0)*$H438,IF(J438&gt;0,AC438,I438))</f>
        <v>0</v>
      </c>
      <c r="AF438" s="85" t="e">
        <f ca="1">OFFSET(MD!$P$5,MATCH($AK$7,MD_JAHR,0),0)*12</f>
        <v>#VALUE!</v>
      </c>
      <c r="AG438" s="85">
        <f t="shared" si="63"/>
        <v>0</v>
      </c>
      <c r="AH438" s="81"/>
      <c r="AJ438" s="72"/>
      <c r="AK438" s="72"/>
      <c r="AL438" s="72"/>
      <c r="AM438" s="72"/>
      <c r="AN438" s="72"/>
    </row>
    <row r="439" spans="2:40" ht="15" customHeight="1" x14ac:dyDescent="0.2">
      <c r="B439" s="78"/>
      <c r="C439" s="78"/>
      <c r="D439" s="78"/>
      <c r="E439" s="79"/>
      <c r="F439" s="80"/>
      <c r="G439" s="73"/>
      <c r="H439" s="82"/>
      <c r="I439" s="93"/>
      <c r="J439" s="90"/>
      <c r="K439" s="83"/>
      <c r="L439" s="83"/>
      <c r="M439" s="84"/>
      <c r="N439" s="83"/>
      <c r="O439" s="104" t="str">
        <f ca="1">IF($B439="","",IF(F439="Arbeitgeberähnliche Stellung",OFFSET(MD!$Q$5,MATCH(Grundlagen_Abrechnung_KAE!$AK$7,MD_JAHR,0),0)*$H439,IF(((AD439/12*M439*12)+N439)&gt;AF439,AF439/12,((AD439/12*M439*12)+N439)/12)))</f>
        <v/>
      </c>
      <c r="P439" s="90"/>
      <c r="Q439" s="90"/>
      <c r="R439" s="104">
        <f t="shared" si="56"/>
        <v>0</v>
      </c>
      <c r="T439" s="145">
        <f t="shared" si="57"/>
        <v>0</v>
      </c>
      <c r="U439" s="76">
        <f t="shared" ca="1" si="58"/>
        <v>0</v>
      </c>
      <c r="V439" s="76">
        <f t="shared" ca="1" si="64"/>
        <v>0</v>
      </c>
      <c r="W439" s="76">
        <f t="shared" ca="1" si="59"/>
        <v>0</v>
      </c>
      <c r="Y439" s="106" t="str">
        <f t="shared" si="60"/>
        <v>prüfen</v>
      </c>
      <c r="Z439" s="107" t="str">
        <f ca="1">IFERROR(OFFSET(MD!$U$5,MATCH(Grundlagen_Abrechnung_KAE!$E439,MD_GENDER,0),0),"")</f>
        <v/>
      </c>
      <c r="AA439" s="104">
        <f t="shared" si="61"/>
        <v>0</v>
      </c>
      <c r="AC439" s="104">
        <f t="shared" si="62"/>
        <v>0</v>
      </c>
      <c r="AD439" s="104">
        <f ca="1">IF(F439="Arbeitgeberähnliche Stellung",OFFSET(MD!$Q$5,MATCH(Grundlagen_Abrechnung_KAE!$AK$7,MD_JAHR,0),0)*$H439,IF(J439&gt;0,AC439,I439))</f>
        <v>0</v>
      </c>
      <c r="AF439" s="85" t="e">
        <f ca="1">OFFSET(MD!$P$5,MATCH($AK$7,MD_JAHR,0),0)*12</f>
        <v>#VALUE!</v>
      </c>
      <c r="AG439" s="85">
        <f t="shared" si="63"/>
        <v>0</v>
      </c>
      <c r="AH439" s="81"/>
      <c r="AJ439" s="72"/>
      <c r="AK439" s="72"/>
      <c r="AL439" s="72"/>
      <c r="AM439" s="72"/>
      <c r="AN439" s="72"/>
    </row>
    <row r="440" spans="2:40" ht="15" customHeight="1" x14ac:dyDescent="0.2">
      <c r="B440" s="78"/>
      <c r="C440" s="78"/>
      <c r="D440" s="78"/>
      <c r="E440" s="79"/>
      <c r="F440" s="80"/>
      <c r="G440" s="73"/>
      <c r="H440" s="82"/>
      <c r="I440" s="93"/>
      <c r="J440" s="90"/>
      <c r="K440" s="83"/>
      <c r="L440" s="83"/>
      <c r="M440" s="84"/>
      <c r="N440" s="83"/>
      <c r="O440" s="104" t="str">
        <f ca="1">IF($B440="","",IF(F440="Arbeitgeberähnliche Stellung",OFFSET(MD!$Q$5,MATCH(Grundlagen_Abrechnung_KAE!$AK$7,MD_JAHR,0),0)*$H440,IF(((AD440/12*M440*12)+N440)&gt;AF440,AF440/12,((AD440/12*M440*12)+N440)/12)))</f>
        <v/>
      </c>
      <c r="P440" s="90"/>
      <c r="Q440" s="90"/>
      <c r="R440" s="104">
        <f t="shared" si="56"/>
        <v>0</v>
      </c>
      <c r="T440" s="145">
        <f t="shared" si="57"/>
        <v>0</v>
      </c>
      <c r="U440" s="76">
        <f t="shared" ca="1" si="58"/>
        <v>0</v>
      </c>
      <c r="V440" s="76">
        <f t="shared" ca="1" si="64"/>
        <v>0</v>
      </c>
      <c r="W440" s="76">
        <f t="shared" ca="1" si="59"/>
        <v>0</v>
      </c>
      <c r="Y440" s="106" t="str">
        <f t="shared" si="60"/>
        <v>prüfen</v>
      </c>
      <c r="Z440" s="107" t="str">
        <f ca="1">IFERROR(OFFSET(MD!$U$5,MATCH(Grundlagen_Abrechnung_KAE!$E440,MD_GENDER,0),0),"")</f>
        <v/>
      </c>
      <c r="AA440" s="104">
        <f t="shared" si="61"/>
        <v>0</v>
      </c>
      <c r="AC440" s="104">
        <f t="shared" si="62"/>
        <v>0</v>
      </c>
      <c r="AD440" s="104">
        <f ca="1">IF(F440="Arbeitgeberähnliche Stellung",OFFSET(MD!$Q$5,MATCH(Grundlagen_Abrechnung_KAE!$AK$7,MD_JAHR,0),0)*$H440,IF(J440&gt;0,AC440,I440))</f>
        <v>0</v>
      </c>
      <c r="AF440" s="85" t="e">
        <f ca="1">OFFSET(MD!$P$5,MATCH($AK$7,MD_JAHR,0),0)*12</f>
        <v>#VALUE!</v>
      </c>
      <c r="AG440" s="85">
        <f t="shared" si="63"/>
        <v>0</v>
      </c>
      <c r="AH440" s="81"/>
      <c r="AJ440" s="72"/>
      <c r="AK440" s="72"/>
      <c r="AL440" s="72"/>
      <c r="AM440" s="72"/>
      <c r="AN440" s="72"/>
    </row>
    <row r="441" spans="2:40" ht="15" customHeight="1" x14ac:dyDescent="0.2">
      <c r="B441" s="78"/>
      <c r="C441" s="78"/>
      <c r="D441" s="78"/>
      <c r="E441" s="79"/>
      <c r="F441" s="80"/>
      <c r="G441" s="73"/>
      <c r="H441" s="82"/>
      <c r="I441" s="93"/>
      <c r="J441" s="90"/>
      <c r="K441" s="83"/>
      <c r="L441" s="83"/>
      <c r="M441" s="84"/>
      <c r="N441" s="83"/>
      <c r="O441" s="104" t="str">
        <f ca="1">IF($B441="","",IF(F441="Arbeitgeberähnliche Stellung",OFFSET(MD!$Q$5,MATCH(Grundlagen_Abrechnung_KAE!$AK$7,MD_JAHR,0),0)*$H441,IF(((AD441/12*M441*12)+N441)&gt;AF441,AF441/12,((AD441/12*M441*12)+N441)/12)))</f>
        <v/>
      </c>
      <c r="P441" s="90"/>
      <c r="Q441" s="90"/>
      <c r="R441" s="104">
        <f t="shared" si="56"/>
        <v>0</v>
      </c>
      <c r="T441" s="145">
        <f t="shared" si="57"/>
        <v>0</v>
      </c>
      <c r="U441" s="76">
        <f t="shared" ca="1" si="58"/>
        <v>0</v>
      </c>
      <c r="V441" s="76">
        <f t="shared" ca="1" si="64"/>
        <v>0</v>
      </c>
      <c r="W441" s="76">
        <f t="shared" ca="1" si="59"/>
        <v>0</v>
      </c>
      <c r="Y441" s="106" t="str">
        <f t="shared" si="60"/>
        <v>prüfen</v>
      </c>
      <c r="Z441" s="107" t="str">
        <f ca="1">IFERROR(OFFSET(MD!$U$5,MATCH(Grundlagen_Abrechnung_KAE!$E441,MD_GENDER,0),0),"")</f>
        <v/>
      </c>
      <c r="AA441" s="104">
        <f t="shared" si="61"/>
        <v>0</v>
      </c>
      <c r="AC441" s="104">
        <f t="shared" si="62"/>
        <v>0</v>
      </c>
      <c r="AD441" s="104">
        <f ca="1">IF(F441="Arbeitgeberähnliche Stellung",OFFSET(MD!$Q$5,MATCH(Grundlagen_Abrechnung_KAE!$AK$7,MD_JAHR,0),0)*$H441,IF(J441&gt;0,AC441,I441))</f>
        <v>0</v>
      </c>
      <c r="AF441" s="85" t="e">
        <f ca="1">OFFSET(MD!$P$5,MATCH($AK$7,MD_JAHR,0),0)*12</f>
        <v>#VALUE!</v>
      </c>
      <c r="AG441" s="85">
        <f t="shared" si="63"/>
        <v>0</v>
      </c>
      <c r="AH441" s="81"/>
      <c r="AJ441" s="72"/>
      <c r="AK441" s="72"/>
      <c r="AL441" s="72"/>
      <c r="AM441" s="72"/>
      <c r="AN441" s="72"/>
    </row>
    <row r="442" spans="2:40" ht="15" customHeight="1" x14ac:dyDescent="0.2">
      <c r="B442" s="78"/>
      <c r="C442" s="78"/>
      <c r="D442" s="78"/>
      <c r="E442" s="79"/>
      <c r="F442" s="80"/>
      <c r="G442" s="73"/>
      <c r="H442" s="82"/>
      <c r="I442" s="93"/>
      <c r="J442" s="90"/>
      <c r="K442" s="83"/>
      <c r="L442" s="83"/>
      <c r="M442" s="84"/>
      <c r="N442" s="83"/>
      <c r="O442" s="104" t="str">
        <f ca="1">IF($B442="","",IF(F442="Arbeitgeberähnliche Stellung",OFFSET(MD!$Q$5,MATCH(Grundlagen_Abrechnung_KAE!$AK$7,MD_JAHR,0),0)*$H442,IF(((AD442/12*M442*12)+N442)&gt;AF442,AF442/12,((AD442/12*M442*12)+N442)/12)))</f>
        <v/>
      </c>
      <c r="P442" s="90"/>
      <c r="Q442" s="90"/>
      <c r="R442" s="104">
        <f t="shared" si="56"/>
        <v>0</v>
      </c>
      <c r="T442" s="145">
        <f t="shared" si="57"/>
        <v>0</v>
      </c>
      <c r="U442" s="76">
        <f t="shared" ca="1" si="58"/>
        <v>0</v>
      </c>
      <c r="V442" s="76">
        <f t="shared" ca="1" si="64"/>
        <v>0</v>
      </c>
      <c r="W442" s="76">
        <f t="shared" ca="1" si="59"/>
        <v>0</v>
      </c>
      <c r="Y442" s="106" t="str">
        <f t="shared" si="60"/>
        <v>prüfen</v>
      </c>
      <c r="Z442" s="107" t="str">
        <f ca="1">IFERROR(OFFSET(MD!$U$5,MATCH(Grundlagen_Abrechnung_KAE!$E442,MD_GENDER,0),0),"")</f>
        <v/>
      </c>
      <c r="AA442" s="104">
        <f t="shared" si="61"/>
        <v>0</v>
      </c>
      <c r="AC442" s="104">
        <f t="shared" si="62"/>
        <v>0</v>
      </c>
      <c r="AD442" s="104">
        <f ca="1">IF(F442="Arbeitgeberähnliche Stellung",OFFSET(MD!$Q$5,MATCH(Grundlagen_Abrechnung_KAE!$AK$7,MD_JAHR,0),0)*$H442,IF(J442&gt;0,AC442,I442))</f>
        <v>0</v>
      </c>
      <c r="AF442" s="85" t="e">
        <f ca="1">OFFSET(MD!$P$5,MATCH($AK$7,MD_JAHR,0),0)*12</f>
        <v>#VALUE!</v>
      </c>
      <c r="AG442" s="85">
        <f t="shared" si="63"/>
        <v>0</v>
      </c>
      <c r="AH442" s="81"/>
      <c r="AJ442" s="72"/>
      <c r="AK442" s="72"/>
      <c r="AL442" s="72"/>
      <c r="AM442" s="72"/>
      <c r="AN442" s="72"/>
    </row>
    <row r="443" spans="2:40" ht="15" customHeight="1" x14ac:dyDescent="0.2">
      <c r="B443" s="78"/>
      <c r="C443" s="78"/>
      <c r="D443" s="78"/>
      <c r="E443" s="79"/>
      <c r="F443" s="80"/>
      <c r="G443" s="73"/>
      <c r="H443" s="82"/>
      <c r="I443" s="93"/>
      <c r="J443" s="90"/>
      <c r="K443" s="83"/>
      <c r="L443" s="83"/>
      <c r="M443" s="84"/>
      <c r="N443" s="83"/>
      <c r="O443" s="104" t="str">
        <f ca="1">IF($B443="","",IF(F443="Arbeitgeberähnliche Stellung",OFFSET(MD!$Q$5,MATCH(Grundlagen_Abrechnung_KAE!$AK$7,MD_JAHR,0),0)*$H443,IF(((AD443/12*M443*12)+N443)&gt;AF443,AF443/12,((AD443/12*M443*12)+N443)/12)))</f>
        <v/>
      </c>
      <c r="P443" s="90"/>
      <c r="Q443" s="90"/>
      <c r="R443" s="104">
        <f t="shared" si="56"/>
        <v>0</v>
      </c>
      <c r="T443" s="145">
        <f t="shared" si="57"/>
        <v>0</v>
      </c>
      <c r="U443" s="76">
        <f t="shared" ca="1" si="58"/>
        <v>0</v>
      </c>
      <c r="V443" s="76">
        <f t="shared" ca="1" si="64"/>
        <v>0</v>
      </c>
      <c r="W443" s="76">
        <f t="shared" ca="1" si="59"/>
        <v>0</v>
      </c>
      <c r="Y443" s="106" t="str">
        <f t="shared" si="60"/>
        <v>prüfen</v>
      </c>
      <c r="Z443" s="107" t="str">
        <f ca="1">IFERROR(OFFSET(MD!$U$5,MATCH(Grundlagen_Abrechnung_KAE!$E443,MD_GENDER,0),0),"")</f>
        <v/>
      </c>
      <c r="AA443" s="104">
        <f t="shared" si="61"/>
        <v>0</v>
      </c>
      <c r="AC443" s="104">
        <f t="shared" si="62"/>
        <v>0</v>
      </c>
      <c r="AD443" s="104">
        <f ca="1">IF(F443="Arbeitgeberähnliche Stellung",OFFSET(MD!$Q$5,MATCH(Grundlagen_Abrechnung_KAE!$AK$7,MD_JAHR,0),0)*$H443,IF(J443&gt;0,AC443,I443))</f>
        <v>0</v>
      </c>
      <c r="AF443" s="85" t="e">
        <f ca="1">OFFSET(MD!$P$5,MATCH($AK$7,MD_JAHR,0),0)*12</f>
        <v>#VALUE!</v>
      </c>
      <c r="AG443" s="85">
        <f t="shared" si="63"/>
        <v>0</v>
      </c>
      <c r="AH443" s="81"/>
      <c r="AJ443" s="72"/>
      <c r="AK443" s="72"/>
      <c r="AL443" s="72"/>
      <c r="AM443" s="72"/>
      <c r="AN443" s="72"/>
    </row>
    <row r="444" spans="2:40" ht="15" customHeight="1" x14ac:dyDescent="0.2">
      <c r="B444" s="78"/>
      <c r="C444" s="78"/>
      <c r="D444" s="78"/>
      <c r="E444" s="79"/>
      <c r="F444" s="80"/>
      <c r="G444" s="73"/>
      <c r="H444" s="82"/>
      <c r="I444" s="93"/>
      <c r="J444" s="90"/>
      <c r="K444" s="83"/>
      <c r="L444" s="83"/>
      <c r="M444" s="84"/>
      <c r="N444" s="83"/>
      <c r="O444" s="104" t="str">
        <f ca="1">IF($B444="","",IF(F444="Arbeitgeberähnliche Stellung",OFFSET(MD!$Q$5,MATCH(Grundlagen_Abrechnung_KAE!$AK$7,MD_JAHR,0),0)*$H444,IF(((AD444/12*M444*12)+N444)&gt;AF444,AF444/12,((AD444/12*M444*12)+N444)/12)))</f>
        <v/>
      </c>
      <c r="P444" s="90"/>
      <c r="Q444" s="90"/>
      <c r="R444" s="104">
        <f t="shared" si="56"/>
        <v>0</v>
      </c>
      <c r="T444" s="145">
        <f t="shared" si="57"/>
        <v>0</v>
      </c>
      <c r="U444" s="76">
        <f t="shared" ca="1" si="58"/>
        <v>0</v>
      </c>
      <c r="V444" s="76">
        <f t="shared" ca="1" si="64"/>
        <v>0</v>
      </c>
      <c r="W444" s="76">
        <f t="shared" ca="1" si="59"/>
        <v>0</v>
      </c>
      <c r="Y444" s="106" t="str">
        <f t="shared" si="60"/>
        <v>prüfen</v>
      </c>
      <c r="Z444" s="107" t="str">
        <f ca="1">IFERROR(OFFSET(MD!$U$5,MATCH(Grundlagen_Abrechnung_KAE!$E444,MD_GENDER,0),0),"")</f>
        <v/>
      </c>
      <c r="AA444" s="104">
        <f t="shared" si="61"/>
        <v>0</v>
      </c>
      <c r="AC444" s="104">
        <f t="shared" si="62"/>
        <v>0</v>
      </c>
      <c r="AD444" s="104">
        <f ca="1">IF(F444="Arbeitgeberähnliche Stellung",OFFSET(MD!$Q$5,MATCH(Grundlagen_Abrechnung_KAE!$AK$7,MD_JAHR,0),0)*$H444,IF(J444&gt;0,AC444,I444))</f>
        <v>0</v>
      </c>
      <c r="AF444" s="85" t="e">
        <f ca="1">OFFSET(MD!$P$5,MATCH($AK$7,MD_JAHR,0),0)*12</f>
        <v>#VALUE!</v>
      </c>
      <c r="AG444" s="85">
        <f t="shared" si="63"/>
        <v>0</v>
      </c>
      <c r="AH444" s="81"/>
      <c r="AJ444" s="72"/>
      <c r="AK444" s="72"/>
      <c r="AL444" s="72"/>
      <c r="AM444" s="72"/>
      <c r="AN444" s="72"/>
    </row>
    <row r="445" spans="2:40" ht="15" customHeight="1" x14ac:dyDescent="0.2">
      <c r="B445" s="78"/>
      <c r="C445" s="78"/>
      <c r="D445" s="78"/>
      <c r="E445" s="79"/>
      <c r="F445" s="80"/>
      <c r="G445" s="73"/>
      <c r="H445" s="82"/>
      <c r="I445" s="93"/>
      <c r="J445" s="90"/>
      <c r="K445" s="83"/>
      <c r="L445" s="83"/>
      <c r="M445" s="84"/>
      <c r="N445" s="83"/>
      <c r="O445" s="104" t="str">
        <f ca="1">IF($B445="","",IF(F445="Arbeitgeberähnliche Stellung",OFFSET(MD!$Q$5,MATCH(Grundlagen_Abrechnung_KAE!$AK$7,MD_JAHR,0),0)*$H445,IF(((AD445/12*M445*12)+N445)&gt;AF445,AF445/12,((AD445/12*M445*12)+N445)/12)))</f>
        <v/>
      </c>
      <c r="P445" s="90"/>
      <c r="Q445" s="90"/>
      <c r="R445" s="104">
        <f t="shared" si="56"/>
        <v>0</v>
      </c>
      <c r="T445" s="145">
        <f t="shared" si="57"/>
        <v>0</v>
      </c>
      <c r="U445" s="76">
        <f t="shared" ca="1" si="58"/>
        <v>0</v>
      </c>
      <c r="V445" s="76">
        <f t="shared" ca="1" si="64"/>
        <v>0</v>
      </c>
      <c r="W445" s="76">
        <f t="shared" ca="1" si="59"/>
        <v>0</v>
      </c>
      <c r="Y445" s="106" t="str">
        <f t="shared" si="60"/>
        <v>prüfen</v>
      </c>
      <c r="Z445" s="107" t="str">
        <f ca="1">IFERROR(OFFSET(MD!$U$5,MATCH(Grundlagen_Abrechnung_KAE!$E445,MD_GENDER,0),0),"")</f>
        <v/>
      </c>
      <c r="AA445" s="104">
        <f t="shared" si="61"/>
        <v>0</v>
      </c>
      <c r="AC445" s="104">
        <f t="shared" si="62"/>
        <v>0</v>
      </c>
      <c r="AD445" s="104">
        <f ca="1">IF(F445="Arbeitgeberähnliche Stellung",OFFSET(MD!$Q$5,MATCH(Grundlagen_Abrechnung_KAE!$AK$7,MD_JAHR,0),0)*$H445,IF(J445&gt;0,AC445,I445))</f>
        <v>0</v>
      </c>
      <c r="AF445" s="85" t="e">
        <f ca="1">OFFSET(MD!$P$5,MATCH($AK$7,MD_JAHR,0),0)*12</f>
        <v>#VALUE!</v>
      </c>
      <c r="AG445" s="85">
        <f t="shared" si="63"/>
        <v>0</v>
      </c>
      <c r="AH445" s="81"/>
      <c r="AJ445" s="72"/>
      <c r="AK445" s="72"/>
      <c r="AL445" s="72"/>
      <c r="AM445" s="72"/>
      <c r="AN445" s="72"/>
    </row>
    <row r="446" spans="2:40" ht="15" customHeight="1" x14ac:dyDescent="0.2">
      <c r="B446" s="78"/>
      <c r="C446" s="78"/>
      <c r="D446" s="78"/>
      <c r="E446" s="79"/>
      <c r="F446" s="80"/>
      <c r="G446" s="73"/>
      <c r="H446" s="82"/>
      <c r="I446" s="93"/>
      <c r="J446" s="90"/>
      <c r="K446" s="83"/>
      <c r="L446" s="83"/>
      <c r="M446" s="84"/>
      <c r="N446" s="83"/>
      <c r="O446" s="104" t="str">
        <f ca="1">IF($B446="","",IF(F446="Arbeitgeberähnliche Stellung",OFFSET(MD!$Q$5,MATCH(Grundlagen_Abrechnung_KAE!$AK$7,MD_JAHR,0),0)*$H446,IF(((AD446/12*M446*12)+N446)&gt;AF446,AF446/12,((AD446/12*M446*12)+N446)/12)))</f>
        <v/>
      </c>
      <c r="P446" s="90"/>
      <c r="Q446" s="90"/>
      <c r="R446" s="104">
        <f t="shared" si="56"/>
        <v>0</v>
      </c>
      <c r="T446" s="145">
        <f t="shared" si="57"/>
        <v>0</v>
      </c>
      <c r="U446" s="76">
        <f t="shared" ca="1" si="58"/>
        <v>0</v>
      </c>
      <c r="V446" s="76">
        <f t="shared" ca="1" si="64"/>
        <v>0</v>
      </c>
      <c r="W446" s="76">
        <f t="shared" ca="1" si="59"/>
        <v>0</v>
      </c>
      <c r="Y446" s="106" t="str">
        <f t="shared" si="60"/>
        <v>prüfen</v>
      </c>
      <c r="Z446" s="107" t="str">
        <f ca="1">IFERROR(OFFSET(MD!$U$5,MATCH(Grundlagen_Abrechnung_KAE!$E446,MD_GENDER,0),0),"")</f>
        <v/>
      </c>
      <c r="AA446" s="104">
        <f t="shared" si="61"/>
        <v>0</v>
      </c>
      <c r="AC446" s="104">
        <f t="shared" si="62"/>
        <v>0</v>
      </c>
      <c r="AD446" s="104">
        <f ca="1">IF(F446="Arbeitgeberähnliche Stellung",OFFSET(MD!$Q$5,MATCH(Grundlagen_Abrechnung_KAE!$AK$7,MD_JAHR,0),0)*$H446,IF(J446&gt;0,AC446,I446))</f>
        <v>0</v>
      </c>
      <c r="AF446" s="85" t="e">
        <f ca="1">OFFSET(MD!$P$5,MATCH($AK$7,MD_JAHR,0),0)*12</f>
        <v>#VALUE!</v>
      </c>
      <c r="AG446" s="85">
        <f t="shared" si="63"/>
        <v>0</v>
      </c>
      <c r="AH446" s="81"/>
      <c r="AJ446" s="72"/>
      <c r="AK446" s="72"/>
      <c r="AL446" s="72"/>
      <c r="AM446" s="72"/>
      <c r="AN446" s="72"/>
    </row>
    <row r="447" spans="2:40" ht="15" customHeight="1" x14ac:dyDescent="0.2">
      <c r="B447" s="78"/>
      <c r="C447" s="78"/>
      <c r="D447" s="78"/>
      <c r="E447" s="79"/>
      <c r="F447" s="80"/>
      <c r="G447" s="73"/>
      <c r="H447" s="82"/>
      <c r="I447" s="93"/>
      <c r="J447" s="90"/>
      <c r="K447" s="83"/>
      <c r="L447" s="83"/>
      <c r="M447" s="84"/>
      <c r="N447" s="83"/>
      <c r="O447" s="104" t="str">
        <f ca="1">IF($B447="","",IF(F447="Arbeitgeberähnliche Stellung",OFFSET(MD!$Q$5,MATCH(Grundlagen_Abrechnung_KAE!$AK$7,MD_JAHR,0),0)*$H447,IF(((AD447/12*M447*12)+N447)&gt;AF447,AF447/12,((AD447/12*M447*12)+N447)/12)))</f>
        <v/>
      </c>
      <c r="P447" s="90"/>
      <c r="Q447" s="90"/>
      <c r="R447" s="104">
        <f t="shared" si="56"/>
        <v>0</v>
      </c>
      <c r="T447" s="145">
        <f t="shared" si="57"/>
        <v>0</v>
      </c>
      <c r="U447" s="76">
        <f t="shared" ca="1" si="58"/>
        <v>0</v>
      </c>
      <c r="V447" s="76">
        <f t="shared" ca="1" si="64"/>
        <v>0</v>
      </c>
      <c r="W447" s="76">
        <f t="shared" ca="1" si="59"/>
        <v>0</v>
      </c>
      <c r="Y447" s="106" t="str">
        <f t="shared" si="60"/>
        <v>prüfen</v>
      </c>
      <c r="Z447" s="107" t="str">
        <f ca="1">IFERROR(OFFSET(MD!$U$5,MATCH(Grundlagen_Abrechnung_KAE!$E447,MD_GENDER,0),0),"")</f>
        <v/>
      </c>
      <c r="AA447" s="104">
        <f t="shared" si="61"/>
        <v>0</v>
      </c>
      <c r="AC447" s="104">
        <f t="shared" si="62"/>
        <v>0</v>
      </c>
      <c r="AD447" s="104">
        <f ca="1">IF(F447="Arbeitgeberähnliche Stellung",OFFSET(MD!$Q$5,MATCH(Grundlagen_Abrechnung_KAE!$AK$7,MD_JAHR,0),0)*$H447,IF(J447&gt;0,AC447,I447))</f>
        <v>0</v>
      </c>
      <c r="AF447" s="85" t="e">
        <f ca="1">OFFSET(MD!$P$5,MATCH($AK$7,MD_JAHR,0),0)*12</f>
        <v>#VALUE!</v>
      </c>
      <c r="AG447" s="85">
        <f t="shared" si="63"/>
        <v>0</v>
      </c>
      <c r="AH447" s="81"/>
      <c r="AJ447" s="72"/>
      <c r="AK447" s="72"/>
      <c r="AL447" s="72"/>
      <c r="AM447" s="72"/>
      <c r="AN447" s="72"/>
    </row>
    <row r="448" spans="2:40" ht="15" customHeight="1" x14ac:dyDescent="0.2">
      <c r="B448" s="78"/>
      <c r="C448" s="78"/>
      <c r="D448" s="78"/>
      <c r="E448" s="79"/>
      <c r="F448" s="80"/>
      <c r="G448" s="73"/>
      <c r="H448" s="82"/>
      <c r="I448" s="93"/>
      <c r="J448" s="90"/>
      <c r="K448" s="83"/>
      <c r="L448" s="83"/>
      <c r="M448" s="84"/>
      <c r="N448" s="83"/>
      <c r="O448" s="104" t="str">
        <f ca="1">IF($B448="","",IF(F448="Arbeitgeberähnliche Stellung",OFFSET(MD!$Q$5,MATCH(Grundlagen_Abrechnung_KAE!$AK$7,MD_JAHR,0),0)*$H448,IF(((AD448/12*M448*12)+N448)&gt;AF448,AF448/12,((AD448/12*M448*12)+N448)/12)))</f>
        <v/>
      </c>
      <c r="P448" s="90"/>
      <c r="Q448" s="90"/>
      <c r="R448" s="104">
        <f t="shared" si="56"/>
        <v>0</v>
      </c>
      <c r="T448" s="145">
        <f t="shared" si="57"/>
        <v>0</v>
      </c>
      <c r="U448" s="76">
        <f t="shared" ca="1" si="58"/>
        <v>0</v>
      </c>
      <c r="V448" s="76">
        <f t="shared" ca="1" si="64"/>
        <v>0</v>
      </c>
      <c r="W448" s="76">
        <f t="shared" ca="1" si="59"/>
        <v>0</v>
      </c>
      <c r="Y448" s="106" t="str">
        <f t="shared" si="60"/>
        <v>prüfen</v>
      </c>
      <c r="Z448" s="107" t="str">
        <f ca="1">IFERROR(OFFSET(MD!$U$5,MATCH(Grundlagen_Abrechnung_KAE!$E448,MD_GENDER,0),0),"")</f>
        <v/>
      </c>
      <c r="AA448" s="104">
        <f t="shared" si="61"/>
        <v>0</v>
      </c>
      <c r="AC448" s="104">
        <f t="shared" si="62"/>
        <v>0</v>
      </c>
      <c r="AD448" s="104">
        <f ca="1">IF(F448="Arbeitgeberähnliche Stellung",OFFSET(MD!$Q$5,MATCH(Grundlagen_Abrechnung_KAE!$AK$7,MD_JAHR,0),0)*$H448,IF(J448&gt;0,AC448,I448))</f>
        <v>0</v>
      </c>
      <c r="AF448" s="85" t="e">
        <f ca="1">OFFSET(MD!$P$5,MATCH($AK$7,MD_JAHR,0),0)*12</f>
        <v>#VALUE!</v>
      </c>
      <c r="AG448" s="85">
        <f t="shared" si="63"/>
        <v>0</v>
      </c>
      <c r="AH448" s="81"/>
      <c r="AJ448" s="72"/>
      <c r="AK448" s="72"/>
      <c r="AL448" s="72"/>
      <c r="AM448" s="72"/>
      <c r="AN448" s="72"/>
    </row>
    <row r="449" spans="2:40" ht="15" customHeight="1" x14ac:dyDescent="0.2">
      <c r="B449" s="78"/>
      <c r="C449" s="78"/>
      <c r="D449" s="78"/>
      <c r="E449" s="79"/>
      <c r="F449" s="80"/>
      <c r="G449" s="73"/>
      <c r="H449" s="82"/>
      <c r="I449" s="93"/>
      <c r="J449" s="90"/>
      <c r="K449" s="83"/>
      <c r="L449" s="83"/>
      <c r="M449" s="84"/>
      <c r="N449" s="83"/>
      <c r="O449" s="104" t="str">
        <f ca="1">IF($B449="","",IF(F449="Arbeitgeberähnliche Stellung",OFFSET(MD!$Q$5,MATCH(Grundlagen_Abrechnung_KAE!$AK$7,MD_JAHR,0),0)*$H449,IF(((AD449/12*M449*12)+N449)&gt;AF449,AF449/12,((AD449/12*M449*12)+N449)/12)))</f>
        <v/>
      </c>
      <c r="P449" s="90"/>
      <c r="Q449" s="90"/>
      <c r="R449" s="104">
        <f t="shared" si="56"/>
        <v>0</v>
      </c>
      <c r="T449" s="145">
        <f t="shared" si="57"/>
        <v>0</v>
      </c>
      <c r="U449" s="76">
        <f t="shared" ca="1" si="58"/>
        <v>0</v>
      </c>
      <c r="V449" s="76">
        <f t="shared" ca="1" si="64"/>
        <v>0</v>
      </c>
      <c r="W449" s="76">
        <f t="shared" ca="1" si="59"/>
        <v>0</v>
      </c>
      <c r="Y449" s="106" t="str">
        <f t="shared" si="60"/>
        <v>prüfen</v>
      </c>
      <c r="Z449" s="107" t="str">
        <f ca="1">IFERROR(OFFSET(MD!$U$5,MATCH(Grundlagen_Abrechnung_KAE!$E449,MD_GENDER,0),0),"")</f>
        <v/>
      </c>
      <c r="AA449" s="104">
        <f t="shared" si="61"/>
        <v>0</v>
      </c>
      <c r="AC449" s="104">
        <f t="shared" si="62"/>
        <v>0</v>
      </c>
      <c r="AD449" s="104">
        <f ca="1">IF(F449="Arbeitgeberähnliche Stellung",OFFSET(MD!$Q$5,MATCH(Grundlagen_Abrechnung_KAE!$AK$7,MD_JAHR,0),0)*$H449,IF(J449&gt;0,AC449,I449))</f>
        <v>0</v>
      </c>
      <c r="AF449" s="85" t="e">
        <f ca="1">OFFSET(MD!$P$5,MATCH($AK$7,MD_JAHR,0),0)*12</f>
        <v>#VALUE!</v>
      </c>
      <c r="AG449" s="85">
        <f t="shared" si="63"/>
        <v>0</v>
      </c>
      <c r="AH449" s="81"/>
      <c r="AJ449" s="72"/>
      <c r="AK449" s="72"/>
      <c r="AL449" s="72"/>
      <c r="AM449" s="72"/>
      <c r="AN449" s="72"/>
    </row>
    <row r="450" spans="2:40" ht="15" customHeight="1" x14ac:dyDescent="0.2">
      <c r="B450" s="78"/>
      <c r="C450" s="78"/>
      <c r="D450" s="78"/>
      <c r="E450" s="79"/>
      <c r="F450" s="80"/>
      <c r="G450" s="73"/>
      <c r="H450" s="82"/>
      <c r="I450" s="93"/>
      <c r="J450" s="90"/>
      <c r="K450" s="83"/>
      <c r="L450" s="83"/>
      <c r="M450" s="84"/>
      <c r="N450" s="83"/>
      <c r="O450" s="104" t="str">
        <f ca="1">IF($B450="","",IF(F450="Arbeitgeberähnliche Stellung",OFFSET(MD!$Q$5,MATCH(Grundlagen_Abrechnung_KAE!$AK$7,MD_JAHR,0),0)*$H450,IF(((AD450/12*M450*12)+N450)&gt;AF450,AF450/12,((AD450/12*M450*12)+N450)/12)))</f>
        <v/>
      </c>
      <c r="P450" s="90"/>
      <c r="Q450" s="90"/>
      <c r="R450" s="104">
        <f t="shared" si="56"/>
        <v>0</v>
      </c>
      <c r="T450" s="145">
        <f t="shared" si="57"/>
        <v>0</v>
      </c>
      <c r="U450" s="76">
        <f t="shared" ca="1" si="58"/>
        <v>0</v>
      </c>
      <c r="V450" s="76">
        <f t="shared" ca="1" si="64"/>
        <v>0</v>
      </c>
      <c r="W450" s="76">
        <f t="shared" ca="1" si="59"/>
        <v>0</v>
      </c>
      <c r="Y450" s="106" t="str">
        <f t="shared" si="60"/>
        <v>prüfen</v>
      </c>
      <c r="Z450" s="107" t="str">
        <f ca="1">IFERROR(OFFSET(MD!$U$5,MATCH(Grundlagen_Abrechnung_KAE!$E450,MD_GENDER,0),0),"")</f>
        <v/>
      </c>
      <c r="AA450" s="104">
        <f t="shared" si="61"/>
        <v>0</v>
      </c>
      <c r="AC450" s="104">
        <f t="shared" si="62"/>
        <v>0</v>
      </c>
      <c r="AD450" s="104">
        <f ca="1">IF(F450="Arbeitgeberähnliche Stellung",OFFSET(MD!$Q$5,MATCH(Grundlagen_Abrechnung_KAE!$AK$7,MD_JAHR,0),0)*$H450,IF(J450&gt;0,AC450,I450))</f>
        <v>0</v>
      </c>
      <c r="AF450" s="85" t="e">
        <f ca="1">OFFSET(MD!$P$5,MATCH($AK$7,MD_JAHR,0),0)*12</f>
        <v>#VALUE!</v>
      </c>
      <c r="AG450" s="85">
        <f t="shared" si="63"/>
        <v>0</v>
      </c>
      <c r="AH450" s="81"/>
      <c r="AJ450" s="72"/>
      <c r="AK450" s="72"/>
      <c r="AL450" s="72"/>
      <c r="AM450" s="72"/>
      <c r="AN450" s="72"/>
    </row>
    <row r="451" spans="2:40" ht="15" customHeight="1" x14ac:dyDescent="0.2">
      <c r="B451" s="78"/>
      <c r="C451" s="78"/>
      <c r="D451" s="78"/>
      <c r="E451" s="79"/>
      <c r="F451" s="80"/>
      <c r="G451" s="73"/>
      <c r="H451" s="82"/>
      <c r="I451" s="93"/>
      <c r="J451" s="90"/>
      <c r="K451" s="83"/>
      <c r="L451" s="83"/>
      <c r="M451" s="84"/>
      <c r="N451" s="83"/>
      <c r="O451" s="104" t="str">
        <f ca="1">IF($B451="","",IF(F451="Arbeitgeberähnliche Stellung",OFFSET(MD!$Q$5,MATCH(Grundlagen_Abrechnung_KAE!$AK$7,MD_JAHR,0),0)*$H451,IF(((AD451/12*M451*12)+N451)&gt;AF451,AF451/12,((AD451/12*M451*12)+N451)/12)))</f>
        <v/>
      </c>
      <c r="P451" s="90"/>
      <c r="Q451" s="90"/>
      <c r="R451" s="104">
        <f t="shared" si="56"/>
        <v>0</v>
      </c>
      <c r="T451" s="145">
        <f t="shared" si="57"/>
        <v>0</v>
      </c>
      <c r="U451" s="76">
        <f t="shared" ca="1" si="58"/>
        <v>0</v>
      </c>
      <c r="V451" s="76">
        <f t="shared" ca="1" si="64"/>
        <v>0</v>
      </c>
      <c r="W451" s="76">
        <f t="shared" ca="1" si="59"/>
        <v>0</v>
      </c>
      <c r="Y451" s="106" t="str">
        <f t="shared" si="60"/>
        <v>prüfen</v>
      </c>
      <c r="Z451" s="107" t="str">
        <f ca="1">IFERROR(OFFSET(MD!$U$5,MATCH(Grundlagen_Abrechnung_KAE!$E451,MD_GENDER,0),0),"")</f>
        <v/>
      </c>
      <c r="AA451" s="104">
        <f t="shared" si="61"/>
        <v>0</v>
      </c>
      <c r="AC451" s="104">
        <f t="shared" si="62"/>
        <v>0</v>
      </c>
      <c r="AD451" s="104">
        <f ca="1">IF(F451="Arbeitgeberähnliche Stellung",OFFSET(MD!$Q$5,MATCH(Grundlagen_Abrechnung_KAE!$AK$7,MD_JAHR,0),0)*$H451,IF(J451&gt;0,AC451,I451))</f>
        <v>0</v>
      </c>
      <c r="AF451" s="85" t="e">
        <f ca="1">OFFSET(MD!$P$5,MATCH($AK$7,MD_JAHR,0),0)*12</f>
        <v>#VALUE!</v>
      </c>
      <c r="AG451" s="85">
        <f t="shared" si="63"/>
        <v>0</v>
      </c>
      <c r="AH451" s="81"/>
      <c r="AJ451" s="72"/>
      <c r="AK451" s="72"/>
      <c r="AL451" s="72"/>
      <c r="AM451" s="72"/>
      <c r="AN451" s="72"/>
    </row>
    <row r="452" spans="2:40" ht="15" customHeight="1" x14ac:dyDescent="0.2">
      <c r="B452" s="78"/>
      <c r="C452" s="78"/>
      <c r="D452" s="78"/>
      <c r="E452" s="79"/>
      <c r="F452" s="80"/>
      <c r="G452" s="73"/>
      <c r="H452" s="82"/>
      <c r="I452" s="93"/>
      <c r="J452" s="90"/>
      <c r="K452" s="83"/>
      <c r="L452" s="83"/>
      <c r="M452" s="84"/>
      <c r="N452" s="83"/>
      <c r="O452" s="104" t="str">
        <f ca="1">IF($B452="","",IF(F452="Arbeitgeberähnliche Stellung",OFFSET(MD!$Q$5,MATCH(Grundlagen_Abrechnung_KAE!$AK$7,MD_JAHR,0),0)*$H452,IF(((AD452/12*M452*12)+N452)&gt;AF452,AF452/12,((AD452/12*M452*12)+N452)/12)))</f>
        <v/>
      </c>
      <c r="P452" s="90"/>
      <c r="Q452" s="90"/>
      <c r="R452" s="104">
        <f t="shared" si="56"/>
        <v>0</v>
      </c>
      <c r="T452" s="145">
        <f t="shared" si="57"/>
        <v>0</v>
      </c>
      <c r="U452" s="76">
        <f t="shared" ca="1" si="58"/>
        <v>0</v>
      </c>
      <c r="V452" s="76">
        <f t="shared" ca="1" si="64"/>
        <v>0</v>
      </c>
      <c r="W452" s="76">
        <f t="shared" ca="1" si="59"/>
        <v>0</v>
      </c>
      <c r="Y452" s="106" t="str">
        <f t="shared" si="60"/>
        <v>prüfen</v>
      </c>
      <c r="Z452" s="107" t="str">
        <f ca="1">IFERROR(OFFSET(MD!$U$5,MATCH(Grundlagen_Abrechnung_KAE!$E452,MD_GENDER,0),0),"")</f>
        <v/>
      </c>
      <c r="AA452" s="104">
        <f t="shared" si="61"/>
        <v>0</v>
      </c>
      <c r="AC452" s="104">
        <f t="shared" si="62"/>
        <v>0</v>
      </c>
      <c r="AD452" s="104">
        <f ca="1">IF(F452="Arbeitgeberähnliche Stellung",OFFSET(MD!$Q$5,MATCH(Grundlagen_Abrechnung_KAE!$AK$7,MD_JAHR,0),0)*$H452,IF(J452&gt;0,AC452,I452))</f>
        <v>0</v>
      </c>
      <c r="AF452" s="85" t="e">
        <f ca="1">OFFSET(MD!$P$5,MATCH($AK$7,MD_JAHR,0),0)*12</f>
        <v>#VALUE!</v>
      </c>
      <c r="AG452" s="85">
        <f t="shared" si="63"/>
        <v>0</v>
      </c>
      <c r="AH452" s="81"/>
      <c r="AJ452" s="72"/>
      <c r="AK452" s="72"/>
      <c r="AL452" s="72"/>
      <c r="AM452" s="72"/>
      <c r="AN452" s="72"/>
    </row>
    <row r="453" spans="2:40" ht="15" customHeight="1" x14ac:dyDescent="0.2">
      <c r="B453" s="78"/>
      <c r="C453" s="78"/>
      <c r="D453" s="78"/>
      <c r="E453" s="79"/>
      <c r="F453" s="80"/>
      <c r="G453" s="73"/>
      <c r="H453" s="82"/>
      <c r="I453" s="93"/>
      <c r="J453" s="90"/>
      <c r="K453" s="83"/>
      <c r="L453" s="83"/>
      <c r="M453" s="84"/>
      <c r="N453" s="83"/>
      <c r="O453" s="104" t="str">
        <f ca="1">IF($B453="","",IF(F453="Arbeitgeberähnliche Stellung",OFFSET(MD!$Q$5,MATCH(Grundlagen_Abrechnung_KAE!$AK$7,MD_JAHR,0),0)*$H453,IF(((AD453/12*M453*12)+N453)&gt;AF453,AF453/12,((AD453/12*M453*12)+N453)/12)))</f>
        <v/>
      </c>
      <c r="P453" s="90"/>
      <c r="Q453" s="90"/>
      <c r="R453" s="104">
        <f t="shared" si="56"/>
        <v>0</v>
      </c>
      <c r="T453" s="145">
        <f t="shared" si="57"/>
        <v>0</v>
      </c>
      <c r="U453" s="76">
        <f t="shared" ca="1" si="58"/>
        <v>0</v>
      </c>
      <c r="V453" s="76">
        <f t="shared" ca="1" si="64"/>
        <v>0</v>
      </c>
      <c r="W453" s="76">
        <f t="shared" ca="1" si="59"/>
        <v>0</v>
      </c>
      <c r="Y453" s="106" t="str">
        <f t="shared" si="60"/>
        <v>prüfen</v>
      </c>
      <c r="Z453" s="107" t="str">
        <f ca="1">IFERROR(OFFSET(MD!$U$5,MATCH(Grundlagen_Abrechnung_KAE!$E453,MD_GENDER,0),0),"")</f>
        <v/>
      </c>
      <c r="AA453" s="104">
        <f t="shared" si="61"/>
        <v>0</v>
      </c>
      <c r="AC453" s="104">
        <f t="shared" si="62"/>
        <v>0</v>
      </c>
      <c r="AD453" s="104">
        <f ca="1">IF(F453="Arbeitgeberähnliche Stellung",OFFSET(MD!$Q$5,MATCH(Grundlagen_Abrechnung_KAE!$AK$7,MD_JAHR,0),0)*$H453,IF(J453&gt;0,AC453,I453))</f>
        <v>0</v>
      </c>
      <c r="AF453" s="85" t="e">
        <f ca="1">OFFSET(MD!$P$5,MATCH($AK$7,MD_JAHR,0),0)*12</f>
        <v>#VALUE!</v>
      </c>
      <c r="AG453" s="85">
        <f t="shared" si="63"/>
        <v>0</v>
      </c>
      <c r="AH453" s="81"/>
      <c r="AJ453" s="72"/>
      <c r="AK453" s="72"/>
      <c r="AL453" s="72"/>
      <c r="AM453" s="72"/>
      <c r="AN453" s="72"/>
    </row>
    <row r="454" spans="2:40" ht="15" customHeight="1" x14ac:dyDescent="0.2">
      <c r="B454" s="78"/>
      <c r="C454" s="78"/>
      <c r="D454" s="78"/>
      <c r="E454" s="79"/>
      <c r="F454" s="80"/>
      <c r="G454" s="73"/>
      <c r="H454" s="82"/>
      <c r="I454" s="93"/>
      <c r="J454" s="90"/>
      <c r="K454" s="83"/>
      <c r="L454" s="83"/>
      <c r="M454" s="84"/>
      <c r="N454" s="83"/>
      <c r="O454" s="104" t="str">
        <f ca="1">IF($B454="","",IF(F454="Arbeitgeberähnliche Stellung",OFFSET(MD!$Q$5,MATCH(Grundlagen_Abrechnung_KAE!$AK$7,MD_JAHR,0),0)*$H454,IF(((AD454/12*M454*12)+N454)&gt;AF454,AF454/12,((AD454/12*M454*12)+N454)/12)))</f>
        <v/>
      </c>
      <c r="P454" s="90"/>
      <c r="Q454" s="90"/>
      <c r="R454" s="104">
        <f t="shared" si="56"/>
        <v>0</v>
      </c>
      <c r="T454" s="145">
        <f t="shared" si="57"/>
        <v>0</v>
      </c>
      <c r="U454" s="76">
        <f t="shared" ca="1" si="58"/>
        <v>0</v>
      </c>
      <c r="V454" s="76">
        <f t="shared" ca="1" si="64"/>
        <v>0</v>
      </c>
      <c r="W454" s="76">
        <f t="shared" ca="1" si="59"/>
        <v>0</v>
      </c>
      <c r="Y454" s="106" t="str">
        <f t="shared" si="60"/>
        <v>prüfen</v>
      </c>
      <c r="Z454" s="107" t="str">
        <f ca="1">IFERROR(OFFSET(MD!$U$5,MATCH(Grundlagen_Abrechnung_KAE!$E454,MD_GENDER,0),0),"")</f>
        <v/>
      </c>
      <c r="AA454" s="104">
        <f t="shared" si="61"/>
        <v>0</v>
      </c>
      <c r="AC454" s="104">
        <f t="shared" si="62"/>
        <v>0</v>
      </c>
      <c r="AD454" s="104">
        <f ca="1">IF(F454="Arbeitgeberähnliche Stellung",OFFSET(MD!$Q$5,MATCH(Grundlagen_Abrechnung_KAE!$AK$7,MD_JAHR,0),0)*$H454,IF(J454&gt;0,AC454,I454))</f>
        <v>0</v>
      </c>
      <c r="AF454" s="85" t="e">
        <f ca="1">OFFSET(MD!$P$5,MATCH($AK$7,MD_JAHR,0),0)*12</f>
        <v>#VALUE!</v>
      </c>
      <c r="AG454" s="85">
        <f t="shared" si="63"/>
        <v>0</v>
      </c>
      <c r="AH454" s="81"/>
      <c r="AJ454" s="72"/>
      <c r="AK454" s="72"/>
      <c r="AL454" s="72"/>
      <c r="AM454" s="72"/>
      <c r="AN454" s="72"/>
    </row>
    <row r="455" spans="2:40" ht="15" customHeight="1" x14ac:dyDescent="0.2">
      <c r="B455" s="78"/>
      <c r="C455" s="78"/>
      <c r="D455" s="78"/>
      <c r="E455" s="79"/>
      <c r="F455" s="80"/>
      <c r="G455" s="73"/>
      <c r="H455" s="82"/>
      <c r="I455" s="93"/>
      <c r="J455" s="90"/>
      <c r="K455" s="83"/>
      <c r="L455" s="83"/>
      <c r="M455" s="84"/>
      <c r="N455" s="83"/>
      <c r="O455" s="104" t="str">
        <f ca="1">IF($B455="","",IF(F455="Arbeitgeberähnliche Stellung",OFFSET(MD!$Q$5,MATCH(Grundlagen_Abrechnung_KAE!$AK$7,MD_JAHR,0),0)*$H455,IF(((AD455/12*M455*12)+N455)&gt;AF455,AF455/12,((AD455/12*M455*12)+N455)/12)))</f>
        <v/>
      </c>
      <c r="P455" s="90"/>
      <c r="Q455" s="90"/>
      <c r="R455" s="104">
        <f t="shared" si="56"/>
        <v>0</v>
      </c>
      <c r="T455" s="145">
        <f t="shared" si="57"/>
        <v>0</v>
      </c>
      <c r="U455" s="76">
        <f t="shared" ca="1" si="58"/>
        <v>0</v>
      </c>
      <c r="V455" s="76">
        <f t="shared" ca="1" si="64"/>
        <v>0</v>
      </c>
      <c r="W455" s="76">
        <f t="shared" ca="1" si="59"/>
        <v>0</v>
      </c>
      <c r="Y455" s="106" t="str">
        <f t="shared" si="60"/>
        <v>prüfen</v>
      </c>
      <c r="Z455" s="107" t="str">
        <f ca="1">IFERROR(OFFSET(MD!$U$5,MATCH(Grundlagen_Abrechnung_KAE!$E455,MD_GENDER,0),0),"")</f>
        <v/>
      </c>
      <c r="AA455" s="104">
        <f t="shared" si="61"/>
        <v>0</v>
      </c>
      <c r="AC455" s="104">
        <f t="shared" si="62"/>
        <v>0</v>
      </c>
      <c r="AD455" s="104">
        <f ca="1">IF(F455="Arbeitgeberähnliche Stellung",OFFSET(MD!$Q$5,MATCH(Grundlagen_Abrechnung_KAE!$AK$7,MD_JAHR,0),0)*$H455,IF(J455&gt;0,AC455,I455))</f>
        <v>0</v>
      </c>
      <c r="AF455" s="85" t="e">
        <f ca="1">OFFSET(MD!$P$5,MATCH($AK$7,MD_JAHR,0),0)*12</f>
        <v>#VALUE!</v>
      </c>
      <c r="AG455" s="85">
        <f t="shared" si="63"/>
        <v>0</v>
      </c>
      <c r="AH455" s="81"/>
      <c r="AJ455" s="72"/>
      <c r="AK455" s="72"/>
      <c r="AL455" s="72"/>
      <c r="AM455" s="72"/>
      <c r="AN455" s="72"/>
    </row>
    <row r="456" spans="2:40" ht="15" customHeight="1" x14ac:dyDescent="0.2">
      <c r="B456" s="78"/>
      <c r="C456" s="78"/>
      <c r="D456" s="78"/>
      <c r="E456" s="79"/>
      <c r="F456" s="80"/>
      <c r="G456" s="73"/>
      <c r="H456" s="82"/>
      <c r="I456" s="93"/>
      <c r="J456" s="90"/>
      <c r="K456" s="83"/>
      <c r="L456" s="83"/>
      <c r="M456" s="84"/>
      <c r="N456" s="83"/>
      <c r="O456" s="104" t="str">
        <f ca="1">IF($B456="","",IF(F456="Arbeitgeberähnliche Stellung",OFFSET(MD!$Q$5,MATCH(Grundlagen_Abrechnung_KAE!$AK$7,MD_JAHR,0),0)*$H456,IF(((AD456/12*M456*12)+N456)&gt;AF456,AF456/12,((AD456/12*M456*12)+N456)/12)))</f>
        <v/>
      </c>
      <c r="P456" s="90"/>
      <c r="Q456" s="90"/>
      <c r="R456" s="104">
        <f t="shared" si="56"/>
        <v>0</v>
      </c>
      <c r="T456" s="145">
        <f t="shared" si="57"/>
        <v>0</v>
      </c>
      <c r="U456" s="76">
        <f t="shared" ca="1" si="58"/>
        <v>0</v>
      </c>
      <c r="V456" s="76">
        <f t="shared" ca="1" si="64"/>
        <v>0</v>
      </c>
      <c r="W456" s="76">
        <f t="shared" ca="1" si="59"/>
        <v>0</v>
      </c>
      <c r="Y456" s="106" t="str">
        <f t="shared" si="60"/>
        <v>prüfen</v>
      </c>
      <c r="Z456" s="107" t="str">
        <f ca="1">IFERROR(OFFSET(MD!$U$5,MATCH(Grundlagen_Abrechnung_KAE!$E456,MD_GENDER,0),0),"")</f>
        <v/>
      </c>
      <c r="AA456" s="104">
        <f t="shared" si="61"/>
        <v>0</v>
      </c>
      <c r="AC456" s="104">
        <f t="shared" si="62"/>
        <v>0</v>
      </c>
      <c r="AD456" s="104">
        <f ca="1">IF(F456="Arbeitgeberähnliche Stellung",OFFSET(MD!$Q$5,MATCH(Grundlagen_Abrechnung_KAE!$AK$7,MD_JAHR,0),0)*$H456,IF(J456&gt;0,AC456,I456))</f>
        <v>0</v>
      </c>
      <c r="AF456" s="85" t="e">
        <f ca="1">OFFSET(MD!$P$5,MATCH($AK$7,MD_JAHR,0),0)*12</f>
        <v>#VALUE!</v>
      </c>
      <c r="AG456" s="85">
        <f t="shared" si="63"/>
        <v>0</v>
      </c>
      <c r="AH456" s="81"/>
      <c r="AJ456" s="72"/>
      <c r="AK456" s="72"/>
      <c r="AL456" s="72"/>
      <c r="AM456" s="72"/>
      <c r="AN456" s="72"/>
    </row>
    <row r="457" spans="2:40" ht="15" customHeight="1" x14ac:dyDescent="0.2">
      <c r="B457" s="78"/>
      <c r="C457" s="78"/>
      <c r="D457" s="78"/>
      <c r="E457" s="79"/>
      <c r="F457" s="80"/>
      <c r="G457" s="73"/>
      <c r="H457" s="82"/>
      <c r="I457" s="93"/>
      <c r="J457" s="90"/>
      <c r="K457" s="83"/>
      <c r="L457" s="83"/>
      <c r="M457" s="84"/>
      <c r="N457" s="83"/>
      <c r="O457" s="104" t="str">
        <f ca="1">IF($B457="","",IF(F457="Arbeitgeberähnliche Stellung",OFFSET(MD!$Q$5,MATCH(Grundlagen_Abrechnung_KAE!$AK$7,MD_JAHR,0),0)*$H457,IF(((AD457/12*M457*12)+N457)&gt;AF457,AF457/12,((AD457/12*M457*12)+N457)/12)))</f>
        <v/>
      </c>
      <c r="P457" s="90"/>
      <c r="Q457" s="90"/>
      <c r="R457" s="104">
        <f t="shared" si="56"/>
        <v>0</v>
      </c>
      <c r="T457" s="145">
        <f t="shared" si="57"/>
        <v>0</v>
      </c>
      <c r="U457" s="76">
        <f t="shared" ca="1" si="58"/>
        <v>0</v>
      </c>
      <c r="V457" s="76">
        <f t="shared" ca="1" si="64"/>
        <v>0</v>
      </c>
      <c r="W457" s="76">
        <f t="shared" ca="1" si="59"/>
        <v>0</v>
      </c>
      <c r="Y457" s="106" t="str">
        <f t="shared" si="60"/>
        <v>prüfen</v>
      </c>
      <c r="Z457" s="107" t="str">
        <f ca="1">IFERROR(OFFSET(MD!$U$5,MATCH(Grundlagen_Abrechnung_KAE!$E457,MD_GENDER,0),0),"")</f>
        <v/>
      </c>
      <c r="AA457" s="104">
        <f t="shared" si="61"/>
        <v>0</v>
      </c>
      <c r="AC457" s="104">
        <f t="shared" si="62"/>
        <v>0</v>
      </c>
      <c r="AD457" s="104">
        <f ca="1">IF(F457="Arbeitgeberähnliche Stellung",OFFSET(MD!$Q$5,MATCH(Grundlagen_Abrechnung_KAE!$AK$7,MD_JAHR,0),0)*$H457,IF(J457&gt;0,AC457,I457))</f>
        <v>0</v>
      </c>
      <c r="AF457" s="85" t="e">
        <f ca="1">OFFSET(MD!$P$5,MATCH($AK$7,MD_JAHR,0),0)*12</f>
        <v>#VALUE!</v>
      </c>
      <c r="AG457" s="85">
        <f t="shared" si="63"/>
        <v>0</v>
      </c>
      <c r="AH457" s="81"/>
      <c r="AJ457" s="72"/>
      <c r="AK457" s="72"/>
      <c r="AL457" s="72"/>
      <c r="AM457" s="72"/>
      <c r="AN457" s="72"/>
    </row>
    <row r="458" spans="2:40" ht="15" customHeight="1" x14ac:dyDescent="0.2">
      <c r="B458" s="78"/>
      <c r="C458" s="78"/>
      <c r="D458" s="78"/>
      <c r="E458" s="79"/>
      <c r="F458" s="80"/>
      <c r="G458" s="73"/>
      <c r="H458" s="82"/>
      <c r="I458" s="93"/>
      <c r="J458" s="90"/>
      <c r="K458" s="83"/>
      <c r="L458" s="83"/>
      <c r="M458" s="84"/>
      <c r="N458" s="83"/>
      <c r="O458" s="104" t="str">
        <f ca="1">IF($B458="","",IF(F458="Arbeitgeberähnliche Stellung",OFFSET(MD!$Q$5,MATCH(Grundlagen_Abrechnung_KAE!$AK$7,MD_JAHR,0),0)*$H458,IF(((AD458/12*M458*12)+N458)&gt;AF458,AF458/12,((AD458/12*M458*12)+N458)/12)))</f>
        <v/>
      </c>
      <c r="P458" s="90"/>
      <c r="Q458" s="90"/>
      <c r="R458" s="104">
        <f t="shared" si="56"/>
        <v>0</v>
      </c>
      <c r="T458" s="145">
        <f t="shared" si="57"/>
        <v>0</v>
      </c>
      <c r="U458" s="76">
        <f t="shared" ca="1" si="58"/>
        <v>0</v>
      </c>
      <c r="V458" s="76">
        <f t="shared" ca="1" si="64"/>
        <v>0</v>
      </c>
      <c r="W458" s="76">
        <f t="shared" ca="1" si="59"/>
        <v>0</v>
      </c>
      <c r="Y458" s="106" t="str">
        <f t="shared" si="60"/>
        <v>prüfen</v>
      </c>
      <c r="Z458" s="107" t="str">
        <f ca="1">IFERROR(OFFSET(MD!$U$5,MATCH(Grundlagen_Abrechnung_KAE!$E458,MD_GENDER,0),0),"")</f>
        <v/>
      </c>
      <c r="AA458" s="104">
        <f t="shared" si="61"/>
        <v>0</v>
      </c>
      <c r="AC458" s="104">
        <f t="shared" si="62"/>
        <v>0</v>
      </c>
      <c r="AD458" s="104">
        <f ca="1">IF(F458="Arbeitgeberähnliche Stellung",OFFSET(MD!$Q$5,MATCH(Grundlagen_Abrechnung_KAE!$AK$7,MD_JAHR,0),0)*$H458,IF(J458&gt;0,AC458,I458))</f>
        <v>0</v>
      </c>
      <c r="AF458" s="85" t="e">
        <f ca="1">OFFSET(MD!$P$5,MATCH($AK$7,MD_JAHR,0),0)*12</f>
        <v>#VALUE!</v>
      </c>
      <c r="AG458" s="85">
        <f t="shared" si="63"/>
        <v>0</v>
      </c>
      <c r="AH458" s="81"/>
      <c r="AJ458" s="72"/>
      <c r="AK458" s="72"/>
      <c r="AL458" s="72"/>
      <c r="AM458" s="72"/>
      <c r="AN458" s="72"/>
    </row>
    <row r="459" spans="2:40" ht="15" customHeight="1" x14ac:dyDescent="0.2">
      <c r="B459" s="78"/>
      <c r="C459" s="78"/>
      <c r="D459" s="78"/>
      <c r="E459" s="79"/>
      <c r="F459" s="80"/>
      <c r="G459" s="73"/>
      <c r="H459" s="82"/>
      <c r="I459" s="93"/>
      <c r="J459" s="90"/>
      <c r="K459" s="83"/>
      <c r="L459" s="83"/>
      <c r="M459" s="84"/>
      <c r="N459" s="83"/>
      <c r="O459" s="104" t="str">
        <f ca="1">IF($B459="","",IF(F459="Arbeitgeberähnliche Stellung",OFFSET(MD!$Q$5,MATCH(Grundlagen_Abrechnung_KAE!$AK$7,MD_JAHR,0),0)*$H459,IF(((AD459/12*M459*12)+N459)&gt;AF459,AF459/12,((AD459/12*M459*12)+N459)/12)))</f>
        <v/>
      </c>
      <c r="P459" s="90"/>
      <c r="Q459" s="90"/>
      <c r="R459" s="104">
        <f t="shared" si="56"/>
        <v>0</v>
      </c>
      <c r="T459" s="145">
        <f t="shared" si="57"/>
        <v>0</v>
      </c>
      <c r="U459" s="76">
        <f t="shared" ca="1" si="58"/>
        <v>0</v>
      </c>
      <c r="V459" s="76">
        <f t="shared" ca="1" si="64"/>
        <v>0</v>
      </c>
      <c r="W459" s="76">
        <f t="shared" ca="1" si="59"/>
        <v>0</v>
      </c>
      <c r="Y459" s="106" t="str">
        <f t="shared" si="60"/>
        <v>prüfen</v>
      </c>
      <c r="Z459" s="107" t="str">
        <f ca="1">IFERROR(OFFSET(MD!$U$5,MATCH(Grundlagen_Abrechnung_KAE!$E459,MD_GENDER,0),0),"")</f>
        <v/>
      </c>
      <c r="AA459" s="104">
        <f t="shared" si="61"/>
        <v>0</v>
      </c>
      <c r="AC459" s="104">
        <f t="shared" si="62"/>
        <v>0</v>
      </c>
      <c r="AD459" s="104">
        <f ca="1">IF(F459="Arbeitgeberähnliche Stellung",OFFSET(MD!$Q$5,MATCH(Grundlagen_Abrechnung_KAE!$AK$7,MD_JAHR,0),0)*$H459,IF(J459&gt;0,AC459,I459))</f>
        <v>0</v>
      </c>
      <c r="AF459" s="85" t="e">
        <f ca="1">OFFSET(MD!$P$5,MATCH($AK$7,MD_JAHR,0),0)*12</f>
        <v>#VALUE!</v>
      </c>
      <c r="AG459" s="85">
        <f t="shared" si="63"/>
        <v>0</v>
      </c>
      <c r="AH459" s="81"/>
      <c r="AJ459" s="72"/>
      <c r="AK459" s="72"/>
      <c r="AL459" s="72"/>
      <c r="AM459" s="72"/>
      <c r="AN459" s="72"/>
    </row>
    <row r="460" spans="2:40" ht="15" customHeight="1" x14ac:dyDescent="0.2">
      <c r="B460" s="78"/>
      <c r="C460" s="78"/>
      <c r="D460" s="78"/>
      <c r="E460" s="79"/>
      <c r="F460" s="80"/>
      <c r="G460" s="73"/>
      <c r="H460" s="82"/>
      <c r="I460" s="93"/>
      <c r="J460" s="90"/>
      <c r="K460" s="83"/>
      <c r="L460" s="83"/>
      <c r="M460" s="84"/>
      <c r="N460" s="83"/>
      <c r="O460" s="104" t="str">
        <f ca="1">IF($B460="","",IF(F460="Arbeitgeberähnliche Stellung",OFFSET(MD!$Q$5,MATCH(Grundlagen_Abrechnung_KAE!$AK$7,MD_JAHR,0),0)*$H460,IF(((AD460/12*M460*12)+N460)&gt;AF460,AF460/12,((AD460/12*M460*12)+N460)/12)))</f>
        <v/>
      </c>
      <c r="P460" s="90"/>
      <c r="Q460" s="90"/>
      <c r="R460" s="104">
        <f t="shared" si="56"/>
        <v>0</v>
      </c>
      <c r="T460" s="145">
        <f t="shared" si="57"/>
        <v>0</v>
      </c>
      <c r="U460" s="76">
        <f t="shared" ca="1" si="58"/>
        <v>0</v>
      </c>
      <c r="V460" s="76">
        <f t="shared" ca="1" si="64"/>
        <v>0</v>
      </c>
      <c r="W460" s="76">
        <f t="shared" ca="1" si="59"/>
        <v>0</v>
      </c>
      <c r="Y460" s="106" t="str">
        <f t="shared" si="60"/>
        <v>prüfen</v>
      </c>
      <c r="Z460" s="107" t="str">
        <f ca="1">IFERROR(OFFSET(MD!$U$5,MATCH(Grundlagen_Abrechnung_KAE!$E460,MD_GENDER,0),0),"")</f>
        <v/>
      </c>
      <c r="AA460" s="104">
        <f t="shared" si="61"/>
        <v>0</v>
      </c>
      <c r="AC460" s="104">
        <f t="shared" si="62"/>
        <v>0</v>
      </c>
      <c r="AD460" s="104">
        <f ca="1">IF(F460="Arbeitgeberähnliche Stellung",OFFSET(MD!$Q$5,MATCH(Grundlagen_Abrechnung_KAE!$AK$7,MD_JAHR,0),0)*$H460,IF(J460&gt;0,AC460,I460))</f>
        <v>0</v>
      </c>
      <c r="AF460" s="85" t="e">
        <f ca="1">OFFSET(MD!$P$5,MATCH($AK$7,MD_JAHR,0),0)*12</f>
        <v>#VALUE!</v>
      </c>
      <c r="AG460" s="85">
        <f t="shared" si="63"/>
        <v>0</v>
      </c>
      <c r="AH460" s="81"/>
      <c r="AJ460" s="72"/>
      <c r="AK460" s="72"/>
      <c r="AL460" s="72"/>
      <c r="AM460" s="72"/>
      <c r="AN460" s="72"/>
    </row>
    <row r="461" spans="2:40" ht="15" customHeight="1" x14ac:dyDescent="0.2">
      <c r="B461" s="78"/>
      <c r="C461" s="78"/>
      <c r="D461" s="78"/>
      <c r="E461" s="79"/>
      <c r="F461" s="80"/>
      <c r="G461" s="73"/>
      <c r="H461" s="82"/>
      <c r="I461" s="93"/>
      <c r="J461" s="90"/>
      <c r="K461" s="83"/>
      <c r="L461" s="83"/>
      <c r="M461" s="84"/>
      <c r="N461" s="83"/>
      <c r="O461" s="104" t="str">
        <f ca="1">IF($B461="","",IF(F461="Arbeitgeberähnliche Stellung",OFFSET(MD!$Q$5,MATCH(Grundlagen_Abrechnung_KAE!$AK$7,MD_JAHR,0),0)*$H461,IF(((AD461/12*M461*12)+N461)&gt;AF461,AF461/12,((AD461/12*M461*12)+N461)/12)))</f>
        <v/>
      </c>
      <c r="P461" s="90"/>
      <c r="Q461" s="90"/>
      <c r="R461" s="104">
        <f t="shared" si="56"/>
        <v>0</v>
      </c>
      <c r="T461" s="145">
        <f t="shared" si="57"/>
        <v>0</v>
      </c>
      <c r="U461" s="76">
        <f t="shared" ca="1" si="58"/>
        <v>0</v>
      </c>
      <c r="V461" s="76">
        <f t="shared" ca="1" si="64"/>
        <v>0</v>
      </c>
      <c r="W461" s="76">
        <f t="shared" ca="1" si="59"/>
        <v>0</v>
      </c>
      <c r="Y461" s="106" t="str">
        <f t="shared" si="60"/>
        <v>prüfen</v>
      </c>
      <c r="Z461" s="107" t="str">
        <f ca="1">IFERROR(OFFSET(MD!$U$5,MATCH(Grundlagen_Abrechnung_KAE!$E461,MD_GENDER,0),0),"")</f>
        <v/>
      </c>
      <c r="AA461" s="104">
        <f t="shared" si="61"/>
        <v>0</v>
      </c>
      <c r="AC461" s="104">
        <f t="shared" si="62"/>
        <v>0</v>
      </c>
      <c r="AD461" s="104">
        <f ca="1">IF(F461="Arbeitgeberähnliche Stellung",OFFSET(MD!$Q$5,MATCH(Grundlagen_Abrechnung_KAE!$AK$7,MD_JAHR,0),0)*$H461,IF(J461&gt;0,AC461,I461))</f>
        <v>0</v>
      </c>
      <c r="AF461" s="85" t="e">
        <f ca="1">OFFSET(MD!$P$5,MATCH($AK$7,MD_JAHR,0),0)*12</f>
        <v>#VALUE!</v>
      </c>
      <c r="AG461" s="85">
        <f t="shared" si="63"/>
        <v>0</v>
      </c>
      <c r="AH461" s="81"/>
      <c r="AJ461" s="72"/>
      <c r="AK461" s="72"/>
      <c r="AL461" s="72"/>
      <c r="AM461" s="72"/>
      <c r="AN461" s="72"/>
    </row>
    <row r="462" spans="2:40" ht="15" customHeight="1" x14ac:dyDescent="0.2">
      <c r="B462" s="78"/>
      <c r="C462" s="78"/>
      <c r="D462" s="78"/>
      <c r="E462" s="79"/>
      <c r="F462" s="80"/>
      <c r="G462" s="73"/>
      <c r="H462" s="82"/>
      <c r="I462" s="93"/>
      <c r="J462" s="90"/>
      <c r="K462" s="83"/>
      <c r="L462" s="83"/>
      <c r="M462" s="84"/>
      <c r="N462" s="83"/>
      <c r="O462" s="104" t="str">
        <f ca="1">IF($B462="","",IF(F462="Arbeitgeberähnliche Stellung",OFFSET(MD!$Q$5,MATCH(Grundlagen_Abrechnung_KAE!$AK$7,MD_JAHR,0),0)*$H462,IF(((AD462/12*M462*12)+N462)&gt;AF462,AF462/12,((AD462/12*M462*12)+N462)/12)))</f>
        <v/>
      </c>
      <c r="P462" s="90"/>
      <c r="Q462" s="90"/>
      <c r="R462" s="104">
        <f t="shared" si="56"/>
        <v>0</v>
      </c>
      <c r="T462" s="145">
        <f t="shared" si="57"/>
        <v>0</v>
      </c>
      <c r="U462" s="76">
        <f t="shared" ca="1" si="58"/>
        <v>0</v>
      </c>
      <c r="V462" s="76">
        <f t="shared" ca="1" si="64"/>
        <v>0</v>
      </c>
      <c r="W462" s="76">
        <f t="shared" ca="1" si="59"/>
        <v>0</v>
      </c>
      <c r="Y462" s="106" t="str">
        <f t="shared" si="60"/>
        <v>prüfen</v>
      </c>
      <c r="Z462" s="107" t="str">
        <f ca="1">IFERROR(OFFSET(MD!$U$5,MATCH(Grundlagen_Abrechnung_KAE!$E462,MD_GENDER,0),0),"")</f>
        <v/>
      </c>
      <c r="AA462" s="104">
        <f t="shared" si="61"/>
        <v>0</v>
      </c>
      <c r="AC462" s="104">
        <f t="shared" si="62"/>
        <v>0</v>
      </c>
      <c r="AD462" s="104">
        <f ca="1">IF(F462="Arbeitgeberähnliche Stellung",OFFSET(MD!$Q$5,MATCH(Grundlagen_Abrechnung_KAE!$AK$7,MD_JAHR,0),0)*$H462,IF(J462&gt;0,AC462,I462))</f>
        <v>0</v>
      </c>
      <c r="AF462" s="85" t="e">
        <f ca="1">OFFSET(MD!$P$5,MATCH($AK$7,MD_JAHR,0),0)*12</f>
        <v>#VALUE!</v>
      </c>
      <c r="AG462" s="85">
        <f t="shared" si="63"/>
        <v>0</v>
      </c>
      <c r="AH462" s="81"/>
      <c r="AJ462" s="72"/>
      <c r="AK462" s="72"/>
      <c r="AL462" s="72"/>
      <c r="AM462" s="72"/>
      <c r="AN462" s="72"/>
    </row>
    <row r="463" spans="2:40" ht="15" customHeight="1" x14ac:dyDescent="0.2">
      <c r="B463" s="78"/>
      <c r="C463" s="78"/>
      <c r="D463" s="78"/>
      <c r="E463" s="79"/>
      <c r="F463" s="80"/>
      <c r="G463" s="73"/>
      <c r="H463" s="82"/>
      <c r="I463" s="93"/>
      <c r="J463" s="90"/>
      <c r="K463" s="83"/>
      <c r="L463" s="83"/>
      <c r="M463" s="84"/>
      <c r="N463" s="83"/>
      <c r="O463" s="104" t="str">
        <f ca="1">IF($B463="","",IF(F463="Arbeitgeberähnliche Stellung",OFFSET(MD!$Q$5,MATCH(Grundlagen_Abrechnung_KAE!$AK$7,MD_JAHR,0),0)*$H463,IF(((AD463/12*M463*12)+N463)&gt;AF463,AF463/12,((AD463/12*M463*12)+N463)/12)))</f>
        <v/>
      </c>
      <c r="P463" s="90"/>
      <c r="Q463" s="90"/>
      <c r="R463" s="104">
        <f t="shared" si="56"/>
        <v>0</v>
      </c>
      <c r="T463" s="145">
        <f t="shared" si="57"/>
        <v>0</v>
      </c>
      <c r="U463" s="76">
        <f t="shared" ca="1" si="58"/>
        <v>0</v>
      </c>
      <c r="V463" s="76">
        <f t="shared" ca="1" si="64"/>
        <v>0</v>
      </c>
      <c r="W463" s="76">
        <f t="shared" ca="1" si="59"/>
        <v>0</v>
      </c>
      <c r="Y463" s="106" t="str">
        <f t="shared" si="60"/>
        <v>prüfen</v>
      </c>
      <c r="Z463" s="107" t="str">
        <f ca="1">IFERROR(OFFSET(MD!$U$5,MATCH(Grundlagen_Abrechnung_KAE!$E463,MD_GENDER,0),0),"")</f>
        <v/>
      </c>
      <c r="AA463" s="104">
        <f t="shared" si="61"/>
        <v>0</v>
      </c>
      <c r="AC463" s="104">
        <f t="shared" si="62"/>
        <v>0</v>
      </c>
      <c r="AD463" s="104">
        <f ca="1">IF(F463="Arbeitgeberähnliche Stellung",OFFSET(MD!$Q$5,MATCH(Grundlagen_Abrechnung_KAE!$AK$7,MD_JAHR,0),0)*$H463,IF(J463&gt;0,AC463,I463))</f>
        <v>0</v>
      </c>
      <c r="AF463" s="85" t="e">
        <f ca="1">OFFSET(MD!$P$5,MATCH($AK$7,MD_JAHR,0),0)*12</f>
        <v>#VALUE!</v>
      </c>
      <c r="AG463" s="85">
        <f t="shared" si="63"/>
        <v>0</v>
      </c>
      <c r="AH463" s="81"/>
      <c r="AJ463" s="72"/>
      <c r="AK463" s="72"/>
      <c r="AL463" s="72"/>
      <c r="AM463" s="72"/>
      <c r="AN463" s="72"/>
    </row>
    <row r="464" spans="2:40" ht="15" customHeight="1" x14ac:dyDescent="0.2">
      <c r="B464" s="78"/>
      <c r="C464" s="78"/>
      <c r="D464" s="78"/>
      <c r="E464" s="79"/>
      <c r="F464" s="80"/>
      <c r="G464" s="73"/>
      <c r="H464" s="82"/>
      <c r="I464" s="93"/>
      <c r="J464" s="90"/>
      <c r="K464" s="83"/>
      <c r="L464" s="83"/>
      <c r="M464" s="84"/>
      <c r="N464" s="83"/>
      <c r="O464" s="104" t="str">
        <f ca="1">IF($B464="","",IF(F464="Arbeitgeberähnliche Stellung",OFFSET(MD!$Q$5,MATCH(Grundlagen_Abrechnung_KAE!$AK$7,MD_JAHR,0),0)*$H464,IF(((AD464/12*M464*12)+N464)&gt;AF464,AF464/12,((AD464/12*M464*12)+N464)/12)))</f>
        <v/>
      </c>
      <c r="P464" s="90"/>
      <c r="Q464" s="90"/>
      <c r="R464" s="104">
        <f t="shared" si="56"/>
        <v>0</v>
      </c>
      <c r="T464" s="145">
        <f t="shared" si="57"/>
        <v>0</v>
      </c>
      <c r="U464" s="76">
        <f t="shared" ca="1" si="58"/>
        <v>0</v>
      </c>
      <c r="V464" s="76">
        <f t="shared" ca="1" si="64"/>
        <v>0</v>
      </c>
      <c r="W464" s="76">
        <f t="shared" ca="1" si="59"/>
        <v>0</v>
      </c>
      <c r="Y464" s="106" t="str">
        <f t="shared" si="60"/>
        <v>prüfen</v>
      </c>
      <c r="Z464" s="107" t="str">
        <f ca="1">IFERROR(OFFSET(MD!$U$5,MATCH(Grundlagen_Abrechnung_KAE!$E464,MD_GENDER,0),0),"")</f>
        <v/>
      </c>
      <c r="AA464" s="104">
        <f t="shared" si="61"/>
        <v>0</v>
      </c>
      <c r="AC464" s="104">
        <f t="shared" si="62"/>
        <v>0</v>
      </c>
      <c r="AD464" s="104">
        <f ca="1">IF(F464="Arbeitgeberähnliche Stellung",OFFSET(MD!$Q$5,MATCH(Grundlagen_Abrechnung_KAE!$AK$7,MD_JAHR,0),0)*$H464,IF(J464&gt;0,AC464,I464))</f>
        <v>0</v>
      </c>
      <c r="AF464" s="85" t="e">
        <f ca="1">OFFSET(MD!$P$5,MATCH($AK$7,MD_JAHR,0),0)*12</f>
        <v>#VALUE!</v>
      </c>
      <c r="AG464" s="85">
        <f t="shared" si="63"/>
        <v>0</v>
      </c>
      <c r="AH464" s="81"/>
      <c r="AJ464" s="72"/>
      <c r="AK464" s="72"/>
      <c r="AL464" s="72"/>
      <c r="AM464" s="72"/>
      <c r="AN464" s="72"/>
    </row>
    <row r="465" spans="2:40" ht="15" customHeight="1" x14ac:dyDescent="0.2">
      <c r="B465" s="78"/>
      <c r="C465" s="78"/>
      <c r="D465" s="78"/>
      <c r="E465" s="79"/>
      <c r="F465" s="80"/>
      <c r="G465" s="73"/>
      <c r="H465" s="82"/>
      <c r="I465" s="93"/>
      <c r="J465" s="90"/>
      <c r="K465" s="83"/>
      <c r="L465" s="83"/>
      <c r="M465" s="84"/>
      <c r="N465" s="83"/>
      <c r="O465" s="104" t="str">
        <f ca="1">IF($B465="","",IF(F465="Arbeitgeberähnliche Stellung",OFFSET(MD!$Q$5,MATCH(Grundlagen_Abrechnung_KAE!$AK$7,MD_JAHR,0),0)*$H465,IF(((AD465/12*M465*12)+N465)&gt;AF465,AF465/12,((AD465/12*M465*12)+N465)/12)))</f>
        <v/>
      </c>
      <c r="P465" s="90"/>
      <c r="Q465" s="90"/>
      <c r="R465" s="104">
        <f t="shared" si="56"/>
        <v>0</v>
      </c>
      <c r="T465" s="145">
        <f t="shared" si="57"/>
        <v>0</v>
      </c>
      <c r="U465" s="76">
        <f t="shared" ca="1" si="58"/>
        <v>0</v>
      </c>
      <c r="V465" s="76">
        <f t="shared" ca="1" si="64"/>
        <v>0</v>
      </c>
      <c r="W465" s="76">
        <f t="shared" ca="1" si="59"/>
        <v>0</v>
      </c>
      <c r="Y465" s="106" t="str">
        <f t="shared" si="60"/>
        <v>prüfen</v>
      </c>
      <c r="Z465" s="107" t="str">
        <f ca="1">IFERROR(OFFSET(MD!$U$5,MATCH(Grundlagen_Abrechnung_KAE!$E465,MD_GENDER,0),0),"")</f>
        <v/>
      </c>
      <c r="AA465" s="104">
        <f t="shared" si="61"/>
        <v>0</v>
      </c>
      <c r="AC465" s="104">
        <f t="shared" si="62"/>
        <v>0</v>
      </c>
      <c r="AD465" s="104">
        <f ca="1">IF(F465="Arbeitgeberähnliche Stellung",OFFSET(MD!$Q$5,MATCH(Grundlagen_Abrechnung_KAE!$AK$7,MD_JAHR,0),0)*$H465,IF(J465&gt;0,AC465,I465))</f>
        <v>0</v>
      </c>
      <c r="AF465" s="85" t="e">
        <f ca="1">OFFSET(MD!$P$5,MATCH($AK$7,MD_JAHR,0),0)*12</f>
        <v>#VALUE!</v>
      </c>
      <c r="AG465" s="85">
        <f t="shared" si="63"/>
        <v>0</v>
      </c>
      <c r="AH465" s="81"/>
      <c r="AJ465" s="72"/>
      <c r="AK465" s="72"/>
      <c r="AL465" s="72"/>
      <c r="AM465" s="72"/>
      <c r="AN465" s="72"/>
    </row>
    <row r="466" spans="2:40" ht="15" customHeight="1" x14ac:dyDescent="0.2">
      <c r="B466" s="78"/>
      <c r="C466" s="78"/>
      <c r="D466" s="78"/>
      <c r="E466" s="79"/>
      <c r="F466" s="80"/>
      <c r="G466" s="73"/>
      <c r="H466" s="82"/>
      <c r="I466" s="93"/>
      <c r="J466" s="90"/>
      <c r="K466" s="83"/>
      <c r="L466" s="83"/>
      <c r="M466" s="84"/>
      <c r="N466" s="83"/>
      <c r="O466" s="104" t="str">
        <f ca="1">IF($B466="","",IF(F466="Arbeitgeberähnliche Stellung",OFFSET(MD!$Q$5,MATCH(Grundlagen_Abrechnung_KAE!$AK$7,MD_JAHR,0),0)*$H466,IF(((AD466/12*M466*12)+N466)&gt;AF466,AF466/12,((AD466/12*M466*12)+N466)/12)))</f>
        <v/>
      </c>
      <c r="P466" s="90"/>
      <c r="Q466" s="90"/>
      <c r="R466" s="104">
        <f t="shared" si="56"/>
        <v>0</v>
      </c>
      <c r="T466" s="145">
        <f t="shared" si="57"/>
        <v>0</v>
      </c>
      <c r="U466" s="76">
        <f t="shared" ca="1" si="58"/>
        <v>0</v>
      </c>
      <c r="V466" s="76">
        <f t="shared" ca="1" si="64"/>
        <v>0</v>
      </c>
      <c r="W466" s="76">
        <f t="shared" ca="1" si="59"/>
        <v>0</v>
      </c>
      <c r="Y466" s="106" t="str">
        <f t="shared" si="60"/>
        <v>prüfen</v>
      </c>
      <c r="Z466" s="107" t="str">
        <f ca="1">IFERROR(OFFSET(MD!$U$5,MATCH(Grundlagen_Abrechnung_KAE!$E466,MD_GENDER,0),0),"")</f>
        <v/>
      </c>
      <c r="AA466" s="104">
        <f t="shared" si="61"/>
        <v>0</v>
      </c>
      <c r="AC466" s="104">
        <f t="shared" si="62"/>
        <v>0</v>
      </c>
      <c r="AD466" s="104">
        <f ca="1">IF(F466="Arbeitgeberähnliche Stellung",OFFSET(MD!$Q$5,MATCH(Grundlagen_Abrechnung_KAE!$AK$7,MD_JAHR,0),0)*$H466,IF(J466&gt;0,AC466,I466))</f>
        <v>0</v>
      </c>
      <c r="AF466" s="85" t="e">
        <f ca="1">OFFSET(MD!$P$5,MATCH($AK$7,MD_JAHR,0),0)*12</f>
        <v>#VALUE!</v>
      </c>
      <c r="AG466" s="85">
        <f t="shared" si="63"/>
        <v>0</v>
      </c>
      <c r="AH466" s="81"/>
      <c r="AJ466" s="72"/>
      <c r="AK466" s="72"/>
      <c r="AL466" s="72"/>
      <c r="AM466" s="72"/>
      <c r="AN466" s="72"/>
    </row>
    <row r="467" spans="2:40" ht="15" customHeight="1" x14ac:dyDescent="0.2">
      <c r="B467" s="78"/>
      <c r="C467" s="78"/>
      <c r="D467" s="78"/>
      <c r="E467" s="79"/>
      <c r="F467" s="80"/>
      <c r="G467" s="73"/>
      <c r="H467" s="82"/>
      <c r="I467" s="93"/>
      <c r="J467" s="90"/>
      <c r="K467" s="83"/>
      <c r="L467" s="83"/>
      <c r="M467" s="84"/>
      <c r="N467" s="83"/>
      <c r="O467" s="104" t="str">
        <f ca="1">IF($B467="","",IF(F467="Arbeitgeberähnliche Stellung",OFFSET(MD!$Q$5,MATCH(Grundlagen_Abrechnung_KAE!$AK$7,MD_JAHR,0),0)*$H467,IF(((AD467/12*M467*12)+N467)&gt;AF467,AF467/12,((AD467/12*M467*12)+N467)/12)))</f>
        <v/>
      </c>
      <c r="P467" s="90"/>
      <c r="Q467" s="90"/>
      <c r="R467" s="104">
        <f t="shared" ref="R467:R530" si="65">ROUND(IF(Q467="",0,IF(P467=0,0,IF(Q467&gt;P467,0,P467-Q467))),2)</f>
        <v>0</v>
      </c>
      <c r="T467" s="145">
        <f t="shared" ref="T467:T530" si="66">IFERROR(R467/P467,0)</f>
        <v>0</v>
      </c>
      <c r="U467" s="76">
        <f t="shared" ref="U467:U530" ca="1" si="67">IFERROR(IF(O467-W467=0,O467,(O467)*(1-T467)),0)</f>
        <v>0</v>
      </c>
      <c r="V467" s="76">
        <f t="shared" ca="1" si="64"/>
        <v>0</v>
      </c>
      <c r="W467" s="76">
        <f t="shared" ref="W467:W530" ca="1" si="68">IFERROR(O467*T467,0)*0.8</f>
        <v>0</v>
      </c>
      <c r="Y467" s="106" t="str">
        <f t="shared" ref="Y467:Y530" si="69">IF(YEAR($G467)&gt;$Y$16,"prüfen","")</f>
        <v>prüfen</v>
      </c>
      <c r="Z467" s="107" t="str">
        <f ca="1">IFERROR(OFFSET(MD!$U$5,MATCH(Grundlagen_Abrechnung_KAE!$E467,MD_GENDER,0),0),"")</f>
        <v/>
      </c>
      <c r="AA467" s="104">
        <f t="shared" ref="AA467:AA530" si="70">IF(B467="",0,IF(YEAR(G467)&gt;$AA$16,0,1))</f>
        <v>0</v>
      </c>
      <c r="AC467" s="104">
        <f t="shared" ref="AC467:AC530" si="71">IF(J467*K467/6&gt;J467*L467/12,J467*K467/6,J467*L467/12)</f>
        <v>0</v>
      </c>
      <c r="AD467" s="104">
        <f ca="1">IF(F467="Arbeitgeberähnliche Stellung",OFFSET(MD!$Q$5,MATCH(Grundlagen_Abrechnung_KAE!$AK$7,MD_JAHR,0),0)*$H467,IF(J467&gt;0,AC467,I467))</f>
        <v>0</v>
      </c>
      <c r="AF467" s="85" t="e">
        <f ca="1">OFFSET(MD!$P$5,MATCH($AK$7,MD_JAHR,0),0)*12</f>
        <v>#VALUE!</v>
      </c>
      <c r="AG467" s="85">
        <f t="shared" ref="AG467:AG530" si="72">I467*M467+N467</f>
        <v>0</v>
      </c>
      <c r="AH467" s="81"/>
      <c r="AJ467" s="72"/>
      <c r="AK467" s="72"/>
      <c r="AL467" s="72"/>
      <c r="AM467" s="72"/>
      <c r="AN467" s="72"/>
    </row>
    <row r="468" spans="2:40" ht="15" customHeight="1" x14ac:dyDescent="0.2">
      <c r="B468" s="78"/>
      <c r="C468" s="78"/>
      <c r="D468" s="78"/>
      <c r="E468" s="79"/>
      <c r="F468" s="80"/>
      <c r="G468" s="73"/>
      <c r="H468" s="82"/>
      <c r="I468" s="93"/>
      <c r="J468" s="90"/>
      <c r="K468" s="83"/>
      <c r="L468" s="83"/>
      <c r="M468" s="84"/>
      <c r="N468" s="83"/>
      <c r="O468" s="104" t="str">
        <f ca="1">IF($B468="","",IF(F468="Arbeitgeberähnliche Stellung",OFFSET(MD!$Q$5,MATCH(Grundlagen_Abrechnung_KAE!$AK$7,MD_JAHR,0),0)*$H468,IF(((AD468/12*M468*12)+N468)&gt;AF468,AF468/12,((AD468/12*M468*12)+N468)/12)))</f>
        <v/>
      </c>
      <c r="P468" s="90"/>
      <c r="Q468" s="90"/>
      <c r="R468" s="104">
        <f t="shared" si="65"/>
        <v>0</v>
      </c>
      <c r="T468" s="145">
        <f t="shared" si="66"/>
        <v>0</v>
      </c>
      <c r="U468" s="76">
        <f t="shared" ca="1" si="67"/>
        <v>0</v>
      </c>
      <c r="V468" s="76">
        <f t="shared" ref="V468:V531" ca="1" si="73">IFERROR(O468*T468,0)</f>
        <v>0</v>
      </c>
      <c r="W468" s="76">
        <f t="shared" ca="1" si="68"/>
        <v>0</v>
      </c>
      <c r="Y468" s="106" t="str">
        <f t="shared" si="69"/>
        <v>prüfen</v>
      </c>
      <c r="Z468" s="107" t="str">
        <f ca="1">IFERROR(OFFSET(MD!$U$5,MATCH(Grundlagen_Abrechnung_KAE!$E468,MD_GENDER,0),0),"")</f>
        <v/>
      </c>
      <c r="AA468" s="104">
        <f t="shared" si="70"/>
        <v>0</v>
      </c>
      <c r="AC468" s="104">
        <f t="shared" si="71"/>
        <v>0</v>
      </c>
      <c r="AD468" s="104">
        <f ca="1">IF(F468="Arbeitgeberähnliche Stellung",OFFSET(MD!$Q$5,MATCH(Grundlagen_Abrechnung_KAE!$AK$7,MD_JAHR,0),0)*$H468,IF(J468&gt;0,AC468,I468))</f>
        <v>0</v>
      </c>
      <c r="AF468" s="85" t="e">
        <f ca="1">OFFSET(MD!$P$5,MATCH($AK$7,MD_JAHR,0),0)*12</f>
        <v>#VALUE!</v>
      </c>
      <c r="AG468" s="85">
        <f t="shared" si="72"/>
        <v>0</v>
      </c>
      <c r="AH468" s="81"/>
      <c r="AJ468" s="72"/>
      <c r="AK468" s="72"/>
      <c r="AL468" s="72"/>
      <c r="AM468" s="72"/>
      <c r="AN468" s="72"/>
    </row>
    <row r="469" spans="2:40" ht="15" customHeight="1" x14ac:dyDescent="0.2">
      <c r="B469" s="78"/>
      <c r="C469" s="78"/>
      <c r="D469" s="78"/>
      <c r="E469" s="79"/>
      <c r="F469" s="80"/>
      <c r="G469" s="73"/>
      <c r="H469" s="82"/>
      <c r="I469" s="93"/>
      <c r="J469" s="90"/>
      <c r="K469" s="83"/>
      <c r="L469" s="83"/>
      <c r="M469" s="84"/>
      <c r="N469" s="83"/>
      <c r="O469" s="104" t="str">
        <f ca="1">IF($B469="","",IF(F469="Arbeitgeberähnliche Stellung",OFFSET(MD!$Q$5,MATCH(Grundlagen_Abrechnung_KAE!$AK$7,MD_JAHR,0),0)*$H469,IF(((AD469/12*M469*12)+N469)&gt;AF469,AF469/12,((AD469/12*M469*12)+N469)/12)))</f>
        <v/>
      </c>
      <c r="P469" s="90"/>
      <c r="Q469" s="90"/>
      <c r="R469" s="104">
        <f t="shared" si="65"/>
        <v>0</v>
      </c>
      <c r="T469" s="145">
        <f t="shared" si="66"/>
        <v>0</v>
      </c>
      <c r="U469" s="76">
        <f t="shared" ca="1" si="67"/>
        <v>0</v>
      </c>
      <c r="V469" s="76">
        <f t="shared" ca="1" si="73"/>
        <v>0</v>
      </c>
      <c r="W469" s="76">
        <f t="shared" ca="1" si="68"/>
        <v>0</v>
      </c>
      <c r="Y469" s="106" t="str">
        <f t="shared" si="69"/>
        <v>prüfen</v>
      </c>
      <c r="Z469" s="107" t="str">
        <f ca="1">IFERROR(OFFSET(MD!$U$5,MATCH(Grundlagen_Abrechnung_KAE!$E469,MD_GENDER,0),0),"")</f>
        <v/>
      </c>
      <c r="AA469" s="104">
        <f t="shared" si="70"/>
        <v>0</v>
      </c>
      <c r="AC469" s="104">
        <f t="shared" si="71"/>
        <v>0</v>
      </c>
      <c r="AD469" s="104">
        <f ca="1">IF(F469="Arbeitgeberähnliche Stellung",OFFSET(MD!$Q$5,MATCH(Grundlagen_Abrechnung_KAE!$AK$7,MD_JAHR,0),0)*$H469,IF(J469&gt;0,AC469,I469))</f>
        <v>0</v>
      </c>
      <c r="AF469" s="85" t="e">
        <f ca="1">OFFSET(MD!$P$5,MATCH($AK$7,MD_JAHR,0),0)*12</f>
        <v>#VALUE!</v>
      </c>
      <c r="AG469" s="85">
        <f t="shared" si="72"/>
        <v>0</v>
      </c>
      <c r="AH469" s="81"/>
      <c r="AJ469" s="72"/>
      <c r="AK469" s="72"/>
      <c r="AL469" s="72"/>
      <c r="AM469" s="72"/>
      <c r="AN469" s="72"/>
    </row>
    <row r="470" spans="2:40" ht="15" customHeight="1" x14ac:dyDescent="0.2">
      <c r="B470" s="78"/>
      <c r="C470" s="78"/>
      <c r="D470" s="78"/>
      <c r="E470" s="79"/>
      <c r="F470" s="80"/>
      <c r="G470" s="73"/>
      <c r="H470" s="82"/>
      <c r="I470" s="93"/>
      <c r="J470" s="90"/>
      <c r="K470" s="83"/>
      <c r="L470" s="83"/>
      <c r="M470" s="84"/>
      <c r="N470" s="83"/>
      <c r="O470" s="104" t="str">
        <f ca="1">IF($B470="","",IF(F470="Arbeitgeberähnliche Stellung",OFFSET(MD!$Q$5,MATCH(Grundlagen_Abrechnung_KAE!$AK$7,MD_JAHR,0),0)*$H470,IF(((AD470/12*M470*12)+N470)&gt;AF470,AF470/12,((AD470/12*M470*12)+N470)/12)))</f>
        <v/>
      </c>
      <c r="P470" s="90"/>
      <c r="Q470" s="90"/>
      <c r="R470" s="104">
        <f t="shared" si="65"/>
        <v>0</v>
      </c>
      <c r="T470" s="145">
        <f t="shared" si="66"/>
        <v>0</v>
      </c>
      <c r="U470" s="76">
        <f t="shared" ca="1" si="67"/>
        <v>0</v>
      </c>
      <c r="V470" s="76">
        <f t="shared" ca="1" si="73"/>
        <v>0</v>
      </c>
      <c r="W470" s="76">
        <f t="shared" ca="1" si="68"/>
        <v>0</v>
      </c>
      <c r="Y470" s="106" t="str">
        <f t="shared" si="69"/>
        <v>prüfen</v>
      </c>
      <c r="Z470" s="107" t="str">
        <f ca="1">IFERROR(OFFSET(MD!$U$5,MATCH(Grundlagen_Abrechnung_KAE!$E470,MD_GENDER,0),0),"")</f>
        <v/>
      </c>
      <c r="AA470" s="104">
        <f t="shared" si="70"/>
        <v>0</v>
      </c>
      <c r="AC470" s="104">
        <f t="shared" si="71"/>
        <v>0</v>
      </c>
      <c r="AD470" s="104">
        <f ca="1">IF(F470="Arbeitgeberähnliche Stellung",OFFSET(MD!$Q$5,MATCH(Grundlagen_Abrechnung_KAE!$AK$7,MD_JAHR,0),0)*$H470,IF(J470&gt;0,AC470,I470))</f>
        <v>0</v>
      </c>
      <c r="AF470" s="85" t="e">
        <f ca="1">OFFSET(MD!$P$5,MATCH($AK$7,MD_JAHR,0),0)*12</f>
        <v>#VALUE!</v>
      </c>
      <c r="AG470" s="85">
        <f t="shared" si="72"/>
        <v>0</v>
      </c>
      <c r="AH470" s="81"/>
      <c r="AJ470" s="72"/>
      <c r="AK470" s="72"/>
      <c r="AL470" s="72"/>
      <c r="AM470" s="72"/>
      <c r="AN470" s="72"/>
    </row>
    <row r="471" spans="2:40" ht="15" customHeight="1" x14ac:dyDescent="0.2">
      <c r="B471" s="78"/>
      <c r="C471" s="78"/>
      <c r="D471" s="78"/>
      <c r="E471" s="79"/>
      <c r="F471" s="80"/>
      <c r="G471" s="73"/>
      <c r="H471" s="82"/>
      <c r="I471" s="93"/>
      <c r="J471" s="90"/>
      <c r="K471" s="83"/>
      <c r="L471" s="83"/>
      <c r="M471" s="84"/>
      <c r="N471" s="83"/>
      <c r="O471" s="104" t="str">
        <f ca="1">IF($B471="","",IF(F471="Arbeitgeberähnliche Stellung",OFFSET(MD!$Q$5,MATCH(Grundlagen_Abrechnung_KAE!$AK$7,MD_JAHR,0),0)*$H471,IF(((AD471/12*M471*12)+N471)&gt;AF471,AF471/12,((AD471/12*M471*12)+N471)/12)))</f>
        <v/>
      </c>
      <c r="P471" s="90"/>
      <c r="Q471" s="90"/>
      <c r="R471" s="104">
        <f t="shared" si="65"/>
        <v>0</v>
      </c>
      <c r="T471" s="145">
        <f t="shared" si="66"/>
        <v>0</v>
      </c>
      <c r="U471" s="76">
        <f t="shared" ca="1" si="67"/>
        <v>0</v>
      </c>
      <c r="V471" s="76">
        <f t="shared" ca="1" si="73"/>
        <v>0</v>
      </c>
      <c r="W471" s="76">
        <f t="shared" ca="1" si="68"/>
        <v>0</v>
      </c>
      <c r="Y471" s="106" t="str">
        <f t="shared" si="69"/>
        <v>prüfen</v>
      </c>
      <c r="Z471" s="107" t="str">
        <f ca="1">IFERROR(OFFSET(MD!$U$5,MATCH(Grundlagen_Abrechnung_KAE!$E471,MD_GENDER,0),0),"")</f>
        <v/>
      </c>
      <c r="AA471" s="104">
        <f t="shared" si="70"/>
        <v>0</v>
      </c>
      <c r="AC471" s="104">
        <f t="shared" si="71"/>
        <v>0</v>
      </c>
      <c r="AD471" s="104">
        <f ca="1">IF(F471="Arbeitgeberähnliche Stellung",OFFSET(MD!$Q$5,MATCH(Grundlagen_Abrechnung_KAE!$AK$7,MD_JAHR,0),0)*$H471,IF(J471&gt;0,AC471,I471))</f>
        <v>0</v>
      </c>
      <c r="AF471" s="85" t="e">
        <f ca="1">OFFSET(MD!$P$5,MATCH($AK$7,MD_JAHR,0),0)*12</f>
        <v>#VALUE!</v>
      </c>
      <c r="AG471" s="85">
        <f t="shared" si="72"/>
        <v>0</v>
      </c>
      <c r="AH471" s="81"/>
      <c r="AJ471" s="72"/>
      <c r="AK471" s="72"/>
      <c r="AL471" s="72"/>
      <c r="AM471" s="72"/>
      <c r="AN471" s="72"/>
    </row>
    <row r="472" spans="2:40" ht="15" customHeight="1" x14ac:dyDescent="0.2">
      <c r="B472" s="78"/>
      <c r="C472" s="78"/>
      <c r="D472" s="78"/>
      <c r="E472" s="79"/>
      <c r="F472" s="80"/>
      <c r="G472" s="73"/>
      <c r="H472" s="82"/>
      <c r="I472" s="93"/>
      <c r="J472" s="90"/>
      <c r="K472" s="83"/>
      <c r="L472" s="83"/>
      <c r="M472" s="84"/>
      <c r="N472" s="83"/>
      <c r="O472" s="104" t="str">
        <f ca="1">IF($B472="","",IF(F472="Arbeitgeberähnliche Stellung",OFFSET(MD!$Q$5,MATCH(Grundlagen_Abrechnung_KAE!$AK$7,MD_JAHR,0),0)*$H472,IF(((AD472/12*M472*12)+N472)&gt;AF472,AF472/12,((AD472/12*M472*12)+N472)/12)))</f>
        <v/>
      </c>
      <c r="P472" s="90"/>
      <c r="Q472" s="90"/>
      <c r="R472" s="104">
        <f t="shared" si="65"/>
        <v>0</v>
      </c>
      <c r="T472" s="145">
        <f t="shared" si="66"/>
        <v>0</v>
      </c>
      <c r="U472" s="76">
        <f t="shared" ca="1" si="67"/>
        <v>0</v>
      </c>
      <c r="V472" s="76">
        <f t="shared" ca="1" si="73"/>
        <v>0</v>
      </c>
      <c r="W472" s="76">
        <f t="shared" ca="1" si="68"/>
        <v>0</v>
      </c>
      <c r="Y472" s="106" t="str">
        <f t="shared" si="69"/>
        <v>prüfen</v>
      </c>
      <c r="Z472" s="107" t="str">
        <f ca="1">IFERROR(OFFSET(MD!$U$5,MATCH(Grundlagen_Abrechnung_KAE!$E472,MD_GENDER,0),0),"")</f>
        <v/>
      </c>
      <c r="AA472" s="104">
        <f t="shared" si="70"/>
        <v>0</v>
      </c>
      <c r="AC472" s="104">
        <f t="shared" si="71"/>
        <v>0</v>
      </c>
      <c r="AD472" s="104">
        <f ca="1">IF(F472="Arbeitgeberähnliche Stellung",OFFSET(MD!$Q$5,MATCH(Grundlagen_Abrechnung_KAE!$AK$7,MD_JAHR,0),0)*$H472,IF(J472&gt;0,AC472,I472))</f>
        <v>0</v>
      </c>
      <c r="AF472" s="85" t="e">
        <f ca="1">OFFSET(MD!$P$5,MATCH($AK$7,MD_JAHR,0),0)*12</f>
        <v>#VALUE!</v>
      </c>
      <c r="AG472" s="85">
        <f t="shared" si="72"/>
        <v>0</v>
      </c>
      <c r="AH472" s="81"/>
      <c r="AJ472" s="72"/>
      <c r="AK472" s="72"/>
      <c r="AL472" s="72"/>
      <c r="AM472" s="72"/>
      <c r="AN472" s="72"/>
    </row>
    <row r="473" spans="2:40" ht="15" customHeight="1" x14ac:dyDescent="0.2">
      <c r="B473" s="78"/>
      <c r="C473" s="78"/>
      <c r="D473" s="78"/>
      <c r="E473" s="79"/>
      <c r="F473" s="80"/>
      <c r="G473" s="73"/>
      <c r="H473" s="82"/>
      <c r="I473" s="93"/>
      <c r="J473" s="90"/>
      <c r="K473" s="83"/>
      <c r="L473" s="83"/>
      <c r="M473" s="84"/>
      <c r="N473" s="83"/>
      <c r="O473" s="104" t="str">
        <f ca="1">IF($B473="","",IF(F473="Arbeitgeberähnliche Stellung",OFFSET(MD!$Q$5,MATCH(Grundlagen_Abrechnung_KAE!$AK$7,MD_JAHR,0),0)*$H473,IF(((AD473/12*M473*12)+N473)&gt;AF473,AF473/12,((AD473/12*M473*12)+N473)/12)))</f>
        <v/>
      </c>
      <c r="P473" s="90"/>
      <c r="Q473" s="90"/>
      <c r="R473" s="104">
        <f t="shared" si="65"/>
        <v>0</v>
      </c>
      <c r="T473" s="145">
        <f t="shared" si="66"/>
        <v>0</v>
      </c>
      <c r="U473" s="76">
        <f t="shared" ca="1" si="67"/>
        <v>0</v>
      </c>
      <c r="V473" s="76">
        <f t="shared" ca="1" si="73"/>
        <v>0</v>
      </c>
      <c r="W473" s="76">
        <f t="shared" ca="1" si="68"/>
        <v>0</v>
      </c>
      <c r="Y473" s="106" t="str">
        <f t="shared" si="69"/>
        <v>prüfen</v>
      </c>
      <c r="Z473" s="107" t="str">
        <f ca="1">IFERROR(OFFSET(MD!$U$5,MATCH(Grundlagen_Abrechnung_KAE!$E473,MD_GENDER,0),0),"")</f>
        <v/>
      </c>
      <c r="AA473" s="104">
        <f t="shared" si="70"/>
        <v>0</v>
      </c>
      <c r="AC473" s="104">
        <f t="shared" si="71"/>
        <v>0</v>
      </c>
      <c r="AD473" s="104">
        <f ca="1">IF(F473="Arbeitgeberähnliche Stellung",OFFSET(MD!$Q$5,MATCH(Grundlagen_Abrechnung_KAE!$AK$7,MD_JAHR,0),0)*$H473,IF(J473&gt;0,AC473,I473))</f>
        <v>0</v>
      </c>
      <c r="AF473" s="85" t="e">
        <f ca="1">OFFSET(MD!$P$5,MATCH($AK$7,MD_JAHR,0),0)*12</f>
        <v>#VALUE!</v>
      </c>
      <c r="AG473" s="85">
        <f t="shared" si="72"/>
        <v>0</v>
      </c>
      <c r="AH473" s="81"/>
      <c r="AJ473" s="72"/>
      <c r="AK473" s="72"/>
      <c r="AL473" s="72"/>
      <c r="AM473" s="72"/>
      <c r="AN473" s="72"/>
    </row>
    <row r="474" spans="2:40" ht="15" customHeight="1" x14ac:dyDescent="0.2">
      <c r="B474" s="78"/>
      <c r="C474" s="78"/>
      <c r="D474" s="78"/>
      <c r="E474" s="79"/>
      <c r="F474" s="80"/>
      <c r="G474" s="73"/>
      <c r="H474" s="82"/>
      <c r="I474" s="93"/>
      <c r="J474" s="90"/>
      <c r="K474" s="83"/>
      <c r="L474" s="83"/>
      <c r="M474" s="84"/>
      <c r="N474" s="83"/>
      <c r="O474" s="104" t="str">
        <f ca="1">IF($B474="","",IF(F474="Arbeitgeberähnliche Stellung",OFFSET(MD!$Q$5,MATCH(Grundlagen_Abrechnung_KAE!$AK$7,MD_JAHR,0),0)*$H474,IF(((AD474/12*M474*12)+N474)&gt;AF474,AF474/12,((AD474/12*M474*12)+N474)/12)))</f>
        <v/>
      </c>
      <c r="P474" s="90"/>
      <c r="Q474" s="90"/>
      <c r="R474" s="104">
        <f t="shared" si="65"/>
        <v>0</v>
      </c>
      <c r="T474" s="145">
        <f t="shared" si="66"/>
        <v>0</v>
      </c>
      <c r="U474" s="76">
        <f t="shared" ca="1" si="67"/>
        <v>0</v>
      </c>
      <c r="V474" s="76">
        <f t="shared" ca="1" si="73"/>
        <v>0</v>
      </c>
      <c r="W474" s="76">
        <f t="shared" ca="1" si="68"/>
        <v>0</v>
      </c>
      <c r="Y474" s="106" t="str">
        <f t="shared" si="69"/>
        <v>prüfen</v>
      </c>
      <c r="Z474" s="107" t="str">
        <f ca="1">IFERROR(OFFSET(MD!$U$5,MATCH(Grundlagen_Abrechnung_KAE!$E474,MD_GENDER,0),0),"")</f>
        <v/>
      </c>
      <c r="AA474" s="104">
        <f t="shared" si="70"/>
        <v>0</v>
      </c>
      <c r="AC474" s="104">
        <f t="shared" si="71"/>
        <v>0</v>
      </c>
      <c r="AD474" s="104">
        <f ca="1">IF(F474="Arbeitgeberähnliche Stellung",OFFSET(MD!$Q$5,MATCH(Grundlagen_Abrechnung_KAE!$AK$7,MD_JAHR,0),0)*$H474,IF(J474&gt;0,AC474,I474))</f>
        <v>0</v>
      </c>
      <c r="AF474" s="85" t="e">
        <f ca="1">OFFSET(MD!$P$5,MATCH($AK$7,MD_JAHR,0),0)*12</f>
        <v>#VALUE!</v>
      </c>
      <c r="AG474" s="85">
        <f t="shared" si="72"/>
        <v>0</v>
      </c>
      <c r="AH474" s="81"/>
      <c r="AJ474" s="72"/>
      <c r="AK474" s="72"/>
      <c r="AL474" s="72"/>
      <c r="AM474" s="72"/>
      <c r="AN474" s="72"/>
    </row>
    <row r="475" spans="2:40" ht="15" customHeight="1" x14ac:dyDescent="0.2">
      <c r="B475" s="78"/>
      <c r="C475" s="78"/>
      <c r="D475" s="78"/>
      <c r="E475" s="79"/>
      <c r="F475" s="80"/>
      <c r="G475" s="73"/>
      <c r="H475" s="82"/>
      <c r="I475" s="93"/>
      <c r="J475" s="90"/>
      <c r="K475" s="83"/>
      <c r="L475" s="83"/>
      <c r="M475" s="84"/>
      <c r="N475" s="83"/>
      <c r="O475" s="104" t="str">
        <f ca="1">IF($B475="","",IF(F475="Arbeitgeberähnliche Stellung",OFFSET(MD!$Q$5,MATCH(Grundlagen_Abrechnung_KAE!$AK$7,MD_JAHR,0),0)*$H475,IF(((AD475/12*M475*12)+N475)&gt;AF475,AF475/12,((AD475/12*M475*12)+N475)/12)))</f>
        <v/>
      </c>
      <c r="P475" s="90"/>
      <c r="Q475" s="90"/>
      <c r="R475" s="104">
        <f t="shared" si="65"/>
        <v>0</v>
      </c>
      <c r="T475" s="145">
        <f t="shared" si="66"/>
        <v>0</v>
      </c>
      <c r="U475" s="76">
        <f t="shared" ca="1" si="67"/>
        <v>0</v>
      </c>
      <c r="V475" s="76">
        <f t="shared" ca="1" si="73"/>
        <v>0</v>
      </c>
      <c r="W475" s="76">
        <f t="shared" ca="1" si="68"/>
        <v>0</v>
      </c>
      <c r="Y475" s="106" t="str">
        <f t="shared" si="69"/>
        <v>prüfen</v>
      </c>
      <c r="Z475" s="107" t="str">
        <f ca="1">IFERROR(OFFSET(MD!$U$5,MATCH(Grundlagen_Abrechnung_KAE!$E475,MD_GENDER,0),0),"")</f>
        <v/>
      </c>
      <c r="AA475" s="104">
        <f t="shared" si="70"/>
        <v>0</v>
      </c>
      <c r="AC475" s="104">
        <f t="shared" si="71"/>
        <v>0</v>
      </c>
      <c r="AD475" s="104">
        <f ca="1">IF(F475="Arbeitgeberähnliche Stellung",OFFSET(MD!$Q$5,MATCH(Grundlagen_Abrechnung_KAE!$AK$7,MD_JAHR,0),0)*$H475,IF(J475&gt;0,AC475,I475))</f>
        <v>0</v>
      </c>
      <c r="AF475" s="85" t="e">
        <f ca="1">OFFSET(MD!$P$5,MATCH($AK$7,MD_JAHR,0),0)*12</f>
        <v>#VALUE!</v>
      </c>
      <c r="AG475" s="85">
        <f t="shared" si="72"/>
        <v>0</v>
      </c>
      <c r="AH475" s="81"/>
      <c r="AJ475" s="72"/>
      <c r="AK475" s="72"/>
      <c r="AL475" s="72"/>
      <c r="AM475" s="72"/>
      <c r="AN475" s="72"/>
    </row>
    <row r="476" spans="2:40" ht="15" customHeight="1" x14ac:dyDescent="0.2">
      <c r="B476" s="78"/>
      <c r="C476" s="78"/>
      <c r="D476" s="78"/>
      <c r="E476" s="79"/>
      <c r="F476" s="80"/>
      <c r="G476" s="73"/>
      <c r="H476" s="82"/>
      <c r="I476" s="93"/>
      <c r="J476" s="90"/>
      <c r="K476" s="83"/>
      <c r="L476" s="83"/>
      <c r="M476" s="84"/>
      <c r="N476" s="83"/>
      <c r="O476" s="104" t="str">
        <f ca="1">IF($B476="","",IF(F476="Arbeitgeberähnliche Stellung",OFFSET(MD!$Q$5,MATCH(Grundlagen_Abrechnung_KAE!$AK$7,MD_JAHR,0),0)*$H476,IF(((AD476/12*M476*12)+N476)&gt;AF476,AF476/12,((AD476/12*M476*12)+N476)/12)))</f>
        <v/>
      </c>
      <c r="P476" s="90"/>
      <c r="Q476" s="90"/>
      <c r="R476" s="104">
        <f t="shared" si="65"/>
        <v>0</v>
      </c>
      <c r="T476" s="145">
        <f t="shared" si="66"/>
        <v>0</v>
      </c>
      <c r="U476" s="76">
        <f t="shared" ca="1" si="67"/>
        <v>0</v>
      </c>
      <c r="V476" s="76">
        <f t="shared" ca="1" si="73"/>
        <v>0</v>
      </c>
      <c r="W476" s="76">
        <f t="shared" ca="1" si="68"/>
        <v>0</v>
      </c>
      <c r="Y476" s="106" t="str">
        <f t="shared" si="69"/>
        <v>prüfen</v>
      </c>
      <c r="Z476" s="107" t="str">
        <f ca="1">IFERROR(OFFSET(MD!$U$5,MATCH(Grundlagen_Abrechnung_KAE!$E476,MD_GENDER,0),0),"")</f>
        <v/>
      </c>
      <c r="AA476" s="104">
        <f t="shared" si="70"/>
        <v>0</v>
      </c>
      <c r="AC476" s="104">
        <f t="shared" si="71"/>
        <v>0</v>
      </c>
      <c r="AD476" s="104">
        <f ca="1">IF(F476="Arbeitgeberähnliche Stellung",OFFSET(MD!$Q$5,MATCH(Grundlagen_Abrechnung_KAE!$AK$7,MD_JAHR,0),0)*$H476,IF(J476&gt;0,AC476,I476))</f>
        <v>0</v>
      </c>
      <c r="AF476" s="85" t="e">
        <f ca="1">OFFSET(MD!$P$5,MATCH($AK$7,MD_JAHR,0),0)*12</f>
        <v>#VALUE!</v>
      </c>
      <c r="AG476" s="85">
        <f t="shared" si="72"/>
        <v>0</v>
      </c>
      <c r="AH476" s="81"/>
      <c r="AJ476" s="72"/>
      <c r="AK476" s="72"/>
      <c r="AL476" s="72"/>
      <c r="AM476" s="72"/>
      <c r="AN476" s="72"/>
    </row>
    <row r="477" spans="2:40" ht="15" customHeight="1" x14ac:dyDescent="0.2">
      <c r="B477" s="78"/>
      <c r="C477" s="78"/>
      <c r="D477" s="78"/>
      <c r="E477" s="79"/>
      <c r="F477" s="80"/>
      <c r="G477" s="73"/>
      <c r="H477" s="82"/>
      <c r="I477" s="93"/>
      <c r="J477" s="90"/>
      <c r="K477" s="83"/>
      <c r="L477" s="83"/>
      <c r="M477" s="84"/>
      <c r="N477" s="83"/>
      <c r="O477" s="104" t="str">
        <f ca="1">IF($B477="","",IF(F477="Arbeitgeberähnliche Stellung",OFFSET(MD!$Q$5,MATCH(Grundlagen_Abrechnung_KAE!$AK$7,MD_JAHR,0),0)*$H477,IF(((AD477/12*M477*12)+N477)&gt;AF477,AF477/12,((AD477/12*M477*12)+N477)/12)))</f>
        <v/>
      </c>
      <c r="P477" s="90"/>
      <c r="Q477" s="90"/>
      <c r="R477" s="104">
        <f t="shared" si="65"/>
        <v>0</v>
      </c>
      <c r="T477" s="145">
        <f t="shared" si="66"/>
        <v>0</v>
      </c>
      <c r="U477" s="76">
        <f t="shared" ca="1" si="67"/>
        <v>0</v>
      </c>
      <c r="V477" s="76">
        <f t="shared" ca="1" si="73"/>
        <v>0</v>
      </c>
      <c r="W477" s="76">
        <f t="shared" ca="1" si="68"/>
        <v>0</v>
      </c>
      <c r="Y477" s="106" t="str">
        <f t="shared" si="69"/>
        <v>prüfen</v>
      </c>
      <c r="Z477" s="107" t="str">
        <f ca="1">IFERROR(OFFSET(MD!$U$5,MATCH(Grundlagen_Abrechnung_KAE!$E477,MD_GENDER,0),0),"")</f>
        <v/>
      </c>
      <c r="AA477" s="104">
        <f t="shared" si="70"/>
        <v>0</v>
      </c>
      <c r="AC477" s="104">
        <f t="shared" si="71"/>
        <v>0</v>
      </c>
      <c r="AD477" s="104">
        <f ca="1">IF(F477="Arbeitgeberähnliche Stellung",OFFSET(MD!$Q$5,MATCH(Grundlagen_Abrechnung_KAE!$AK$7,MD_JAHR,0),0)*$H477,IF(J477&gt;0,AC477,I477))</f>
        <v>0</v>
      </c>
      <c r="AF477" s="85" t="e">
        <f ca="1">OFFSET(MD!$P$5,MATCH($AK$7,MD_JAHR,0),0)*12</f>
        <v>#VALUE!</v>
      </c>
      <c r="AG477" s="85">
        <f t="shared" si="72"/>
        <v>0</v>
      </c>
      <c r="AH477" s="81"/>
      <c r="AJ477" s="72"/>
      <c r="AK477" s="72"/>
      <c r="AL477" s="72"/>
      <c r="AM477" s="72"/>
      <c r="AN477" s="72"/>
    </row>
    <row r="478" spans="2:40" ht="15" customHeight="1" x14ac:dyDescent="0.2">
      <c r="B478" s="78"/>
      <c r="C478" s="78"/>
      <c r="D478" s="78"/>
      <c r="E478" s="79"/>
      <c r="F478" s="80"/>
      <c r="G478" s="73"/>
      <c r="H478" s="82"/>
      <c r="I478" s="93"/>
      <c r="J478" s="90"/>
      <c r="K478" s="83"/>
      <c r="L478" s="83"/>
      <c r="M478" s="84"/>
      <c r="N478" s="83"/>
      <c r="O478" s="104" t="str">
        <f ca="1">IF($B478="","",IF(F478="Arbeitgeberähnliche Stellung",OFFSET(MD!$Q$5,MATCH(Grundlagen_Abrechnung_KAE!$AK$7,MD_JAHR,0),0)*$H478,IF(((AD478/12*M478*12)+N478)&gt;AF478,AF478/12,((AD478/12*M478*12)+N478)/12)))</f>
        <v/>
      </c>
      <c r="P478" s="90"/>
      <c r="Q478" s="90"/>
      <c r="R478" s="104">
        <f t="shared" si="65"/>
        <v>0</v>
      </c>
      <c r="T478" s="145">
        <f t="shared" si="66"/>
        <v>0</v>
      </c>
      <c r="U478" s="76">
        <f t="shared" ca="1" si="67"/>
        <v>0</v>
      </c>
      <c r="V478" s="76">
        <f t="shared" ca="1" si="73"/>
        <v>0</v>
      </c>
      <c r="W478" s="76">
        <f t="shared" ca="1" si="68"/>
        <v>0</v>
      </c>
      <c r="Y478" s="106" t="str">
        <f t="shared" si="69"/>
        <v>prüfen</v>
      </c>
      <c r="Z478" s="107" t="str">
        <f ca="1">IFERROR(OFFSET(MD!$U$5,MATCH(Grundlagen_Abrechnung_KAE!$E478,MD_GENDER,0),0),"")</f>
        <v/>
      </c>
      <c r="AA478" s="104">
        <f t="shared" si="70"/>
        <v>0</v>
      </c>
      <c r="AC478" s="104">
        <f t="shared" si="71"/>
        <v>0</v>
      </c>
      <c r="AD478" s="104">
        <f ca="1">IF(F478="Arbeitgeberähnliche Stellung",OFFSET(MD!$Q$5,MATCH(Grundlagen_Abrechnung_KAE!$AK$7,MD_JAHR,0),0)*$H478,IF(J478&gt;0,AC478,I478))</f>
        <v>0</v>
      </c>
      <c r="AF478" s="85" t="e">
        <f ca="1">OFFSET(MD!$P$5,MATCH($AK$7,MD_JAHR,0),0)*12</f>
        <v>#VALUE!</v>
      </c>
      <c r="AG478" s="85">
        <f t="shared" si="72"/>
        <v>0</v>
      </c>
      <c r="AH478" s="81"/>
      <c r="AJ478" s="72"/>
      <c r="AK478" s="72"/>
      <c r="AL478" s="72"/>
      <c r="AM478" s="72"/>
      <c r="AN478" s="72"/>
    </row>
    <row r="479" spans="2:40" ht="15" customHeight="1" x14ac:dyDescent="0.2">
      <c r="B479" s="78"/>
      <c r="C479" s="78"/>
      <c r="D479" s="78"/>
      <c r="E479" s="79"/>
      <c r="F479" s="80"/>
      <c r="G479" s="73"/>
      <c r="H479" s="82"/>
      <c r="I479" s="93"/>
      <c r="J479" s="90"/>
      <c r="K479" s="83"/>
      <c r="L479" s="83"/>
      <c r="M479" s="84"/>
      <c r="N479" s="83"/>
      <c r="O479" s="104" t="str">
        <f ca="1">IF($B479="","",IF(F479="Arbeitgeberähnliche Stellung",OFFSET(MD!$Q$5,MATCH(Grundlagen_Abrechnung_KAE!$AK$7,MD_JAHR,0),0)*$H479,IF(((AD479/12*M479*12)+N479)&gt;AF479,AF479/12,((AD479/12*M479*12)+N479)/12)))</f>
        <v/>
      </c>
      <c r="P479" s="90"/>
      <c r="Q479" s="90"/>
      <c r="R479" s="104">
        <f t="shared" si="65"/>
        <v>0</v>
      </c>
      <c r="T479" s="145">
        <f t="shared" si="66"/>
        <v>0</v>
      </c>
      <c r="U479" s="76">
        <f t="shared" ca="1" si="67"/>
        <v>0</v>
      </c>
      <c r="V479" s="76">
        <f t="shared" ca="1" si="73"/>
        <v>0</v>
      </c>
      <c r="W479" s="76">
        <f t="shared" ca="1" si="68"/>
        <v>0</v>
      </c>
      <c r="Y479" s="106" t="str">
        <f t="shared" si="69"/>
        <v>prüfen</v>
      </c>
      <c r="Z479" s="107" t="str">
        <f ca="1">IFERROR(OFFSET(MD!$U$5,MATCH(Grundlagen_Abrechnung_KAE!$E479,MD_GENDER,0),0),"")</f>
        <v/>
      </c>
      <c r="AA479" s="104">
        <f t="shared" si="70"/>
        <v>0</v>
      </c>
      <c r="AC479" s="104">
        <f t="shared" si="71"/>
        <v>0</v>
      </c>
      <c r="AD479" s="104">
        <f ca="1">IF(F479="Arbeitgeberähnliche Stellung",OFFSET(MD!$Q$5,MATCH(Grundlagen_Abrechnung_KAE!$AK$7,MD_JAHR,0),0)*$H479,IF(J479&gt;0,AC479,I479))</f>
        <v>0</v>
      </c>
      <c r="AF479" s="85" t="e">
        <f ca="1">OFFSET(MD!$P$5,MATCH($AK$7,MD_JAHR,0),0)*12</f>
        <v>#VALUE!</v>
      </c>
      <c r="AG479" s="85">
        <f t="shared" si="72"/>
        <v>0</v>
      </c>
      <c r="AH479" s="81"/>
      <c r="AJ479" s="72"/>
      <c r="AK479" s="72"/>
      <c r="AL479" s="72"/>
      <c r="AM479" s="72"/>
      <c r="AN479" s="72"/>
    </row>
    <row r="480" spans="2:40" ht="15" customHeight="1" x14ac:dyDescent="0.2">
      <c r="B480" s="78"/>
      <c r="C480" s="78"/>
      <c r="D480" s="78"/>
      <c r="E480" s="79"/>
      <c r="F480" s="80"/>
      <c r="G480" s="73"/>
      <c r="H480" s="82"/>
      <c r="I480" s="93"/>
      <c r="J480" s="90"/>
      <c r="K480" s="83"/>
      <c r="L480" s="83"/>
      <c r="M480" s="84"/>
      <c r="N480" s="83"/>
      <c r="O480" s="104" t="str">
        <f ca="1">IF($B480="","",IF(F480="Arbeitgeberähnliche Stellung",OFFSET(MD!$Q$5,MATCH(Grundlagen_Abrechnung_KAE!$AK$7,MD_JAHR,0),0)*$H480,IF(((AD480/12*M480*12)+N480)&gt;AF480,AF480/12,((AD480/12*M480*12)+N480)/12)))</f>
        <v/>
      </c>
      <c r="P480" s="90"/>
      <c r="Q480" s="90"/>
      <c r="R480" s="104">
        <f t="shared" si="65"/>
        <v>0</v>
      </c>
      <c r="T480" s="145">
        <f t="shared" si="66"/>
        <v>0</v>
      </c>
      <c r="U480" s="76">
        <f t="shared" ca="1" si="67"/>
        <v>0</v>
      </c>
      <c r="V480" s="76">
        <f t="shared" ca="1" si="73"/>
        <v>0</v>
      </c>
      <c r="W480" s="76">
        <f t="shared" ca="1" si="68"/>
        <v>0</v>
      </c>
      <c r="Y480" s="106" t="str">
        <f t="shared" si="69"/>
        <v>prüfen</v>
      </c>
      <c r="Z480" s="107" t="str">
        <f ca="1">IFERROR(OFFSET(MD!$U$5,MATCH(Grundlagen_Abrechnung_KAE!$E480,MD_GENDER,0),0),"")</f>
        <v/>
      </c>
      <c r="AA480" s="104">
        <f t="shared" si="70"/>
        <v>0</v>
      </c>
      <c r="AC480" s="104">
        <f t="shared" si="71"/>
        <v>0</v>
      </c>
      <c r="AD480" s="104">
        <f ca="1">IF(F480="Arbeitgeberähnliche Stellung",OFFSET(MD!$Q$5,MATCH(Grundlagen_Abrechnung_KAE!$AK$7,MD_JAHR,0),0)*$H480,IF(J480&gt;0,AC480,I480))</f>
        <v>0</v>
      </c>
      <c r="AF480" s="85" t="e">
        <f ca="1">OFFSET(MD!$P$5,MATCH($AK$7,MD_JAHR,0),0)*12</f>
        <v>#VALUE!</v>
      </c>
      <c r="AG480" s="85">
        <f t="shared" si="72"/>
        <v>0</v>
      </c>
      <c r="AH480" s="81"/>
      <c r="AJ480" s="72"/>
      <c r="AK480" s="72"/>
      <c r="AL480" s="72"/>
      <c r="AM480" s="72"/>
      <c r="AN480" s="72"/>
    </row>
    <row r="481" spans="2:40" ht="15" customHeight="1" x14ac:dyDescent="0.2">
      <c r="B481" s="78"/>
      <c r="C481" s="78"/>
      <c r="D481" s="78"/>
      <c r="E481" s="79"/>
      <c r="F481" s="80"/>
      <c r="G481" s="73"/>
      <c r="H481" s="82"/>
      <c r="I481" s="93"/>
      <c r="J481" s="90"/>
      <c r="K481" s="83"/>
      <c r="L481" s="83"/>
      <c r="M481" s="84"/>
      <c r="N481" s="83"/>
      <c r="O481" s="104" t="str">
        <f ca="1">IF($B481="","",IF(F481="Arbeitgeberähnliche Stellung",OFFSET(MD!$Q$5,MATCH(Grundlagen_Abrechnung_KAE!$AK$7,MD_JAHR,0),0)*$H481,IF(((AD481/12*M481*12)+N481)&gt;AF481,AF481/12,((AD481/12*M481*12)+N481)/12)))</f>
        <v/>
      </c>
      <c r="P481" s="90"/>
      <c r="Q481" s="90"/>
      <c r="R481" s="104">
        <f t="shared" si="65"/>
        <v>0</v>
      </c>
      <c r="T481" s="145">
        <f t="shared" si="66"/>
        <v>0</v>
      </c>
      <c r="U481" s="76">
        <f t="shared" ca="1" si="67"/>
        <v>0</v>
      </c>
      <c r="V481" s="76">
        <f t="shared" ca="1" si="73"/>
        <v>0</v>
      </c>
      <c r="W481" s="76">
        <f t="shared" ca="1" si="68"/>
        <v>0</v>
      </c>
      <c r="Y481" s="106" t="str">
        <f t="shared" si="69"/>
        <v>prüfen</v>
      </c>
      <c r="Z481" s="107" t="str">
        <f ca="1">IFERROR(OFFSET(MD!$U$5,MATCH(Grundlagen_Abrechnung_KAE!$E481,MD_GENDER,0),0),"")</f>
        <v/>
      </c>
      <c r="AA481" s="104">
        <f t="shared" si="70"/>
        <v>0</v>
      </c>
      <c r="AC481" s="104">
        <f t="shared" si="71"/>
        <v>0</v>
      </c>
      <c r="AD481" s="104">
        <f ca="1">IF(F481="Arbeitgeberähnliche Stellung",OFFSET(MD!$Q$5,MATCH(Grundlagen_Abrechnung_KAE!$AK$7,MD_JAHR,0),0)*$H481,IF(J481&gt;0,AC481,I481))</f>
        <v>0</v>
      </c>
      <c r="AF481" s="85" t="e">
        <f ca="1">OFFSET(MD!$P$5,MATCH($AK$7,MD_JAHR,0),0)*12</f>
        <v>#VALUE!</v>
      </c>
      <c r="AG481" s="85">
        <f t="shared" si="72"/>
        <v>0</v>
      </c>
      <c r="AH481" s="81"/>
      <c r="AJ481" s="72"/>
      <c r="AK481" s="72"/>
      <c r="AL481" s="72"/>
      <c r="AM481" s="72"/>
      <c r="AN481" s="72"/>
    </row>
    <row r="482" spans="2:40" ht="15" customHeight="1" x14ac:dyDescent="0.2">
      <c r="B482" s="78"/>
      <c r="C482" s="78"/>
      <c r="D482" s="78"/>
      <c r="E482" s="79"/>
      <c r="F482" s="80"/>
      <c r="G482" s="73"/>
      <c r="H482" s="82"/>
      <c r="I482" s="93"/>
      <c r="J482" s="90"/>
      <c r="K482" s="83"/>
      <c r="L482" s="83"/>
      <c r="M482" s="84"/>
      <c r="N482" s="83"/>
      <c r="O482" s="104" t="str">
        <f ca="1">IF($B482="","",IF(F482="Arbeitgeberähnliche Stellung",OFFSET(MD!$Q$5,MATCH(Grundlagen_Abrechnung_KAE!$AK$7,MD_JAHR,0),0)*$H482,IF(((AD482/12*M482*12)+N482)&gt;AF482,AF482/12,((AD482/12*M482*12)+N482)/12)))</f>
        <v/>
      </c>
      <c r="P482" s="90"/>
      <c r="Q482" s="90"/>
      <c r="R482" s="104">
        <f t="shared" si="65"/>
        <v>0</v>
      </c>
      <c r="T482" s="145">
        <f t="shared" si="66"/>
        <v>0</v>
      </c>
      <c r="U482" s="76">
        <f t="shared" ca="1" si="67"/>
        <v>0</v>
      </c>
      <c r="V482" s="76">
        <f t="shared" ca="1" si="73"/>
        <v>0</v>
      </c>
      <c r="W482" s="76">
        <f t="shared" ca="1" si="68"/>
        <v>0</v>
      </c>
      <c r="Y482" s="106" t="str">
        <f t="shared" si="69"/>
        <v>prüfen</v>
      </c>
      <c r="Z482" s="107" t="str">
        <f ca="1">IFERROR(OFFSET(MD!$U$5,MATCH(Grundlagen_Abrechnung_KAE!$E482,MD_GENDER,0),0),"")</f>
        <v/>
      </c>
      <c r="AA482" s="104">
        <f t="shared" si="70"/>
        <v>0</v>
      </c>
      <c r="AC482" s="104">
        <f t="shared" si="71"/>
        <v>0</v>
      </c>
      <c r="AD482" s="104">
        <f ca="1">IF(F482="Arbeitgeberähnliche Stellung",OFFSET(MD!$Q$5,MATCH(Grundlagen_Abrechnung_KAE!$AK$7,MD_JAHR,0),0)*$H482,IF(J482&gt;0,AC482,I482))</f>
        <v>0</v>
      </c>
      <c r="AF482" s="85" t="e">
        <f ca="1">OFFSET(MD!$P$5,MATCH($AK$7,MD_JAHR,0),0)*12</f>
        <v>#VALUE!</v>
      </c>
      <c r="AG482" s="85">
        <f t="shared" si="72"/>
        <v>0</v>
      </c>
      <c r="AH482" s="81"/>
      <c r="AJ482" s="72"/>
      <c r="AK482" s="72"/>
      <c r="AL482" s="72"/>
      <c r="AM482" s="72"/>
      <c r="AN482" s="72"/>
    </row>
    <row r="483" spans="2:40" ht="15" customHeight="1" x14ac:dyDescent="0.2">
      <c r="B483" s="78"/>
      <c r="C483" s="78"/>
      <c r="D483" s="78"/>
      <c r="E483" s="79"/>
      <c r="F483" s="80"/>
      <c r="G483" s="73"/>
      <c r="H483" s="82"/>
      <c r="I483" s="93"/>
      <c r="J483" s="90"/>
      <c r="K483" s="83"/>
      <c r="L483" s="83"/>
      <c r="M483" s="84"/>
      <c r="N483" s="83"/>
      <c r="O483" s="104" t="str">
        <f ca="1">IF($B483="","",IF(F483="Arbeitgeberähnliche Stellung",OFFSET(MD!$Q$5,MATCH(Grundlagen_Abrechnung_KAE!$AK$7,MD_JAHR,0),0)*$H483,IF(((AD483/12*M483*12)+N483)&gt;AF483,AF483/12,((AD483/12*M483*12)+N483)/12)))</f>
        <v/>
      </c>
      <c r="P483" s="90"/>
      <c r="Q483" s="90"/>
      <c r="R483" s="104">
        <f t="shared" si="65"/>
        <v>0</v>
      </c>
      <c r="T483" s="145">
        <f t="shared" si="66"/>
        <v>0</v>
      </c>
      <c r="U483" s="76">
        <f t="shared" ca="1" si="67"/>
        <v>0</v>
      </c>
      <c r="V483" s="76">
        <f t="shared" ca="1" si="73"/>
        <v>0</v>
      </c>
      <c r="W483" s="76">
        <f t="shared" ca="1" si="68"/>
        <v>0</v>
      </c>
      <c r="Y483" s="106" t="str">
        <f t="shared" si="69"/>
        <v>prüfen</v>
      </c>
      <c r="Z483" s="107" t="str">
        <f ca="1">IFERROR(OFFSET(MD!$U$5,MATCH(Grundlagen_Abrechnung_KAE!$E483,MD_GENDER,0),0),"")</f>
        <v/>
      </c>
      <c r="AA483" s="104">
        <f t="shared" si="70"/>
        <v>0</v>
      </c>
      <c r="AC483" s="104">
        <f t="shared" si="71"/>
        <v>0</v>
      </c>
      <c r="AD483" s="104">
        <f ca="1">IF(F483="Arbeitgeberähnliche Stellung",OFFSET(MD!$Q$5,MATCH(Grundlagen_Abrechnung_KAE!$AK$7,MD_JAHR,0),0)*$H483,IF(J483&gt;0,AC483,I483))</f>
        <v>0</v>
      </c>
      <c r="AF483" s="85" t="e">
        <f ca="1">OFFSET(MD!$P$5,MATCH($AK$7,MD_JAHR,0),0)*12</f>
        <v>#VALUE!</v>
      </c>
      <c r="AG483" s="85">
        <f t="shared" si="72"/>
        <v>0</v>
      </c>
      <c r="AH483" s="81"/>
      <c r="AJ483" s="72"/>
      <c r="AK483" s="72"/>
      <c r="AL483" s="72"/>
      <c r="AM483" s="72"/>
      <c r="AN483" s="72"/>
    </row>
    <row r="484" spans="2:40" ht="15" customHeight="1" x14ac:dyDescent="0.2">
      <c r="B484" s="78"/>
      <c r="C484" s="78"/>
      <c r="D484" s="78"/>
      <c r="E484" s="79"/>
      <c r="F484" s="80"/>
      <c r="G484" s="73"/>
      <c r="H484" s="82"/>
      <c r="I484" s="93"/>
      <c r="J484" s="90"/>
      <c r="K484" s="83"/>
      <c r="L484" s="83"/>
      <c r="M484" s="84"/>
      <c r="N484" s="83"/>
      <c r="O484" s="104" t="str">
        <f ca="1">IF($B484="","",IF(F484="Arbeitgeberähnliche Stellung",OFFSET(MD!$Q$5,MATCH(Grundlagen_Abrechnung_KAE!$AK$7,MD_JAHR,0),0)*$H484,IF(((AD484/12*M484*12)+N484)&gt;AF484,AF484/12,((AD484/12*M484*12)+N484)/12)))</f>
        <v/>
      </c>
      <c r="P484" s="90"/>
      <c r="Q484" s="90"/>
      <c r="R484" s="104">
        <f t="shared" si="65"/>
        <v>0</v>
      </c>
      <c r="T484" s="145">
        <f t="shared" si="66"/>
        <v>0</v>
      </c>
      <c r="U484" s="76">
        <f t="shared" ca="1" si="67"/>
        <v>0</v>
      </c>
      <c r="V484" s="76">
        <f t="shared" ca="1" si="73"/>
        <v>0</v>
      </c>
      <c r="W484" s="76">
        <f t="shared" ca="1" si="68"/>
        <v>0</v>
      </c>
      <c r="Y484" s="106" t="str">
        <f t="shared" si="69"/>
        <v>prüfen</v>
      </c>
      <c r="Z484" s="107" t="str">
        <f ca="1">IFERROR(OFFSET(MD!$U$5,MATCH(Grundlagen_Abrechnung_KAE!$E484,MD_GENDER,0),0),"")</f>
        <v/>
      </c>
      <c r="AA484" s="104">
        <f t="shared" si="70"/>
        <v>0</v>
      </c>
      <c r="AC484" s="104">
        <f t="shared" si="71"/>
        <v>0</v>
      </c>
      <c r="AD484" s="104">
        <f ca="1">IF(F484="Arbeitgeberähnliche Stellung",OFFSET(MD!$Q$5,MATCH(Grundlagen_Abrechnung_KAE!$AK$7,MD_JAHR,0),0)*$H484,IF(J484&gt;0,AC484,I484))</f>
        <v>0</v>
      </c>
      <c r="AF484" s="85" t="e">
        <f ca="1">OFFSET(MD!$P$5,MATCH($AK$7,MD_JAHR,0),0)*12</f>
        <v>#VALUE!</v>
      </c>
      <c r="AG484" s="85">
        <f t="shared" si="72"/>
        <v>0</v>
      </c>
      <c r="AH484" s="81"/>
      <c r="AJ484" s="72"/>
      <c r="AK484" s="72"/>
      <c r="AL484" s="72"/>
      <c r="AM484" s="72"/>
      <c r="AN484" s="72"/>
    </row>
    <row r="485" spans="2:40" ht="15" customHeight="1" x14ac:dyDescent="0.2">
      <c r="B485" s="78"/>
      <c r="C485" s="78"/>
      <c r="D485" s="78"/>
      <c r="E485" s="79"/>
      <c r="F485" s="80"/>
      <c r="G485" s="73"/>
      <c r="H485" s="82"/>
      <c r="I485" s="93"/>
      <c r="J485" s="90"/>
      <c r="K485" s="83"/>
      <c r="L485" s="83"/>
      <c r="M485" s="84"/>
      <c r="N485" s="83"/>
      <c r="O485" s="104" t="str">
        <f ca="1">IF($B485="","",IF(F485="Arbeitgeberähnliche Stellung",OFFSET(MD!$Q$5,MATCH(Grundlagen_Abrechnung_KAE!$AK$7,MD_JAHR,0),0)*$H485,IF(((AD485/12*M485*12)+N485)&gt;AF485,AF485/12,((AD485/12*M485*12)+N485)/12)))</f>
        <v/>
      </c>
      <c r="P485" s="90"/>
      <c r="Q485" s="90"/>
      <c r="R485" s="104">
        <f t="shared" si="65"/>
        <v>0</v>
      </c>
      <c r="T485" s="145">
        <f t="shared" si="66"/>
        <v>0</v>
      </c>
      <c r="U485" s="76">
        <f t="shared" ca="1" si="67"/>
        <v>0</v>
      </c>
      <c r="V485" s="76">
        <f t="shared" ca="1" si="73"/>
        <v>0</v>
      </c>
      <c r="W485" s="76">
        <f t="shared" ca="1" si="68"/>
        <v>0</v>
      </c>
      <c r="Y485" s="106" t="str">
        <f t="shared" si="69"/>
        <v>prüfen</v>
      </c>
      <c r="Z485" s="107" t="str">
        <f ca="1">IFERROR(OFFSET(MD!$U$5,MATCH(Grundlagen_Abrechnung_KAE!$E485,MD_GENDER,0),0),"")</f>
        <v/>
      </c>
      <c r="AA485" s="104">
        <f t="shared" si="70"/>
        <v>0</v>
      </c>
      <c r="AC485" s="104">
        <f t="shared" si="71"/>
        <v>0</v>
      </c>
      <c r="AD485" s="104">
        <f ca="1">IF(F485="Arbeitgeberähnliche Stellung",OFFSET(MD!$Q$5,MATCH(Grundlagen_Abrechnung_KAE!$AK$7,MD_JAHR,0),0)*$H485,IF(J485&gt;0,AC485,I485))</f>
        <v>0</v>
      </c>
      <c r="AF485" s="85" t="e">
        <f ca="1">OFFSET(MD!$P$5,MATCH($AK$7,MD_JAHR,0),0)*12</f>
        <v>#VALUE!</v>
      </c>
      <c r="AG485" s="85">
        <f t="shared" si="72"/>
        <v>0</v>
      </c>
      <c r="AH485" s="81"/>
      <c r="AJ485" s="72"/>
      <c r="AK485" s="72"/>
      <c r="AL485" s="72"/>
      <c r="AM485" s="72"/>
      <c r="AN485" s="72"/>
    </row>
    <row r="486" spans="2:40" ht="15" customHeight="1" x14ac:dyDescent="0.2">
      <c r="B486" s="78"/>
      <c r="C486" s="78"/>
      <c r="D486" s="78"/>
      <c r="E486" s="79"/>
      <c r="F486" s="80"/>
      <c r="G486" s="73"/>
      <c r="H486" s="82"/>
      <c r="I486" s="93"/>
      <c r="J486" s="90"/>
      <c r="K486" s="83"/>
      <c r="L486" s="83"/>
      <c r="M486" s="84"/>
      <c r="N486" s="83"/>
      <c r="O486" s="104" t="str">
        <f ca="1">IF($B486="","",IF(F486="Arbeitgeberähnliche Stellung",OFFSET(MD!$Q$5,MATCH(Grundlagen_Abrechnung_KAE!$AK$7,MD_JAHR,0),0)*$H486,IF(((AD486/12*M486*12)+N486)&gt;AF486,AF486/12,((AD486/12*M486*12)+N486)/12)))</f>
        <v/>
      </c>
      <c r="P486" s="90"/>
      <c r="Q486" s="90"/>
      <c r="R486" s="104">
        <f t="shared" si="65"/>
        <v>0</v>
      </c>
      <c r="T486" s="145">
        <f t="shared" si="66"/>
        <v>0</v>
      </c>
      <c r="U486" s="76">
        <f t="shared" ca="1" si="67"/>
        <v>0</v>
      </c>
      <c r="V486" s="76">
        <f t="shared" ca="1" si="73"/>
        <v>0</v>
      </c>
      <c r="W486" s="76">
        <f t="shared" ca="1" si="68"/>
        <v>0</v>
      </c>
      <c r="Y486" s="106" t="str">
        <f t="shared" si="69"/>
        <v>prüfen</v>
      </c>
      <c r="Z486" s="107" t="str">
        <f ca="1">IFERROR(OFFSET(MD!$U$5,MATCH(Grundlagen_Abrechnung_KAE!$E486,MD_GENDER,0),0),"")</f>
        <v/>
      </c>
      <c r="AA486" s="104">
        <f t="shared" si="70"/>
        <v>0</v>
      </c>
      <c r="AC486" s="104">
        <f t="shared" si="71"/>
        <v>0</v>
      </c>
      <c r="AD486" s="104">
        <f ca="1">IF(F486="Arbeitgeberähnliche Stellung",OFFSET(MD!$Q$5,MATCH(Grundlagen_Abrechnung_KAE!$AK$7,MD_JAHR,0),0)*$H486,IF(J486&gt;0,AC486,I486))</f>
        <v>0</v>
      </c>
      <c r="AF486" s="85" t="e">
        <f ca="1">OFFSET(MD!$P$5,MATCH($AK$7,MD_JAHR,0),0)*12</f>
        <v>#VALUE!</v>
      </c>
      <c r="AG486" s="85">
        <f t="shared" si="72"/>
        <v>0</v>
      </c>
      <c r="AH486" s="81"/>
      <c r="AJ486" s="72"/>
      <c r="AK486" s="72"/>
      <c r="AL486" s="72"/>
      <c r="AM486" s="72"/>
      <c r="AN486" s="72"/>
    </row>
    <row r="487" spans="2:40" ht="15" customHeight="1" x14ac:dyDescent="0.2">
      <c r="B487" s="78"/>
      <c r="C487" s="78"/>
      <c r="D487" s="78"/>
      <c r="E487" s="79"/>
      <c r="F487" s="80"/>
      <c r="G487" s="73"/>
      <c r="H487" s="82"/>
      <c r="I487" s="93"/>
      <c r="J487" s="90"/>
      <c r="K487" s="83"/>
      <c r="L487" s="83"/>
      <c r="M487" s="84"/>
      <c r="N487" s="83"/>
      <c r="O487" s="104" t="str">
        <f ca="1">IF($B487="","",IF(F487="Arbeitgeberähnliche Stellung",OFFSET(MD!$Q$5,MATCH(Grundlagen_Abrechnung_KAE!$AK$7,MD_JAHR,0),0)*$H487,IF(((AD487/12*M487*12)+N487)&gt;AF487,AF487/12,((AD487/12*M487*12)+N487)/12)))</f>
        <v/>
      </c>
      <c r="P487" s="90"/>
      <c r="Q487" s="90"/>
      <c r="R487" s="104">
        <f t="shared" si="65"/>
        <v>0</v>
      </c>
      <c r="T487" s="145">
        <f t="shared" si="66"/>
        <v>0</v>
      </c>
      <c r="U487" s="76">
        <f t="shared" ca="1" si="67"/>
        <v>0</v>
      </c>
      <c r="V487" s="76">
        <f t="shared" ca="1" si="73"/>
        <v>0</v>
      </c>
      <c r="W487" s="76">
        <f t="shared" ca="1" si="68"/>
        <v>0</v>
      </c>
      <c r="Y487" s="106" t="str">
        <f t="shared" si="69"/>
        <v>prüfen</v>
      </c>
      <c r="Z487" s="107" t="str">
        <f ca="1">IFERROR(OFFSET(MD!$U$5,MATCH(Grundlagen_Abrechnung_KAE!$E487,MD_GENDER,0),0),"")</f>
        <v/>
      </c>
      <c r="AA487" s="104">
        <f t="shared" si="70"/>
        <v>0</v>
      </c>
      <c r="AC487" s="104">
        <f t="shared" si="71"/>
        <v>0</v>
      </c>
      <c r="AD487" s="104">
        <f ca="1">IF(F487="Arbeitgeberähnliche Stellung",OFFSET(MD!$Q$5,MATCH(Grundlagen_Abrechnung_KAE!$AK$7,MD_JAHR,0),0)*$H487,IF(J487&gt;0,AC487,I487))</f>
        <v>0</v>
      </c>
      <c r="AF487" s="85" t="e">
        <f ca="1">OFFSET(MD!$P$5,MATCH($AK$7,MD_JAHR,0),0)*12</f>
        <v>#VALUE!</v>
      </c>
      <c r="AG487" s="85">
        <f t="shared" si="72"/>
        <v>0</v>
      </c>
      <c r="AH487" s="81"/>
      <c r="AJ487" s="72"/>
      <c r="AK487" s="72"/>
      <c r="AL487" s="72"/>
      <c r="AM487" s="72"/>
      <c r="AN487" s="72"/>
    </row>
    <row r="488" spans="2:40" ht="15" customHeight="1" x14ac:dyDescent="0.2">
      <c r="B488" s="78"/>
      <c r="C488" s="78"/>
      <c r="D488" s="78"/>
      <c r="E488" s="79"/>
      <c r="F488" s="80"/>
      <c r="G488" s="73"/>
      <c r="H488" s="82"/>
      <c r="I488" s="93"/>
      <c r="J488" s="90"/>
      <c r="K488" s="83"/>
      <c r="L488" s="83"/>
      <c r="M488" s="84"/>
      <c r="N488" s="83"/>
      <c r="O488" s="104" t="str">
        <f ca="1">IF($B488="","",IF(F488="Arbeitgeberähnliche Stellung",OFFSET(MD!$Q$5,MATCH(Grundlagen_Abrechnung_KAE!$AK$7,MD_JAHR,0),0)*$H488,IF(((AD488/12*M488*12)+N488)&gt;AF488,AF488/12,((AD488/12*M488*12)+N488)/12)))</f>
        <v/>
      </c>
      <c r="P488" s="90"/>
      <c r="Q488" s="90"/>
      <c r="R488" s="104">
        <f t="shared" si="65"/>
        <v>0</v>
      </c>
      <c r="T488" s="145">
        <f t="shared" si="66"/>
        <v>0</v>
      </c>
      <c r="U488" s="76">
        <f t="shared" ca="1" si="67"/>
        <v>0</v>
      </c>
      <c r="V488" s="76">
        <f t="shared" ca="1" si="73"/>
        <v>0</v>
      </c>
      <c r="W488" s="76">
        <f t="shared" ca="1" si="68"/>
        <v>0</v>
      </c>
      <c r="Y488" s="106" t="str">
        <f t="shared" si="69"/>
        <v>prüfen</v>
      </c>
      <c r="Z488" s="107" t="str">
        <f ca="1">IFERROR(OFFSET(MD!$U$5,MATCH(Grundlagen_Abrechnung_KAE!$E488,MD_GENDER,0),0),"")</f>
        <v/>
      </c>
      <c r="AA488" s="104">
        <f t="shared" si="70"/>
        <v>0</v>
      </c>
      <c r="AC488" s="104">
        <f t="shared" si="71"/>
        <v>0</v>
      </c>
      <c r="AD488" s="104">
        <f ca="1">IF(F488="Arbeitgeberähnliche Stellung",OFFSET(MD!$Q$5,MATCH(Grundlagen_Abrechnung_KAE!$AK$7,MD_JAHR,0),0)*$H488,IF(J488&gt;0,AC488,I488))</f>
        <v>0</v>
      </c>
      <c r="AF488" s="85" t="e">
        <f ca="1">OFFSET(MD!$P$5,MATCH($AK$7,MD_JAHR,0),0)*12</f>
        <v>#VALUE!</v>
      </c>
      <c r="AG488" s="85">
        <f t="shared" si="72"/>
        <v>0</v>
      </c>
      <c r="AH488" s="81"/>
      <c r="AJ488" s="72"/>
      <c r="AK488" s="72"/>
      <c r="AL488" s="72"/>
      <c r="AM488" s="72"/>
      <c r="AN488" s="72"/>
    </row>
    <row r="489" spans="2:40" ht="15" customHeight="1" x14ac:dyDescent="0.2">
      <c r="B489" s="78"/>
      <c r="C489" s="78"/>
      <c r="D489" s="78"/>
      <c r="E489" s="79"/>
      <c r="F489" s="80"/>
      <c r="G489" s="73"/>
      <c r="H489" s="82"/>
      <c r="I489" s="93"/>
      <c r="J489" s="90"/>
      <c r="K489" s="83"/>
      <c r="L489" s="83"/>
      <c r="M489" s="84"/>
      <c r="N489" s="83"/>
      <c r="O489" s="104" t="str">
        <f ca="1">IF($B489="","",IF(F489="Arbeitgeberähnliche Stellung",OFFSET(MD!$Q$5,MATCH(Grundlagen_Abrechnung_KAE!$AK$7,MD_JAHR,0),0)*$H489,IF(((AD489/12*M489*12)+N489)&gt;AF489,AF489/12,((AD489/12*M489*12)+N489)/12)))</f>
        <v/>
      </c>
      <c r="P489" s="90"/>
      <c r="Q489" s="90"/>
      <c r="R489" s="104">
        <f t="shared" si="65"/>
        <v>0</v>
      </c>
      <c r="T489" s="145">
        <f t="shared" si="66"/>
        <v>0</v>
      </c>
      <c r="U489" s="76">
        <f t="shared" ca="1" si="67"/>
        <v>0</v>
      </c>
      <c r="V489" s="76">
        <f t="shared" ca="1" si="73"/>
        <v>0</v>
      </c>
      <c r="W489" s="76">
        <f t="shared" ca="1" si="68"/>
        <v>0</v>
      </c>
      <c r="Y489" s="106" t="str">
        <f t="shared" si="69"/>
        <v>prüfen</v>
      </c>
      <c r="Z489" s="107" t="str">
        <f ca="1">IFERROR(OFFSET(MD!$U$5,MATCH(Grundlagen_Abrechnung_KAE!$E489,MD_GENDER,0),0),"")</f>
        <v/>
      </c>
      <c r="AA489" s="104">
        <f t="shared" si="70"/>
        <v>0</v>
      </c>
      <c r="AC489" s="104">
        <f t="shared" si="71"/>
        <v>0</v>
      </c>
      <c r="AD489" s="104">
        <f ca="1">IF(F489="Arbeitgeberähnliche Stellung",OFFSET(MD!$Q$5,MATCH(Grundlagen_Abrechnung_KAE!$AK$7,MD_JAHR,0),0)*$H489,IF(J489&gt;0,AC489,I489))</f>
        <v>0</v>
      </c>
      <c r="AF489" s="85" t="e">
        <f ca="1">OFFSET(MD!$P$5,MATCH($AK$7,MD_JAHR,0),0)*12</f>
        <v>#VALUE!</v>
      </c>
      <c r="AG489" s="85">
        <f t="shared" si="72"/>
        <v>0</v>
      </c>
      <c r="AH489" s="81"/>
      <c r="AJ489" s="72"/>
      <c r="AK489" s="72"/>
      <c r="AL489" s="72"/>
      <c r="AM489" s="72"/>
      <c r="AN489" s="72"/>
    </row>
    <row r="490" spans="2:40" ht="15" customHeight="1" x14ac:dyDescent="0.2">
      <c r="B490" s="78"/>
      <c r="C490" s="78"/>
      <c r="D490" s="78"/>
      <c r="E490" s="79"/>
      <c r="F490" s="80"/>
      <c r="G490" s="73"/>
      <c r="H490" s="82"/>
      <c r="I490" s="93"/>
      <c r="J490" s="90"/>
      <c r="K490" s="83"/>
      <c r="L490" s="83"/>
      <c r="M490" s="84"/>
      <c r="N490" s="83"/>
      <c r="O490" s="104" t="str">
        <f ca="1">IF($B490="","",IF(F490="Arbeitgeberähnliche Stellung",OFFSET(MD!$Q$5,MATCH(Grundlagen_Abrechnung_KAE!$AK$7,MD_JAHR,0),0)*$H490,IF(((AD490/12*M490*12)+N490)&gt;AF490,AF490/12,((AD490/12*M490*12)+N490)/12)))</f>
        <v/>
      </c>
      <c r="P490" s="90"/>
      <c r="Q490" s="90"/>
      <c r="R490" s="104">
        <f t="shared" si="65"/>
        <v>0</v>
      </c>
      <c r="T490" s="145">
        <f t="shared" si="66"/>
        <v>0</v>
      </c>
      <c r="U490" s="76">
        <f t="shared" ca="1" si="67"/>
        <v>0</v>
      </c>
      <c r="V490" s="76">
        <f t="shared" ca="1" si="73"/>
        <v>0</v>
      </c>
      <c r="W490" s="76">
        <f t="shared" ca="1" si="68"/>
        <v>0</v>
      </c>
      <c r="Y490" s="106" t="str">
        <f t="shared" si="69"/>
        <v>prüfen</v>
      </c>
      <c r="Z490" s="107" t="str">
        <f ca="1">IFERROR(OFFSET(MD!$U$5,MATCH(Grundlagen_Abrechnung_KAE!$E490,MD_GENDER,0),0),"")</f>
        <v/>
      </c>
      <c r="AA490" s="104">
        <f t="shared" si="70"/>
        <v>0</v>
      </c>
      <c r="AC490" s="104">
        <f t="shared" si="71"/>
        <v>0</v>
      </c>
      <c r="AD490" s="104">
        <f ca="1">IF(F490="Arbeitgeberähnliche Stellung",OFFSET(MD!$Q$5,MATCH(Grundlagen_Abrechnung_KAE!$AK$7,MD_JAHR,0),0)*$H490,IF(J490&gt;0,AC490,I490))</f>
        <v>0</v>
      </c>
      <c r="AF490" s="85" t="e">
        <f ca="1">OFFSET(MD!$P$5,MATCH($AK$7,MD_JAHR,0),0)*12</f>
        <v>#VALUE!</v>
      </c>
      <c r="AG490" s="85">
        <f t="shared" si="72"/>
        <v>0</v>
      </c>
      <c r="AH490" s="81"/>
      <c r="AJ490" s="72"/>
      <c r="AK490" s="72"/>
      <c r="AL490" s="72"/>
      <c r="AM490" s="72"/>
      <c r="AN490" s="72"/>
    </row>
    <row r="491" spans="2:40" ht="15" customHeight="1" x14ac:dyDescent="0.2">
      <c r="B491" s="78"/>
      <c r="C491" s="78"/>
      <c r="D491" s="78"/>
      <c r="E491" s="79"/>
      <c r="F491" s="80"/>
      <c r="G491" s="73"/>
      <c r="H491" s="82"/>
      <c r="I491" s="93"/>
      <c r="J491" s="90"/>
      <c r="K491" s="83"/>
      <c r="L491" s="83"/>
      <c r="M491" s="84"/>
      <c r="N491" s="83"/>
      <c r="O491" s="104" t="str">
        <f ca="1">IF($B491="","",IF(F491="Arbeitgeberähnliche Stellung",OFFSET(MD!$Q$5,MATCH(Grundlagen_Abrechnung_KAE!$AK$7,MD_JAHR,0),0)*$H491,IF(((AD491/12*M491*12)+N491)&gt;AF491,AF491/12,((AD491/12*M491*12)+N491)/12)))</f>
        <v/>
      </c>
      <c r="P491" s="90"/>
      <c r="Q491" s="90"/>
      <c r="R491" s="104">
        <f t="shared" si="65"/>
        <v>0</v>
      </c>
      <c r="T491" s="145">
        <f t="shared" si="66"/>
        <v>0</v>
      </c>
      <c r="U491" s="76">
        <f t="shared" ca="1" si="67"/>
        <v>0</v>
      </c>
      <c r="V491" s="76">
        <f t="shared" ca="1" si="73"/>
        <v>0</v>
      </c>
      <c r="W491" s="76">
        <f t="shared" ca="1" si="68"/>
        <v>0</v>
      </c>
      <c r="Y491" s="106" t="str">
        <f t="shared" si="69"/>
        <v>prüfen</v>
      </c>
      <c r="Z491" s="107" t="str">
        <f ca="1">IFERROR(OFFSET(MD!$U$5,MATCH(Grundlagen_Abrechnung_KAE!$E491,MD_GENDER,0),0),"")</f>
        <v/>
      </c>
      <c r="AA491" s="104">
        <f t="shared" si="70"/>
        <v>0</v>
      </c>
      <c r="AC491" s="104">
        <f t="shared" si="71"/>
        <v>0</v>
      </c>
      <c r="AD491" s="104">
        <f ca="1">IF(F491="Arbeitgeberähnliche Stellung",OFFSET(MD!$Q$5,MATCH(Grundlagen_Abrechnung_KAE!$AK$7,MD_JAHR,0),0)*$H491,IF(J491&gt;0,AC491,I491))</f>
        <v>0</v>
      </c>
      <c r="AF491" s="85" t="e">
        <f ca="1">OFFSET(MD!$P$5,MATCH($AK$7,MD_JAHR,0),0)*12</f>
        <v>#VALUE!</v>
      </c>
      <c r="AG491" s="85">
        <f t="shared" si="72"/>
        <v>0</v>
      </c>
      <c r="AH491" s="81"/>
      <c r="AJ491" s="72"/>
      <c r="AK491" s="72"/>
      <c r="AL491" s="72"/>
      <c r="AM491" s="72"/>
      <c r="AN491" s="72"/>
    </row>
    <row r="492" spans="2:40" ht="15" customHeight="1" x14ac:dyDescent="0.2">
      <c r="B492" s="78"/>
      <c r="C492" s="78"/>
      <c r="D492" s="78"/>
      <c r="E492" s="79"/>
      <c r="F492" s="80"/>
      <c r="G492" s="73"/>
      <c r="H492" s="82"/>
      <c r="I492" s="93"/>
      <c r="J492" s="90"/>
      <c r="K492" s="83"/>
      <c r="L492" s="83"/>
      <c r="M492" s="84"/>
      <c r="N492" s="83"/>
      <c r="O492" s="104" t="str">
        <f ca="1">IF($B492="","",IF(F492="Arbeitgeberähnliche Stellung",OFFSET(MD!$Q$5,MATCH(Grundlagen_Abrechnung_KAE!$AK$7,MD_JAHR,0),0)*$H492,IF(((AD492/12*M492*12)+N492)&gt;AF492,AF492/12,((AD492/12*M492*12)+N492)/12)))</f>
        <v/>
      </c>
      <c r="P492" s="90"/>
      <c r="Q492" s="90"/>
      <c r="R492" s="104">
        <f t="shared" si="65"/>
        <v>0</v>
      </c>
      <c r="T492" s="145">
        <f t="shared" si="66"/>
        <v>0</v>
      </c>
      <c r="U492" s="76">
        <f t="shared" ca="1" si="67"/>
        <v>0</v>
      </c>
      <c r="V492" s="76">
        <f t="shared" ca="1" si="73"/>
        <v>0</v>
      </c>
      <c r="W492" s="76">
        <f t="shared" ca="1" si="68"/>
        <v>0</v>
      </c>
      <c r="Y492" s="106" t="str">
        <f t="shared" si="69"/>
        <v>prüfen</v>
      </c>
      <c r="Z492" s="107" t="str">
        <f ca="1">IFERROR(OFFSET(MD!$U$5,MATCH(Grundlagen_Abrechnung_KAE!$E492,MD_GENDER,0),0),"")</f>
        <v/>
      </c>
      <c r="AA492" s="104">
        <f t="shared" si="70"/>
        <v>0</v>
      </c>
      <c r="AC492" s="104">
        <f t="shared" si="71"/>
        <v>0</v>
      </c>
      <c r="AD492" s="104">
        <f ca="1">IF(F492="Arbeitgeberähnliche Stellung",OFFSET(MD!$Q$5,MATCH(Grundlagen_Abrechnung_KAE!$AK$7,MD_JAHR,0),0)*$H492,IF(J492&gt;0,AC492,I492))</f>
        <v>0</v>
      </c>
      <c r="AF492" s="85" t="e">
        <f ca="1">OFFSET(MD!$P$5,MATCH($AK$7,MD_JAHR,0),0)*12</f>
        <v>#VALUE!</v>
      </c>
      <c r="AG492" s="85">
        <f t="shared" si="72"/>
        <v>0</v>
      </c>
      <c r="AH492" s="81"/>
      <c r="AJ492" s="72"/>
      <c r="AK492" s="72"/>
      <c r="AL492" s="72"/>
      <c r="AM492" s="72"/>
      <c r="AN492" s="72"/>
    </row>
    <row r="493" spans="2:40" ht="15" customHeight="1" x14ac:dyDescent="0.2">
      <c r="B493" s="78"/>
      <c r="C493" s="78"/>
      <c r="D493" s="78"/>
      <c r="E493" s="79"/>
      <c r="F493" s="80"/>
      <c r="G493" s="73"/>
      <c r="H493" s="82"/>
      <c r="I493" s="93"/>
      <c r="J493" s="90"/>
      <c r="K493" s="83"/>
      <c r="L493" s="83"/>
      <c r="M493" s="84"/>
      <c r="N493" s="83"/>
      <c r="O493" s="104" t="str">
        <f ca="1">IF($B493="","",IF(F493="Arbeitgeberähnliche Stellung",OFFSET(MD!$Q$5,MATCH(Grundlagen_Abrechnung_KAE!$AK$7,MD_JAHR,0),0)*$H493,IF(((AD493/12*M493*12)+N493)&gt;AF493,AF493/12,((AD493/12*M493*12)+N493)/12)))</f>
        <v/>
      </c>
      <c r="P493" s="90"/>
      <c r="Q493" s="90"/>
      <c r="R493" s="104">
        <f t="shared" si="65"/>
        <v>0</v>
      </c>
      <c r="T493" s="145">
        <f t="shared" si="66"/>
        <v>0</v>
      </c>
      <c r="U493" s="76">
        <f t="shared" ca="1" si="67"/>
        <v>0</v>
      </c>
      <c r="V493" s="76">
        <f t="shared" ca="1" si="73"/>
        <v>0</v>
      </c>
      <c r="W493" s="76">
        <f t="shared" ca="1" si="68"/>
        <v>0</v>
      </c>
      <c r="Y493" s="106" t="str">
        <f t="shared" si="69"/>
        <v>prüfen</v>
      </c>
      <c r="Z493" s="107" t="str">
        <f ca="1">IFERROR(OFFSET(MD!$U$5,MATCH(Grundlagen_Abrechnung_KAE!$E493,MD_GENDER,0),0),"")</f>
        <v/>
      </c>
      <c r="AA493" s="104">
        <f t="shared" si="70"/>
        <v>0</v>
      </c>
      <c r="AC493" s="104">
        <f t="shared" si="71"/>
        <v>0</v>
      </c>
      <c r="AD493" s="104">
        <f ca="1">IF(F493="Arbeitgeberähnliche Stellung",OFFSET(MD!$Q$5,MATCH(Grundlagen_Abrechnung_KAE!$AK$7,MD_JAHR,0),0)*$H493,IF(J493&gt;0,AC493,I493))</f>
        <v>0</v>
      </c>
      <c r="AF493" s="85" t="e">
        <f ca="1">OFFSET(MD!$P$5,MATCH($AK$7,MD_JAHR,0),0)*12</f>
        <v>#VALUE!</v>
      </c>
      <c r="AG493" s="85">
        <f t="shared" si="72"/>
        <v>0</v>
      </c>
      <c r="AH493" s="81"/>
      <c r="AJ493" s="72"/>
      <c r="AK493" s="72"/>
      <c r="AL493" s="72"/>
      <c r="AM493" s="72"/>
      <c r="AN493" s="72"/>
    </row>
    <row r="494" spans="2:40" ht="15" customHeight="1" x14ac:dyDescent="0.2">
      <c r="B494" s="78"/>
      <c r="C494" s="78"/>
      <c r="D494" s="78"/>
      <c r="E494" s="79"/>
      <c r="F494" s="80"/>
      <c r="G494" s="73"/>
      <c r="H494" s="82"/>
      <c r="I494" s="93"/>
      <c r="J494" s="90"/>
      <c r="K494" s="83"/>
      <c r="L494" s="83"/>
      <c r="M494" s="84"/>
      <c r="N494" s="83"/>
      <c r="O494" s="104" t="str">
        <f ca="1">IF($B494="","",IF(F494="Arbeitgeberähnliche Stellung",OFFSET(MD!$Q$5,MATCH(Grundlagen_Abrechnung_KAE!$AK$7,MD_JAHR,0),0)*$H494,IF(((AD494/12*M494*12)+N494)&gt;AF494,AF494/12,((AD494/12*M494*12)+N494)/12)))</f>
        <v/>
      </c>
      <c r="P494" s="90"/>
      <c r="Q494" s="90"/>
      <c r="R494" s="104">
        <f t="shared" si="65"/>
        <v>0</v>
      </c>
      <c r="T494" s="145">
        <f t="shared" si="66"/>
        <v>0</v>
      </c>
      <c r="U494" s="76">
        <f t="shared" ca="1" si="67"/>
        <v>0</v>
      </c>
      <c r="V494" s="76">
        <f t="shared" ca="1" si="73"/>
        <v>0</v>
      </c>
      <c r="W494" s="76">
        <f t="shared" ca="1" si="68"/>
        <v>0</v>
      </c>
      <c r="Y494" s="106" t="str">
        <f t="shared" si="69"/>
        <v>prüfen</v>
      </c>
      <c r="Z494" s="107" t="str">
        <f ca="1">IFERROR(OFFSET(MD!$U$5,MATCH(Grundlagen_Abrechnung_KAE!$E494,MD_GENDER,0),0),"")</f>
        <v/>
      </c>
      <c r="AA494" s="104">
        <f t="shared" si="70"/>
        <v>0</v>
      </c>
      <c r="AC494" s="104">
        <f t="shared" si="71"/>
        <v>0</v>
      </c>
      <c r="AD494" s="104">
        <f ca="1">IF(F494="Arbeitgeberähnliche Stellung",OFFSET(MD!$Q$5,MATCH(Grundlagen_Abrechnung_KAE!$AK$7,MD_JAHR,0),0)*$H494,IF(J494&gt;0,AC494,I494))</f>
        <v>0</v>
      </c>
      <c r="AF494" s="85" t="e">
        <f ca="1">OFFSET(MD!$P$5,MATCH($AK$7,MD_JAHR,0),0)*12</f>
        <v>#VALUE!</v>
      </c>
      <c r="AG494" s="85">
        <f t="shared" si="72"/>
        <v>0</v>
      </c>
      <c r="AH494" s="81"/>
      <c r="AJ494" s="72"/>
      <c r="AK494" s="72"/>
      <c r="AL494" s="72"/>
      <c r="AM494" s="72"/>
      <c r="AN494" s="72"/>
    </row>
    <row r="495" spans="2:40" ht="15" customHeight="1" x14ac:dyDescent="0.2">
      <c r="B495" s="78"/>
      <c r="C495" s="78"/>
      <c r="D495" s="78"/>
      <c r="E495" s="79"/>
      <c r="F495" s="80"/>
      <c r="G495" s="73"/>
      <c r="H495" s="82"/>
      <c r="I495" s="93"/>
      <c r="J495" s="90"/>
      <c r="K495" s="83"/>
      <c r="L495" s="83"/>
      <c r="M495" s="84"/>
      <c r="N495" s="83"/>
      <c r="O495" s="104" t="str">
        <f ca="1">IF($B495="","",IF(F495="Arbeitgeberähnliche Stellung",OFFSET(MD!$Q$5,MATCH(Grundlagen_Abrechnung_KAE!$AK$7,MD_JAHR,0),0)*$H495,IF(((AD495/12*M495*12)+N495)&gt;AF495,AF495/12,((AD495/12*M495*12)+N495)/12)))</f>
        <v/>
      </c>
      <c r="P495" s="90"/>
      <c r="Q495" s="90"/>
      <c r="R495" s="104">
        <f t="shared" si="65"/>
        <v>0</v>
      </c>
      <c r="T495" s="145">
        <f t="shared" si="66"/>
        <v>0</v>
      </c>
      <c r="U495" s="76">
        <f t="shared" ca="1" si="67"/>
        <v>0</v>
      </c>
      <c r="V495" s="76">
        <f t="shared" ca="1" si="73"/>
        <v>0</v>
      </c>
      <c r="W495" s="76">
        <f t="shared" ca="1" si="68"/>
        <v>0</v>
      </c>
      <c r="Y495" s="106" t="str">
        <f t="shared" si="69"/>
        <v>prüfen</v>
      </c>
      <c r="Z495" s="107" t="str">
        <f ca="1">IFERROR(OFFSET(MD!$U$5,MATCH(Grundlagen_Abrechnung_KAE!$E495,MD_GENDER,0),0),"")</f>
        <v/>
      </c>
      <c r="AA495" s="104">
        <f t="shared" si="70"/>
        <v>0</v>
      </c>
      <c r="AC495" s="104">
        <f t="shared" si="71"/>
        <v>0</v>
      </c>
      <c r="AD495" s="104">
        <f ca="1">IF(F495="Arbeitgeberähnliche Stellung",OFFSET(MD!$Q$5,MATCH(Grundlagen_Abrechnung_KAE!$AK$7,MD_JAHR,0),0)*$H495,IF(J495&gt;0,AC495,I495))</f>
        <v>0</v>
      </c>
      <c r="AF495" s="85" t="e">
        <f ca="1">OFFSET(MD!$P$5,MATCH($AK$7,MD_JAHR,0),0)*12</f>
        <v>#VALUE!</v>
      </c>
      <c r="AG495" s="85">
        <f t="shared" si="72"/>
        <v>0</v>
      </c>
      <c r="AH495" s="81"/>
      <c r="AJ495" s="72"/>
      <c r="AK495" s="72"/>
      <c r="AL495" s="72"/>
      <c r="AM495" s="72"/>
      <c r="AN495" s="72"/>
    </row>
    <row r="496" spans="2:40" ht="15" customHeight="1" x14ac:dyDescent="0.2">
      <c r="B496" s="78"/>
      <c r="C496" s="78"/>
      <c r="D496" s="78"/>
      <c r="E496" s="79"/>
      <c r="F496" s="80"/>
      <c r="G496" s="73"/>
      <c r="H496" s="82"/>
      <c r="I496" s="93"/>
      <c r="J496" s="90"/>
      <c r="K496" s="83"/>
      <c r="L496" s="83"/>
      <c r="M496" s="84"/>
      <c r="N496" s="83"/>
      <c r="O496" s="104" t="str">
        <f ca="1">IF($B496="","",IF(F496="Arbeitgeberähnliche Stellung",OFFSET(MD!$Q$5,MATCH(Grundlagen_Abrechnung_KAE!$AK$7,MD_JAHR,0),0)*$H496,IF(((AD496/12*M496*12)+N496)&gt;AF496,AF496/12,((AD496/12*M496*12)+N496)/12)))</f>
        <v/>
      </c>
      <c r="P496" s="90"/>
      <c r="Q496" s="90"/>
      <c r="R496" s="104">
        <f t="shared" si="65"/>
        <v>0</v>
      </c>
      <c r="T496" s="145">
        <f t="shared" si="66"/>
        <v>0</v>
      </c>
      <c r="U496" s="76">
        <f t="shared" ca="1" si="67"/>
        <v>0</v>
      </c>
      <c r="V496" s="76">
        <f t="shared" ca="1" si="73"/>
        <v>0</v>
      </c>
      <c r="W496" s="76">
        <f t="shared" ca="1" si="68"/>
        <v>0</v>
      </c>
      <c r="Y496" s="106" t="str">
        <f t="shared" si="69"/>
        <v>prüfen</v>
      </c>
      <c r="Z496" s="107" t="str">
        <f ca="1">IFERROR(OFFSET(MD!$U$5,MATCH(Grundlagen_Abrechnung_KAE!$E496,MD_GENDER,0),0),"")</f>
        <v/>
      </c>
      <c r="AA496" s="104">
        <f t="shared" si="70"/>
        <v>0</v>
      </c>
      <c r="AC496" s="104">
        <f t="shared" si="71"/>
        <v>0</v>
      </c>
      <c r="AD496" s="104">
        <f ca="1">IF(F496="Arbeitgeberähnliche Stellung",OFFSET(MD!$Q$5,MATCH(Grundlagen_Abrechnung_KAE!$AK$7,MD_JAHR,0),0)*$H496,IF(J496&gt;0,AC496,I496))</f>
        <v>0</v>
      </c>
      <c r="AF496" s="85" t="e">
        <f ca="1">OFFSET(MD!$P$5,MATCH($AK$7,MD_JAHR,0),0)*12</f>
        <v>#VALUE!</v>
      </c>
      <c r="AG496" s="85">
        <f t="shared" si="72"/>
        <v>0</v>
      </c>
      <c r="AH496" s="81"/>
      <c r="AJ496" s="72"/>
      <c r="AK496" s="72"/>
      <c r="AL496" s="72"/>
      <c r="AM496" s="72"/>
      <c r="AN496" s="72"/>
    </row>
    <row r="497" spans="2:40" ht="15" customHeight="1" x14ac:dyDescent="0.2">
      <c r="B497" s="78"/>
      <c r="C497" s="78"/>
      <c r="D497" s="78"/>
      <c r="E497" s="79"/>
      <c r="F497" s="80"/>
      <c r="G497" s="73"/>
      <c r="H497" s="82"/>
      <c r="I497" s="93"/>
      <c r="J497" s="90"/>
      <c r="K497" s="83"/>
      <c r="L497" s="83"/>
      <c r="M497" s="84"/>
      <c r="N497" s="83"/>
      <c r="O497" s="104" t="str">
        <f ca="1">IF($B497="","",IF(F497="Arbeitgeberähnliche Stellung",OFFSET(MD!$Q$5,MATCH(Grundlagen_Abrechnung_KAE!$AK$7,MD_JAHR,0),0)*$H497,IF(((AD497/12*M497*12)+N497)&gt;AF497,AF497/12,((AD497/12*M497*12)+N497)/12)))</f>
        <v/>
      </c>
      <c r="P497" s="90"/>
      <c r="Q497" s="90"/>
      <c r="R497" s="104">
        <f t="shared" si="65"/>
        <v>0</v>
      </c>
      <c r="T497" s="145">
        <f t="shared" si="66"/>
        <v>0</v>
      </c>
      <c r="U497" s="76">
        <f t="shared" ca="1" si="67"/>
        <v>0</v>
      </c>
      <c r="V497" s="76">
        <f t="shared" ca="1" si="73"/>
        <v>0</v>
      </c>
      <c r="W497" s="76">
        <f t="shared" ca="1" si="68"/>
        <v>0</v>
      </c>
      <c r="Y497" s="106" t="str">
        <f t="shared" si="69"/>
        <v>prüfen</v>
      </c>
      <c r="Z497" s="107" t="str">
        <f ca="1">IFERROR(OFFSET(MD!$U$5,MATCH(Grundlagen_Abrechnung_KAE!$E497,MD_GENDER,0),0),"")</f>
        <v/>
      </c>
      <c r="AA497" s="104">
        <f t="shared" si="70"/>
        <v>0</v>
      </c>
      <c r="AC497" s="104">
        <f t="shared" si="71"/>
        <v>0</v>
      </c>
      <c r="AD497" s="104">
        <f ca="1">IF(F497="Arbeitgeberähnliche Stellung",OFFSET(MD!$Q$5,MATCH(Grundlagen_Abrechnung_KAE!$AK$7,MD_JAHR,0),0)*$H497,IF(J497&gt;0,AC497,I497))</f>
        <v>0</v>
      </c>
      <c r="AF497" s="85" t="e">
        <f ca="1">OFFSET(MD!$P$5,MATCH($AK$7,MD_JAHR,0),0)*12</f>
        <v>#VALUE!</v>
      </c>
      <c r="AG497" s="85">
        <f t="shared" si="72"/>
        <v>0</v>
      </c>
      <c r="AH497" s="81"/>
      <c r="AJ497" s="72"/>
      <c r="AK497" s="72"/>
      <c r="AL497" s="72"/>
      <c r="AM497" s="72"/>
      <c r="AN497" s="72"/>
    </row>
    <row r="498" spans="2:40" ht="15" customHeight="1" x14ac:dyDescent="0.2">
      <c r="B498" s="78"/>
      <c r="C498" s="78"/>
      <c r="D498" s="78"/>
      <c r="E498" s="79"/>
      <c r="F498" s="80"/>
      <c r="G498" s="73"/>
      <c r="H498" s="82"/>
      <c r="I498" s="93"/>
      <c r="J498" s="90"/>
      <c r="K498" s="83"/>
      <c r="L498" s="83"/>
      <c r="M498" s="84"/>
      <c r="N498" s="83"/>
      <c r="O498" s="104" t="str">
        <f ca="1">IF($B498="","",IF(F498="Arbeitgeberähnliche Stellung",OFFSET(MD!$Q$5,MATCH(Grundlagen_Abrechnung_KAE!$AK$7,MD_JAHR,0),0)*$H498,IF(((AD498/12*M498*12)+N498)&gt;AF498,AF498/12,((AD498/12*M498*12)+N498)/12)))</f>
        <v/>
      </c>
      <c r="P498" s="90"/>
      <c r="Q498" s="90"/>
      <c r="R498" s="104">
        <f t="shared" si="65"/>
        <v>0</v>
      </c>
      <c r="T498" s="145">
        <f t="shared" si="66"/>
        <v>0</v>
      </c>
      <c r="U498" s="76">
        <f t="shared" ca="1" si="67"/>
        <v>0</v>
      </c>
      <c r="V498" s="76">
        <f t="shared" ca="1" si="73"/>
        <v>0</v>
      </c>
      <c r="W498" s="76">
        <f t="shared" ca="1" si="68"/>
        <v>0</v>
      </c>
      <c r="Y498" s="106" t="str">
        <f t="shared" si="69"/>
        <v>prüfen</v>
      </c>
      <c r="Z498" s="107" t="str">
        <f ca="1">IFERROR(OFFSET(MD!$U$5,MATCH(Grundlagen_Abrechnung_KAE!$E498,MD_GENDER,0),0),"")</f>
        <v/>
      </c>
      <c r="AA498" s="104">
        <f t="shared" si="70"/>
        <v>0</v>
      </c>
      <c r="AC498" s="104">
        <f t="shared" si="71"/>
        <v>0</v>
      </c>
      <c r="AD498" s="104">
        <f ca="1">IF(F498="Arbeitgeberähnliche Stellung",OFFSET(MD!$Q$5,MATCH(Grundlagen_Abrechnung_KAE!$AK$7,MD_JAHR,0),0)*$H498,IF(J498&gt;0,AC498,I498))</f>
        <v>0</v>
      </c>
      <c r="AF498" s="85" t="e">
        <f ca="1">OFFSET(MD!$P$5,MATCH($AK$7,MD_JAHR,0),0)*12</f>
        <v>#VALUE!</v>
      </c>
      <c r="AG498" s="85">
        <f t="shared" si="72"/>
        <v>0</v>
      </c>
      <c r="AH498" s="81"/>
      <c r="AJ498" s="72"/>
      <c r="AK498" s="72"/>
      <c r="AL498" s="72"/>
      <c r="AM498" s="72"/>
      <c r="AN498" s="72"/>
    </row>
    <row r="499" spans="2:40" ht="15" customHeight="1" x14ac:dyDescent="0.2">
      <c r="B499" s="78"/>
      <c r="C499" s="78"/>
      <c r="D499" s="78"/>
      <c r="E499" s="79"/>
      <c r="F499" s="80"/>
      <c r="G499" s="73"/>
      <c r="H499" s="82"/>
      <c r="I499" s="93"/>
      <c r="J499" s="90"/>
      <c r="K499" s="83"/>
      <c r="L499" s="83"/>
      <c r="M499" s="84"/>
      <c r="N499" s="83"/>
      <c r="O499" s="104" t="str">
        <f ca="1">IF($B499="","",IF(F499="Arbeitgeberähnliche Stellung",OFFSET(MD!$Q$5,MATCH(Grundlagen_Abrechnung_KAE!$AK$7,MD_JAHR,0),0)*$H499,IF(((AD499/12*M499*12)+N499)&gt;AF499,AF499/12,((AD499/12*M499*12)+N499)/12)))</f>
        <v/>
      </c>
      <c r="P499" s="90"/>
      <c r="Q499" s="90"/>
      <c r="R499" s="104">
        <f t="shared" si="65"/>
        <v>0</v>
      </c>
      <c r="T499" s="145">
        <f t="shared" si="66"/>
        <v>0</v>
      </c>
      <c r="U499" s="76">
        <f t="shared" ca="1" si="67"/>
        <v>0</v>
      </c>
      <c r="V499" s="76">
        <f t="shared" ca="1" si="73"/>
        <v>0</v>
      </c>
      <c r="W499" s="76">
        <f t="shared" ca="1" si="68"/>
        <v>0</v>
      </c>
      <c r="Y499" s="106" t="str">
        <f t="shared" si="69"/>
        <v>prüfen</v>
      </c>
      <c r="Z499" s="107" t="str">
        <f ca="1">IFERROR(OFFSET(MD!$U$5,MATCH(Grundlagen_Abrechnung_KAE!$E499,MD_GENDER,0),0),"")</f>
        <v/>
      </c>
      <c r="AA499" s="104">
        <f t="shared" si="70"/>
        <v>0</v>
      </c>
      <c r="AC499" s="104">
        <f t="shared" si="71"/>
        <v>0</v>
      </c>
      <c r="AD499" s="104">
        <f ca="1">IF(F499="Arbeitgeberähnliche Stellung",OFFSET(MD!$Q$5,MATCH(Grundlagen_Abrechnung_KAE!$AK$7,MD_JAHR,0),0)*$H499,IF(J499&gt;0,AC499,I499))</f>
        <v>0</v>
      </c>
      <c r="AF499" s="85" t="e">
        <f ca="1">OFFSET(MD!$P$5,MATCH($AK$7,MD_JAHR,0),0)*12</f>
        <v>#VALUE!</v>
      </c>
      <c r="AG499" s="85">
        <f t="shared" si="72"/>
        <v>0</v>
      </c>
      <c r="AH499" s="81"/>
      <c r="AJ499" s="72"/>
      <c r="AK499" s="72"/>
      <c r="AL499" s="72"/>
      <c r="AM499" s="72"/>
      <c r="AN499" s="72"/>
    </row>
    <row r="500" spans="2:40" ht="15" customHeight="1" x14ac:dyDescent="0.2">
      <c r="B500" s="78"/>
      <c r="C500" s="78"/>
      <c r="D500" s="78"/>
      <c r="E500" s="79"/>
      <c r="F500" s="80"/>
      <c r="G500" s="73"/>
      <c r="H500" s="82"/>
      <c r="I500" s="93"/>
      <c r="J500" s="90"/>
      <c r="K500" s="83"/>
      <c r="L500" s="83"/>
      <c r="M500" s="84"/>
      <c r="N500" s="83"/>
      <c r="O500" s="104" t="str">
        <f ca="1">IF($B500="","",IF(F500="Arbeitgeberähnliche Stellung",OFFSET(MD!$Q$5,MATCH(Grundlagen_Abrechnung_KAE!$AK$7,MD_JAHR,0),0)*$H500,IF(((AD500/12*M500*12)+N500)&gt;AF500,AF500/12,((AD500/12*M500*12)+N500)/12)))</f>
        <v/>
      </c>
      <c r="P500" s="90"/>
      <c r="Q500" s="90"/>
      <c r="R500" s="104">
        <f t="shared" si="65"/>
        <v>0</v>
      </c>
      <c r="T500" s="145">
        <f t="shared" si="66"/>
        <v>0</v>
      </c>
      <c r="U500" s="76">
        <f t="shared" ca="1" si="67"/>
        <v>0</v>
      </c>
      <c r="V500" s="76">
        <f t="shared" ca="1" si="73"/>
        <v>0</v>
      </c>
      <c r="W500" s="76">
        <f t="shared" ca="1" si="68"/>
        <v>0</v>
      </c>
      <c r="Y500" s="106" t="str">
        <f t="shared" si="69"/>
        <v>prüfen</v>
      </c>
      <c r="Z500" s="107" t="str">
        <f ca="1">IFERROR(OFFSET(MD!$U$5,MATCH(Grundlagen_Abrechnung_KAE!$E500,MD_GENDER,0),0),"")</f>
        <v/>
      </c>
      <c r="AA500" s="104">
        <f t="shared" si="70"/>
        <v>0</v>
      </c>
      <c r="AC500" s="104">
        <f t="shared" si="71"/>
        <v>0</v>
      </c>
      <c r="AD500" s="104">
        <f ca="1">IF(F500="Arbeitgeberähnliche Stellung",OFFSET(MD!$Q$5,MATCH(Grundlagen_Abrechnung_KAE!$AK$7,MD_JAHR,0),0)*$H500,IF(J500&gt;0,AC500,I500))</f>
        <v>0</v>
      </c>
      <c r="AF500" s="85" t="e">
        <f ca="1">OFFSET(MD!$P$5,MATCH($AK$7,MD_JAHR,0),0)*12</f>
        <v>#VALUE!</v>
      </c>
      <c r="AG500" s="85">
        <f t="shared" si="72"/>
        <v>0</v>
      </c>
      <c r="AH500" s="81"/>
      <c r="AJ500" s="72"/>
      <c r="AK500" s="72"/>
      <c r="AL500" s="72"/>
      <c r="AM500" s="72"/>
      <c r="AN500" s="72"/>
    </row>
    <row r="501" spans="2:40" ht="15" customHeight="1" x14ac:dyDescent="0.2">
      <c r="B501" s="78"/>
      <c r="C501" s="78"/>
      <c r="D501" s="78"/>
      <c r="E501" s="79"/>
      <c r="F501" s="80"/>
      <c r="G501" s="73"/>
      <c r="H501" s="82"/>
      <c r="I501" s="93"/>
      <c r="J501" s="90"/>
      <c r="K501" s="83"/>
      <c r="L501" s="83"/>
      <c r="M501" s="84"/>
      <c r="N501" s="83"/>
      <c r="O501" s="104" t="str">
        <f ca="1">IF($B501="","",IF(F501="Arbeitgeberähnliche Stellung",OFFSET(MD!$Q$5,MATCH(Grundlagen_Abrechnung_KAE!$AK$7,MD_JAHR,0),0)*$H501,IF(((AD501/12*M501*12)+N501)&gt;AF501,AF501/12,((AD501/12*M501*12)+N501)/12)))</f>
        <v/>
      </c>
      <c r="P501" s="90"/>
      <c r="Q501" s="90"/>
      <c r="R501" s="104">
        <f t="shared" si="65"/>
        <v>0</v>
      </c>
      <c r="T501" s="145">
        <f t="shared" si="66"/>
        <v>0</v>
      </c>
      <c r="U501" s="76">
        <f t="shared" ca="1" si="67"/>
        <v>0</v>
      </c>
      <c r="V501" s="76">
        <f t="shared" ca="1" si="73"/>
        <v>0</v>
      </c>
      <c r="W501" s="76">
        <f t="shared" ca="1" si="68"/>
        <v>0</v>
      </c>
      <c r="Y501" s="106" t="str">
        <f t="shared" si="69"/>
        <v>prüfen</v>
      </c>
      <c r="Z501" s="107" t="str">
        <f ca="1">IFERROR(OFFSET(MD!$U$5,MATCH(Grundlagen_Abrechnung_KAE!$E501,MD_GENDER,0),0),"")</f>
        <v/>
      </c>
      <c r="AA501" s="104">
        <f t="shared" si="70"/>
        <v>0</v>
      </c>
      <c r="AC501" s="104">
        <f t="shared" si="71"/>
        <v>0</v>
      </c>
      <c r="AD501" s="104">
        <f ca="1">IF(F501="Arbeitgeberähnliche Stellung",OFFSET(MD!$Q$5,MATCH(Grundlagen_Abrechnung_KAE!$AK$7,MD_JAHR,0),0)*$H501,IF(J501&gt;0,AC501,I501))</f>
        <v>0</v>
      </c>
      <c r="AF501" s="85" t="e">
        <f ca="1">OFFSET(MD!$P$5,MATCH($AK$7,MD_JAHR,0),0)*12</f>
        <v>#VALUE!</v>
      </c>
      <c r="AG501" s="85">
        <f t="shared" si="72"/>
        <v>0</v>
      </c>
      <c r="AH501" s="81"/>
      <c r="AJ501" s="72"/>
      <c r="AK501" s="72"/>
      <c r="AL501" s="72"/>
      <c r="AM501" s="72"/>
      <c r="AN501" s="72"/>
    </row>
    <row r="502" spans="2:40" ht="15" customHeight="1" x14ac:dyDescent="0.2">
      <c r="B502" s="78"/>
      <c r="C502" s="78"/>
      <c r="D502" s="78"/>
      <c r="E502" s="79"/>
      <c r="F502" s="80"/>
      <c r="G502" s="73"/>
      <c r="H502" s="82"/>
      <c r="I502" s="93"/>
      <c r="J502" s="90"/>
      <c r="K502" s="83"/>
      <c r="L502" s="83"/>
      <c r="M502" s="84"/>
      <c r="N502" s="83"/>
      <c r="O502" s="104" t="str">
        <f ca="1">IF($B502="","",IF(F502="Arbeitgeberähnliche Stellung",OFFSET(MD!$Q$5,MATCH(Grundlagen_Abrechnung_KAE!$AK$7,MD_JAHR,0),0)*$H502,IF(((AD502/12*M502*12)+N502)&gt;AF502,AF502/12,((AD502/12*M502*12)+N502)/12)))</f>
        <v/>
      </c>
      <c r="P502" s="90"/>
      <c r="Q502" s="90"/>
      <c r="R502" s="104">
        <f t="shared" si="65"/>
        <v>0</v>
      </c>
      <c r="T502" s="145">
        <f t="shared" si="66"/>
        <v>0</v>
      </c>
      <c r="U502" s="76">
        <f t="shared" ca="1" si="67"/>
        <v>0</v>
      </c>
      <c r="V502" s="76">
        <f t="shared" ca="1" si="73"/>
        <v>0</v>
      </c>
      <c r="W502" s="76">
        <f t="shared" ca="1" si="68"/>
        <v>0</v>
      </c>
      <c r="Y502" s="106" t="str">
        <f t="shared" si="69"/>
        <v>prüfen</v>
      </c>
      <c r="Z502" s="107" t="str">
        <f ca="1">IFERROR(OFFSET(MD!$U$5,MATCH(Grundlagen_Abrechnung_KAE!$E502,MD_GENDER,0),0),"")</f>
        <v/>
      </c>
      <c r="AA502" s="104">
        <f t="shared" si="70"/>
        <v>0</v>
      </c>
      <c r="AC502" s="104">
        <f t="shared" si="71"/>
        <v>0</v>
      </c>
      <c r="AD502" s="104">
        <f ca="1">IF(F502="Arbeitgeberähnliche Stellung",OFFSET(MD!$Q$5,MATCH(Grundlagen_Abrechnung_KAE!$AK$7,MD_JAHR,0),0)*$H502,IF(J502&gt;0,AC502,I502))</f>
        <v>0</v>
      </c>
      <c r="AF502" s="85" t="e">
        <f ca="1">OFFSET(MD!$P$5,MATCH($AK$7,MD_JAHR,0),0)*12</f>
        <v>#VALUE!</v>
      </c>
      <c r="AG502" s="85">
        <f t="shared" si="72"/>
        <v>0</v>
      </c>
      <c r="AH502" s="81"/>
      <c r="AJ502" s="72"/>
      <c r="AK502" s="72"/>
      <c r="AL502" s="72"/>
      <c r="AM502" s="72"/>
      <c r="AN502" s="72"/>
    </row>
    <row r="503" spans="2:40" ht="15" customHeight="1" x14ac:dyDescent="0.2">
      <c r="B503" s="78"/>
      <c r="C503" s="78"/>
      <c r="D503" s="78"/>
      <c r="E503" s="79"/>
      <c r="F503" s="80"/>
      <c r="G503" s="73"/>
      <c r="H503" s="82"/>
      <c r="I503" s="93"/>
      <c r="J503" s="90"/>
      <c r="K503" s="83"/>
      <c r="L503" s="83"/>
      <c r="M503" s="84"/>
      <c r="N503" s="83"/>
      <c r="O503" s="104" t="str">
        <f ca="1">IF($B503="","",IF(F503="Arbeitgeberähnliche Stellung",OFFSET(MD!$Q$5,MATCH(Grundlagen_Abrechnung_KAE!$AK$7,MD_JAHR,0),0)*$H503,IF(((AD503/12*M503*12)+N503)&gt;AF503,AF503/12,((AD503/12*M503*12)+N503)/12)))</f>
        <v/>
      </c>
      <c r="P503" s="90"/>
      <c r="Q503" s="90"/>
      <c r="R503" s="104">
        <f t="shared" si="65"/>
        <v>0</v>
      </c>
      <c r="T503" s="145">
        <f t="shared" si="66"/>
        <v>0</v>
      </c>
      <c r="U503" s="76">
        <f t="shared" ca="1" si="67"/>
        <v>0</v>
      </c>
      <c r="V503" s="76">
        <f t="shared" ca="1" si="73"/>
        <v>0</v>
      </c>
      <c r="W503" s="76">
        <f t="shared" ca="1" si="68"/>
        <v>0</v>
      </c>
      <c r="Y503" s="106" t="str">
        <f t="shared" si="69"/>
        <v>prüfen</v>
      </c>
      <c r="Z503" s="107" t="str">
        <f ca="1">IFERROR(OFFSET(MD!$U$5,MATCH(Grundlagen_Abrechnung_KAE!$E503,MD_GENDER,0),0),"")</f>
        <v/>
      </c>
      <c r="AA503" s="104">
        <f t="shared" si="70"/>
        <v>0</v>
      </c>
      <c r="AC503" s="104">
        <f t="shared" si="71"/>
        <v>0</v>
      </c>
      <c r="AD503" s="104">
        <f ca="1">IF(F503="Arbeitgeberähnliche Stellung",OFFSET(MD!$Q$5,MATCH(Grundlagen_Abrechnung_KAE!$AK$7,MD_JAHR,0),0)*$H503,IF(J503&gt;0,AC503,I503))</f>
        <v>0</v>
      </c>
      <c r="AF503" s="85" t="e">
        <f ca="1">OFFSET(MD!$P$5,MATCH($AK$7,MD_JAHR,0),0)*12</f>
        <v>#VALUE!</v>
      </c>
      <c r="AG503" s="85">
        <f t="shared" si="72"/>
        <v>0</v>
      </c>
      <c r="AH503" s="81"/>
      <c r="AJ503" s="72"/>
      <c r="AK503" s="72"/>
      <c r="AL503" s="72"/>
      <c r="AM503" s="72"/>
      <c r="AN503" s="72"/>
    </row>
    <row r="504" spans="2:40" ht="15" customHeight="1" x14ac:dyDescent="0.2">
      <c r="B504" s="78"/>
      <c r="C504" s="78"/>
      <c r="D504" s="78"/>
      <c r="E504" s="79"/>
      <c r="F504" s="80"/>
      <c r="G504" s="73"/>
      <c r="H504" s="82"/>
      <c r="I504" s="93"/>
      <c r="J504" s="90"/>
      <c r="K504" s="83"/>
      <c r="L504" s="83"/>
      <c r="M504" s="84"/>
      <c r="N504" s="83"/>
      <c r="O504" s="104" t="str">
        <f ca="1">IF($B504="","",IF(F504="Arbeitgeberähnliche Stellung",OFFSET(MD!$Q$5,MATCH(Grundlagen_Abrechnung_KAE!$AK$7,MD_JAHR,0),0)*$H504,IF(((AD504/12*M504*12)+N504)&gt;AF504,AF504/12,((AD504/12*M504*12)+N504)/12)))</f>
        <v/>
      </c>
      <c r="P504" s="90"/>
      <c r="Q504" s="90"/>
      <c r="R504" s="104">
        <f t="shared" si="65"/>
        <v>0</v>
      </c>
      <c r="T504" s="145">
        <f t="shared" si="66"/>
        <v>0</v>
      </c>
      <c r="U504" s="76">
        <f t="shared" ca="1" si="67"/>
        <v>0</v>
      </c>
      <c r="V504" s="76">
        <f t="shared" ca="1" si="73"/>
        <v>0</v>
      </c>
      <c r="W504" s="76">
        <f t="shared" ca="1" si="68"/>
        <v>0</v>
      </c>
      <c r="Y504" s="106" t="str">
        <f t="shared" si="69"/>
        <v>prüfen</v>
      </c>
      <c r="Z504" s="107" t="str">
        <f ca="1">IFERROR(OFFSET(MD!$U$5,MATCH(Grundlagen_Abrechnung_KAE!$E504,MD_GENDER,0),0),"")</f>
        <v/>
      </c>
      <c r="AA504" s="104">
        <f t="shared" si="70"/>
        <v>0</v>
      </c>
      <c r="AC504" s="104">
        <f t="shared" si="71"/>
        <v>0</v>
      </c>
      <c r="AD504" s="104">
        <f ca="1">IF(F504="Arbeitgeberähnliche Stellung",OFFSET(MD!$Q$5,MATCH(Grundlagen_Abrechnung_KAE!$AK$7,MD_JAHR,0),0)*$H504,IF(J504&gt;0,AC504,I504))</f>
        <v>0</v>
      </c>
      <c r="AF504" s="85" t="e">
        <f ca="1">OFFSET(MD!$P$5,MATCH($AK$7,MD_JAHR,0),0)*12</f>
        <v>#VALUE!</v>
      </c>
      <c r="AG504" s="85">
        <f t="shared" si="72"/>
        <v>0</v>
      </c>
      <c r="AH504" s="81"/>
      <c r="AJ504" s="72"/>
      <c r="AK504" s="72"/>
      <c r="AL504" s="72"/>
      <c r="AM504" s="72"/>
      <c r="AN504" s="72"/>
    </row>
    <row r="505" spans="2:40" ht="15" customHeight="1" x14ac:dyDescent="0.2">
      <c r="B505" s="78"/>
      <c r="C505" s="78"/>
      <c r="D505" s="78"/>
      <c r="E505" s="79"/>
      <c r="F505" s="80"/>
      <c r="G505" s="73"/>
      <c r="H505" s="82"/>
      <c r="I505" s="93"/>
      <c r="J505" s="90"/>
      <c r="K505" s="83"/>
      <c r="L505" s="83"/>
      <c r="M505" s="84"/>
      <c r="N505" s="83"/>
      <c r="O505" s="104" t="str">
        <f ca="1">IF($B505="","",IF(F505="Arbeitgeberähnliche Stellung",OFFSET(MD!$Q$5,MATCH(Grundlagen_Abrechnung_KAE!$AK$7,MD_JAHR,0),0)*$H505,IF(((AD505/12*M505*12)+N505)&gt;AF505,AF505/12,((AD505/12*M505*12)+N505)/12)))</f>
        <v/>
      </c>
      <c r="P505" s="90"/>
      <c r="Q505" s="90"/>
      <c r="R505" s="104">
        <f t="shared" si="65"/>
        <v>0</v>
      </c>
      <c r="T505" s="145">
        <f t="shared" si="66"/>
        <v>0</v>
      </c>
      <c r="U505" s="76">
        <f t="shared" ca="1" si="67"/>
        <v>0</v>
      </c>
      <c r="V505" s="76">
        <f t="shared" ca="1" si="73"/>
        <v>0</v>
      </c>
      <c r="W505" s="76">
        <f t="shared" ca="1" si="68"/>
        <v>0</v>
      </c>
      <c r="Y505" s="106" t="str">
        <f t="shared" si="69"/>
        <v>prüfen</v>
      </c>
      <c r="Z505" s="107" t="str">
        <f ca="1">IFERROR(OFFSET(MD!$U$5,MATCH(Grundlagen_Abrechnung_KAE!$E505,MD_GENDER,0),0),"")</f>
        <v/>
      </c>
      <c r="AA505" s="104">
        <f t="shared" si="70"/>
        <v>0</v>
      </c>
      <c r="AC505" s="104">
        <f t="shared" si="71"/>
        <v>0</v>
      </c>
      <c r="AD505" s="104">
        <f ca="1">IF(F505="Arbeitgeberähnliche Stellung",OFFSET(MD!$Q$5,MATCH(Grundlagen_Abrechnung_KAE!$AK$7,MD_JAHR,0),0)*$H505,IF(J505&gt;0,AC505,I505))</f>
        <v>0</v>
      </c>
      <c r="AF505" s="85" t="e">
        <f ca="1">OFFSET(MD!$P$5,MATCH($AK$7,MD_JAHR,0),0)*12</f>
        <v>#VALUE!</v>
      </c>
      <c r="AG505" s="85">
        <f t="shared" si="72"/>
        <v>0</v>
      </c>
      <c r="AH505" s="81"/>
      <c r="AJ505" s="72"/>
      <c r="AK505" s="72"/>
      <c r="AL505" s="72"/>
      <c r="AM505" s="72"/>
      <c r="AN505" s="72"/>
    </row>
    <row r="506" spans="2:40" ht="15" customHeight="1" x14ac:dyDescent="0.2">
      <c r="B506" s="78"/>
      <c r="C506" s="78"/>
      <c r="D506" s="78"/>
      <c r="E506" s="79"/>
      <c r="F506" s="80"/>
      <c r="G506" s="73"/>
      <c r="H506" s="82"/>
      <c r="I506" s="93"/>
      <c r="J506" s="90"/>
      <c r="K506" s="83"/>
      <c r="L506" s="83"/>
      <c r="M506" s="84"/>
      <c r="N506" s="83"/>
      <c r="O506" s="104" t="str">
        <f ca="1">IF($B506="","",IF(F506="Arbeitgeberähnliche Stellung",OFFSET(MD!$Q$5,MATCH(Grundlagen_Abrechnung_KAE!$AK$7,MD_JAHR,0),0)*$H506,IF(((AD506/12*M506*12)+N506)&gt;AF506,AF506/12,((AD506/12*M506*12)+N506)/12)))</f>
        <v/>
      </c>
      <c r="P506" s="90"/>
      <c r="Q506" s="90"/>
      <c r="R506" s="104">
        <f t="shared" si="65"/>
        <v>0</v>
      </c>
      <c r="T506" s="145">
        <f t="shared" si="66"/>
        <v>0</v>
      </c>
      <c r="U506" s="76">
        <f t="shared" ca="1" si="67"/>
        <v>0</v>
      </c>
      <c r="V506" s="76">
        <f t="shared" ca="1" si="73"/>
        <v>0</v>
      </c>
      <c r="W506" s="76">
        <f t="shared" ca="1" si="68"/>
        <v>0</v>
      </c>
      <c r="Y506" s="106" t="str">
        <f t="shared" si="69"/>
        <v>prüfen</v>
      </c>
      <c r="Z506" s="107" t="str">
        <f ca="1">IFERROR(OFFSET(MD!$U$5,MATCH(Grundlagen_Abrechnung_KAE!$E506,MD_GENDER,0),0),"")</f>
        <v/>
      </c>
      <c r="AA506" s="104">
        <f t="shared" si="70"/>
        <v>0</v>
      </c>
      <c r="AC506" s="104">
        <f t="shared" si="71"/>
        <v>0</v>
      </c>
      <c r="AD506" s="104">
        <f ca="1">IF(F506="Arbeitgeberähnliche Stellung",OFFSET(MD!$Q$5,MATCH(Grundlagen_Abrechnung_KAE!$AK$7,MD_JAHR,0),0)*$H506,IF(J506&gt;0,AC506,I506))</f>
        <v>0</v>
      </c>
      <c r="AF506" s="85" t="e">
        <f ca="1">OFFSET(MD!$P$5,MATCH($AK$7,MD_JAHR,0),0)*12</f>
        <v>#VALUE!</v>
      </c>
      <c r="AG506" s="85">
        <f t="shared" si="72"/>
        <v>0</v>
      </c>
      <c r="AH506" s="81"/>
      <c r="AJ506" s="72"/>
      <c r="AK506" s="72"/>
      <c r="AL506" s="72"/>
      <c r="AM506" s="72"/>
      <c r="AN506" s="72"/>
    </row>
    <row r="507" spans="2:40" ht="15" customHeight="1" x14ac:dyDescent="0.2">
      <c r="B507" s="78"/>
      <c r="C507" s="78"/>
      <c r="D507" s="78"/>
      <c r="E507" s="79"/>
      <c r="F507" s="80"/>
      <c r="G507" s="73"/>
      <c r="H507" s="82"/>
      <c r="I507" s="93"/>
      <c r="J507" s="90"/>
      <c r="K507" s="83"/>
      <c r="L507" s="83"/>
      <c r="M507" s="84"/>
      <c r="N507" s="83"/>
      <c r="O507" s="104" t="str">
        <f ca="1">IF($B507="","",IF(F507="Arbeitgeberähnliche Stellung",OFFSET(MD!$Q$5,MATCH(Grundlagen_Abrechnung_KAE!$AK$7,MD_JAHR,0),0)*$H507,IF(((AD507/12*M507*12)+N507)&gt;AF507,AF507/12,((AD507/12*M507*12)+N507)/12)))</f>
        <v/>
      </c>
      <c r="P507" s="90"/>
      <c r="Q507" s="90"/>
      <c r="R507" s="104">
        <f t="shared" si="65"/>
        <v>0</v>
      </c>
      <c r="T507" s="145">
        <f t="shared" si="66"/>
        <v>0</v>
      </c>
      <c r="U507" s="76">
        <f t="shared" ca="1" si="67"/>
        <v>0</v>
      </c>
      <c r="V507" s="76">
        <f t="shared" ca="1" si="73"/>
        <v>0</v>
      </c>
      <c r="W507" s="76">
        <f t="shared" ca="1" si="68"/>
        <v>0</v>
      </c>
      <c r="Y507" s="106" t="str">
        <f t="shared" si="69"/>
        <v>prüfen</v>
      </c>
      <c r="Z507" s="107" t="str">
        <f ca="1">IFERROR(OFFSET(MD!$U$5,MATCH(Grundlagen_Abrechnung_KAE!$E507,MD_GENDER,0),0),"")</f>
        <v/>
      </c>
      <c r="AA507" s="104">
        <f t="shared" si="70"/>
        <v>0</v>
      </c>
      <c r="AC507" s="104">
        <f t="shared" si="71"/>
        <v>0</v>
      </c>
      <c r="AD507" s="104">
        <f ca="1">IF(F507="Arbeitgeberähnliche Stellung",OFFSET(MD!$Q$5,MATCH(Grundlagen_Abrechnung_KAE!$AK$7,MD_JAHR,0),0)*$H507,IF(J507&gt;0,AC507,I507))</f>
        <v>0</v>
      </c>
      <c r="AF507" s="85" t="e">
        <f ca="1">OFFSET(MD!$P$5,MATCH($AK$7,MD_JAHR,0),0)*12</f>
        <v>#VALUE!</v>
      </c>
      <c r="AG507" s="85">
        <f t="shared" si="72"/>
        <v>0</v>
      </c>
      <c r="AH507" s="81"/>
      <c r="AJ507" s="72"/>
      <c r="AK507" s="72"/>
      <c r="AL507" s="72"/>
      <c r="AM507" s="72"/>
      <c r="AN507" s="72"/>
    </row>
    <row r="508" spans="2:40" ht="15" customHeight="1" x14ac:dyDescent="0.2">
      <c r="B508" s="78"/>
      <c r="C508" s="78"/>
      <c r="D508" s="78"/>
      <c r="E508" s="79"/>
      <c r="F508" s="80"/>
      <c r="G508" s="73"/>
      <c r="H508" s="82"/>
      <c r="I508" s="93"/>
      <c r="J508" s="90"/>
      <c r="K508" s="83"/>
      <c r="L508" s="83"/>
      <c r="M508" s="84"/>
      <c r="N508" s="83"/>
      <c r="O508" s="104" t="str">
        <f ca="1">IF($B508="","",IF(F508="Arbeitgeberähnliche Stellung",OFFSET(MD!$Q$5,MATCH(Grundlagen_Abrechnung_KAE!$AK$7,MD_JAHR,0),0)*$H508,IF(((AD508/12*M508*12)+N508)&gt;AF508,AF508/12,((AD508/12*M508*12)+N508)/12)))</f>
        <v/>
      </c>
      <c r="P508" s="90"/>
      <c r="Q508" s="90"/>
      <c r="R508" s="104">
        <f t="shared" si="65"/>
        <v>0</v>
      </c>
      <c r="T508" s="145">
        <f t="shared" si="66"/>
        <v>0</v>
      </c>
      <c r="U508" s="76">
        <f t="shared" ca="1" si="67"/>
        <v>0</v>
      </c>
      <c r="V508" s="76">
        <f t="shared" ca="1" si="73"/>
        <v>0</v>
      </c>
      <c r="W508" s="76">
        <f t="shared" ca="1" si="68"/>
        <v>0</v>
      </c>
      <c r="Y508" s="106" t="str">
        <f t="shared" si="69"/>
        <v>prüfen</v>
      </c>
      <c r="Z508" s="107" t="str">
        <f ca="1">IFERROR(OFFSET(MD!$U$5,MATCH(Grundlagen_Abrechnung_KAE!$E508,MD_GENDER,0),0),"")</f>
        <v/>
      </c>
      <c r="AA508" s="104">
        <f t="shared" si="70"/>
        <v>0</v>
      </c>
      <c r="AC508" s="104">
        <f t="shared" si="71"/>
        <v>0</v>
      </c>
      <c r="AD508" s="104">
        <f ca="1">IF(F508="Arbeitgeberähnliche Stellung",OFFSET(MD!$Q$5,MATCH(Grundlagen_Abrechnung_KAE!$AK$7,MD_JAHR,0),0)*$H508,IF(J508&gt;0,AC508,I508))</f>
        <v>0</v>
      </c>
      <c r="AF508" s="85" t="e">
        <f ca="1">OFFSET(MD!$P$5,MATCH($AK$7,MD_JAHR,0),0)*12</f>
        <v>#VALUE!</v>
      </c>
      <c r="AG508" s="85">
        <f t="shared" si="72"/>
        <v>0</v>
      </c>
      <c r="AH508" s="81"/>
      <c r="AJ508" s="72"/>
      <c r="AK508" s="72"/>
      <c r="AL508" s="72"/>
      <c r="AM508" s="72"/>
      <c r="AN508" s="72"/>
    </row>
    <row r="509" spans="2:40" ht="15" customHeight="1" x14ac:dyDescent="0.2">
      <c r="B509" s="78"/>
      <c r="C509" s="78"/>
      <c r="D509" s="78"/>
      <c r="E509" s="79"/>
      <c r="F509" s="80"/>
      <c r="G509" s="73"/>
      <c r="H509" s="82"/>
      <c r="I509" s="93"/>
      <c r="J509" s="90"/>
      <c r="K509" s="83"/>
      <c r="L509" s="83"/>
      <c r="M509" s="84"/>
      <c r="N509" s="83"/>
      <c r="O509" s="104" t="str">
        <f ca="1">IF($B509="","",IF(F509="Arbeitgeberähnliche Stellung",OFFSET(MD!$Q$5,MATCH(Grundlagen_Abrechnung_KAE!$AK$7,MD_JAHR,0),0)*$H509,IF(((AD509/12*M509*12)+N509)&gt;AF509,AF509/12,((AD509/12*M509*12)+N509)/12)))</f>
        <v/>
      </c>
      <c r="P509" s="90"/>
      <c r="Q509" s="90"/>
      <c r="R509" s="104">
        <f t="shared" si="65"/>
        <v>0</v>
      </c>
      <c r="T509" s="145">
        <f t="shared" si="66"/>
        <v>0</v>
      </c>
      <c r="U509" s="76">
        <f t="shared" ca="1" si="67"/>
        <v>0</v>
      </c>
      <c r="V509" s="76">
        <f t="shared" ca="1" si="73"/>
        <v>0</v>
      </c>
      <c r="W509" s="76">
        <f t="shared" ca="1" si="68"/>
        <v>0</v>
      </c>
      <c r="Y509" s="106" t="str">
        <f t="shared" si="69"/>
        <v>prüfen</v>
      </c>
      <c r="Z509" s="107" t="str">
        <f ca="1">IFERROR(OFFSET(MD!$U$5,MATCH(Grundlagen_Abrechnung_KAE!$E509,MD_GENDER,0),0),"")</f>
        <v/>
      </c>
      <c r="AA509" s="104">
        <f t="shared" si="70"/>
        <v>0</v>
      </c>
      <c r="AC509" s="104">
        <f t="shared" si="71"/>
        <v>0</v>
      </c>
      <c r="AD509" s="104">
        <f ca="1">IF(F509="Arbeitgeberähnliche Stellung",OFFSET(MD!$Q$5,MATCH(Grundlagen_Abrechnung_KAE!$AK$7,MD_JAHR,0),0)*$H509,IF(J509&gt;0,AC509,I509))</f>
        <v>0</v>
      </c>
      <c r="AF509" s="85" t="e">
        <f ca="1">OFFSET(MD!$P$5,MATCH($AK$7,MD_JAHR,0),0)*12</f>
        <v>#VALUE!</v>
      </c>
      <c r="AG509" s="85">
        <f t="shared" si="72"/>
        <v>0</v>
      </c>
      <c r="AH509" s="81"/>
      <c r="AJ509" s="72"/>
      <c r="AK509" s="72"/>
      <c r="AL509" s="72"/>
      <c r="AM509" s="72"/>
      <c r="AN509" s="72"/>
    </row>
    <row r="510" spans="2:40" ht="15" customHeight="1" x14ac:dyDescent="0.2">
      <c r="B510" s="78"/>
      <c r="C510" s="78"/>
      <c r="D510" s="78"/>
      <c r="E510" s="79"/>
      <c r="F510" s="80"/>
      <c r="G510" s="73"/>
      <c r="H510" s="82"/>
      <c r="I510" s="93"/>
      <c r="J510" s="90"/>
      <c r="K510" s="83"/>
      <c r="L510" s="83"/>
      <c r="M510" s="84"/>
      <c r="N510" s="83"/>
      <c r="O510" s="104" t="str">
        <f ca="1">IF($B510="","",IF(F510="Arbeitgeberähnliche Stellung",OFFSET(MD!$Q$5,MATCH(Grundlagen_Abrechnung_KAE!$AK$7,MD_JAHR,0),0)*$H510,IF(((AD510/12*M510*12)+N510)&gt;AF510,AF510/12,((AD510/12*M510*12)+N510)/12)))</f>
        <v/>
      </c>
      <c r="P510" s="90"/>
      <c r="Q510" s="90"/>
      <c r="R510" s="104">
        <f t="shared" si="65"/>
        <v>0</v>
      </c>
      <c r="T510" s="145">
        <f t="shared" si="66"/>
        <v>0</v>
      </c>
      <c r="U510" s="76">
        <f t="shared" ca="1" si="67"/>
        <v>0</v>
      </c>
      <c r="V510" s="76">
        <f t="shared" ca="1" si="73"/>
        <v>0</v>
      </c>
      <c r="W510" s="76">
        <f t="shared" ca="1" si="68"/>
        <v>0</v>
      </c>
      <c r="Y510" s="106" t="str">
        <f t="shared" si="69"/>
        <v>prüfen</v>
      </c>
      <c r="Z510" s="107" t="str">
        <f ca="1">IFERROR(OFFSET(MD!$U$5,MATCH(Grundlagen_Abrechnung_KAE!$E510,MD_GENDER,0),0),"")</f>
        <v/>
      </c>
      <c r="AA510" s="104">
        <f t="shared" si="70"/>
        <v>0</v>
      </c>
      <c r="AC510" s="104">
        <f t="shared" si="71"/>
        <v>0</v>
      </c>
      <c r="AD510" s="104">
        <f ca="1">IF(F510="Arbeitgeberähnliche Stellung",OFFSET(MD!$Q$5,MATCH(Grundlagen_Abrechnung_KAE!$AK$7,MD_JAHR,0),0)*$H510,IF(J510&gt;0,AC510,I510))</f>
        <v>0</v>
      </c>
      <c r="AF510" s="85" t="e">
        <f ca="1">OFFSET(MD!$P$5,MATCH($AK$7,MD_JAHR,0),0)*12</f>
        <v>#VALUE!</v>
      </c>
      <c r="AG510" s="85">
        <f t="shared" si="72"/>
        <v>0</v>
      </c>
      <c r="AH510" s="81"/>
      <c r="AJ510" s="72"/>
      <c r="AK510" s="72"/>
      <c r="AL510" s="72"/>
      <c r="AM510" s="72"/>
      <c r="AN510" s="72"/>
    </row>
    <row r="511" spans="2:40" ht="15" customHeight="1" x14ac:dyDescent="0.2">
      <c r="B511" s="78"/>
      <c r="C511" s="78"/>
      <c r="D511" s="78"/>
      <c r="E511" s="79"/>
      <c r="F511" s="80"/>
      <c r="G511" s="73"/>
      <c r="H511" s="82"/>
      <c r="I511" s="93"/>
      <c r="J511" s="90"/>
      <c r="K511" s="83"/>
      <c r="L511" s="83"/>
      <c r="M511" s="84"/>
      <c r="N511" s="83"/>
      <c r="O511" s="104" t="str">
        <f ca="1">IF($B511="","",IF(F511="Arbeitgeberähnliche Stellung",OFFSET(MD!$Q$5,MATCH(Grundlagen_Abrechnung_KAE!$AK$7,MD_JAHR,0),0)*$H511,IF(((AD511/12*M511*12)+N511)&gt;AF511,AF511/12,((AD511/12*M511*12)+N511)/12)))</f>
        <v/>
      </c>
      <c r="P511" s="90"/>
      <c r="Q511" s="90"/>
      <c r="R511" s="104">
        <f t="shared" si="65"/>
        <v>0</v>
      </c>
      <c r="T511" s="145">
        <f t="shared" si="66"/>
        <v>0</v>
      </c>
      <c r="U511" s="76">
        <f t="shared" ca="1" si="67"/>
        <v>0</v>
      </c>
      <c r="V511" s="76">
        <f t="shared" ca="1" si="73"/>
        <v>0</v>
      </c>
      <c r="W511" s="76">
        <f t="shared" ca="1" si="68"/>
        <v>0</v>
      </c>
      <c r="Y511" s="106" t="str">
        <f t="shared" si="69"/>
        <v>prüfen</v>
      </c>
      <c r="Z511" s="107" t="str">
        <f ca="1">IFERROR(OFFSET(MD!$U$5,MATCH(Grundlagen_Abrechnung_KAE!$E511,MD_GENDER,0),0),"")</f>
        <v/>
      </c>
      <c r="AA511" s="104">
        <f t="shared" si="70"/>
        <v>0</v>
      </c>
      <c r="AC511" s="104">
        <f t="shared" si="71"/>
        <v>0</v>
      </c>
      <c r="AD511" s="104">
        <f ca="1">IF(F511="Arbeitgeberähnliche Stellung",OFFSET(MD!$Q$5,MATCH(Grundlagen_Abrechnung_KAE!$AK$7,MD_JAHR,0),0)*$H511,IF(J511&gt;0,AC511,I511))</f>
        <v>0</v>
      </c>
      <c r="AF511" s="85" t="e">
        <f ca="1">OFFSET(MD!$P$5,MATCH($AK$7,MD_JAHR,0),0)*12</f>
        <v>#VALUE!</v>
      </c>
      <c r="AG511" s="85">
        <f t="shared" si="72"/>
        <v>0</v>
      </c>
      <c r="AH511" s="81"/>
      <c r="AJ511" s="72"/>
      <c r="AK511" s="72"/>
      <c r="AL511" s="72"/>
      <c r="AM511" s="72"/>
      <c r="AN511" s="72"/>
    </row>
    <row r="512" spans="2:40" ht="15" customHeight="1" x14ac:dyDescent="0.2">
      <c r="B512" s="78"/>
      <c r="C512" s="78"/>
      <c r="D512" s="78"/>
      <c r="E512" s="79"/>
      <c r="F512" s="80"/>
      <c r="G512" s="73"/>
      <c r="H512" s="82"/>
      <c r="I512" s="93"/>
      <c r="J512" s="90"/>
      <c r="K512" s="83"/>
      <c r="L512" s="83"/>
      <c r="M512" s="84"/>
      <c r="N512" s="83"/>
      <c r="O512" s="104" t="str">
        <f ca="1">IF($B512="","",IF(F512="Arbeitgeberähnliche Stellung",OFFSET(MD!$Q$5,MATCH(Grundlagen_Abrechnung_KAE!$AK$7,MD_JAHR,0),0)*$H512,IF(((AD512/12*M512*12)+N512)&gt;AF512,AF512/12,((AD512/12*M512*12)+N512)/12)))</f>
        <v/>
      </c>
      <c r="P512" s="90"/>
      <c r="Q512" s="90"/>
      <c r="R512" s="104">
        <f t="shared" si="65"/>
        <v>0</v>
      </c>
      <c r="T512" s="145">
        <f t="shared" si="66"/>
        <v>0</v>
      </c>
      <c r="U512" s="76">
        <f t="shared" ca="1" si="67"/>
        <v>0</v>
      </c>
      <c r="V512" s="76">
        <f t="shared" ca="1" si="73"/>
        <v>0</v>
      </c>
      <c r="W512" s="76">
        <f t="shared" ca="1" si="68"/>
        <v>0</v>
      </c>
      <c r="Y512" s="106" t="str">
        <f t="shared" si="69"/>
        <v>prüfen</v>
      </c>
      <c r="Z512" s="107" t="str">
        <f ca="1">IFERROR(OFFSET(MD!$U$5,MATCH(Grundlagen_Abrechnung_KAE!$E512,MD_GENDER,0),0),"")</f>
        <v/>
      </c>
      <c r="AA512" s="104">
        <f t="shared" si="70"/>
        <v>0</v>
      </c>
      <c r="AC512" s="104">
        <f t="shared" si="71"/>
        <v>0</v>
      </c>
      <c r="AD512" s="104">
        <f ca="1">IF(F512="Arbeitgeberähnliche Stellung",OFFSET(MD!$Q$5,MATCH(Grundlagen_Abrechnung_KAE!$AK$7,MD_JAHR,0),0)*$H512,IF(J512&gt;0,AC512,I512))</f>
        <v>0</v>
      </c>
      <c r="AF512" s="85" t="e">
        <f ca="1">OFFSET(MD!$P$5,MATCH($AK$7,MD_JAHR,0),0)*12</f>
        <v>#VALUE!</v>
      </c>
      <c r="AG512" s="85">
        <f t="shared" si="72"/>
        <v>0</v>
      </c>
      <c r="AH512" s="81"/>
      <c r="AJ512" s="72"/>
      <c r="AK512" s="72"/>
      <c r="AL512" s="72"/>
      <c r="AM512" s="72"/>
      <c r="AN512" s="72"/>
    </row>
    <row r="513" spans="2:40" ht="15" customHeight="1" x14ac:dyDescent="0.2">
      <c r="B513" s="78"/>
      <c r="C513" s="78"/>
      <c r="D513" s="78"/>
      <c r="E513" s="79"/>
      <c r="F513" s="80"/>
      <c r="G513" s="73"/>
      <c r="H513" s="82"/>
      <c r="I513" s="93"/>
      <c r="J513" s="90"/>
      <c r="K513" s="83"/>
      <c r="L513" s="83"/>
      <c r="M513" s="84"/>
      <c r="N513" s="83"/>
      <c r="O513" s="104" t="str">
        <f ca="1">IF($B513="","",IF(F513="Arbeitgeberähnliche Stellung",OFFSET(MD!$Q$5,MATCH(Grundlagen_Abrechnung_KAE!$AK$7,MD_JAHR,0),0)*$H513,IF(((AD513/12*M513*12)+N513)&gt;AF513,AF513/12,((AD513/12*M513*12)+N513)/12)))</f>
        <v/>
      </c>
      <c r="P513" s="90"/>
      <c r="Q513" s="90"/>
      <c r="R513" s="104">
        <f t="shared" si="65"/>
        <v>0</v>
      </c>
      <c r="T513" s="145">
        <f t="shared" si="66"/>
        <v>0</v>
      </c>
      <c r="U513" s="76">
        <f t="shared" ca="1" si="67"/>
        <v>0</v>
      </c>
      <c r="V513" s="76">
        <f t="shared" ca="1" si="73"/>
        <v>0</v>
      </c>
      <c r="W513" s="76">
        <f t="shared" ca="1" si="68"/>
        <v>0</v>
      </c>
      <c r="Y513" s="106" t="str">
        <f t="shared" si="69"/>
        <v>prüfen</v>
      </c>
      <c r="Z513" s="107" t="str">
        <f ca="1">IFERROR(OFFSET(MD!$U$5,MATCH(Grundlagen_Abrechnung_KAE!$E513,MD_GENDER,0),0),"")</f>
        <v/>
      </c>
      <c r="AA513" s="104">
        <f t="shared" si="70"/>
        <v>0</v>
      </c>
      <c r="AC513" s="104">
        <f t="shared" si="71"/>
        <v>0</v>
      </c>
      <c r="AD513" s="104">
        <f ca="1">IF(F513="Arbeitgeberähnliche Stellung",OFFSET(MD!$Q$5,MATCH(Grundlagen_Abrechnung_KAE!$AK$7,MD_JAHR,0),0)*$H513,IF(J513&gt;0,AC513,I513))</f>
        <v>0</v>
      </c>
      <c r="AF513" s="85" t="e">
        <f ca="1">OFFSET(MD!$P$5,MATCH($AK$7,MD_JAHR,0),0)*12</f>
        <v>#VALUE!</v>
      </c>
      <c r="AG513" s="85">
        <f t="shared" si="72"/>
        <v>0</v>
      </c>
      <c r="AH513" s="81"/>
      <c r="AJ513" s="72"/>
      <c r="AK513" s="72"/>
      <c r="AL513" s="72"/>
      <c r="AM513" s="72"/>
      <c r="AN513" s="72"/>
    </row>
    <row r="514" spans="2:40" ht="15" customHeight="1" x14ac:dyDescent="0.2">
      <c r="B514" s="78"/>
      <c r="C514" s="78"/>
      <c r="D514" s="78"/>
      <c r="E514" s="79"/>
      <c r="F514" s="80"/>
      <c r="G514" s="73"/>
      <c r="H514" s="82"/>
      <c r="I514" s="93"/>
      <c r="J514" s="90"/>
      <c r="K514" s="83"/>
      <c r="L514" s="83"/>
      <c r="M514" s="84"/>
      <c r="N514" s="83"/>
      <c r="O514" s="104" t="str">
        <f ca="1">IF($B514="","",IF(F514="Arbeitgeberähnliche Stellung",OFFSET(MD!$Q$5,MATCH(Grundlagen_Abrechnung_KAE!$AK$7,MD_JAHR,0),0)*$H514,IF(((AD514/12*M514*12)+N514)&gt;AF514,AF514/12,((AD514/12*M514*12)+N514)/12)))</f>
        <v/>
      </c>
      <c r="P514" s="90"/>
      <c r="Q514" s="90"/>
      <c r="R514" s="104">
        <f t="shared" si="65"/>
        <v>0</v>
      </c>
      <c r="T514" s="145">
        <f t="shared" si="66"/>
        <v>0</v>
      </c>
      <c r="U514" s="76">
        <f t="shared" ca="1" si="67"/>
        <v>0</v>
      </c>
      <c r="V514" s="76">
        <f t="shared" ca="1" si="73"/>
        <v>0</v>
      </c>
      <c r="W514" s="76">
        <f t="shared" ca="1" si="68"/>
        <v>0</v>
      </c>
      <c r="Y514" s="106" t="str">
        <f t="shared" si="69"/>
        <v>prüfen</v>
      </c>
      <c r="Z514" s="107" t="str">
        <f ca="1">IFERROR(OFFSET(MD!$U$5,MATCH(Grundlagen_Abrechnung_KAE!$E514,MD_GENDER,0),0),"")</f>
        <v/>
      </c>
      <c r="AA514" s="104">
        <f t="shared" si="70"/>
        <v>0</v>
      </c>
      <c r="AC514" s="104">
        <f t="shared" si="71"/>
        <v>0</v>
      </c>
      <c r="AD514" s="104">
        <f ca="1">IF(F514="Arbeitgeberähnliche Stellung",OFFSET(MD!$Q$5,MATCH(Grundlagen_Abrechnung_KAE!$AK$7,MD_JAHR,0),0)*$H514,IF(J514&gt;0,AC514,I514))</f>
        <v>0</v>
      </c>
      <c r="AF514" s="85" t="e">
        <f ca="1">OFFSET(MD!$P$5,MATCH($AK$7,MD_JAHR,0),0)*12</f>
        <v>#VALUE!</v>
      </c>
      <c r="AG514" s="85">
        <f t="shared" si="72"/>
        <v>0</v>
      </c>
      <c r="AH514" s="81"/>
      <c r="AJ514" s="72"/>
      <c r="AK514" s="72"/>
      <c r="AL514" s="72"/>
      <c r="AM514" s="72"/>
      <c r="AN514" s="72"/>
    </row>
    <row r="515" spans="2:40" ht="15" customHeight="1" x14ac:dyDescent="0.2">
      <c r="B515" s="78"/>
      <c r="C515" s="78"/>
      <c r="D515" s="78"/>
      <c r="E515" s="79"/>
      <c r="F515" s="80"/>
      <c r="G515" s="73"/>
      <c r="H515" s="82"/>
      <c r="I515" s="93"/>
      <c r="J515" s="90"/>
      <c r="K515" s="83"/>
      <c r="L515" s="83"/>
      <c r="M515" s="84"/>
      <c r="N515" s="83"/>
      <c r="O515" s="104" t="str">
        <f ca="1">IF($B515="","",IF(F515="Arbeitgeberähnliche Stellung",OFFSET(MD!$Q$5,MATCH(Grundlagen_Abrechnung_KAE!$AK$7,MD_JAHR,0),0)*$H515,IF(((AD515/12*M515*12)+N515)&gt;AF515,AF515/12,((AD515/12*M515*12)+N515)/12)))</f>
        <v/>
      </c>
      <c r="P515" s="90"/>
      <c r="Q515" s="90"/>
      <c r="R515" s="104">
        <f t="shared" si="65"/>
        <v>0</v>
      </c>
      <c r="T515" s="145">
        <f t="shared" si="66"/>
        <v>0</v>
      </c>
      <c r="U515" s="76">
        <f t="shared" ca="1" si="67"/>
        <v>0</v>
      </c>
      <c r="V515" s="76">
        <f t="shared" ca="1" si="73"/>
        <v>0</v>
      </c>
      <c r="W515" s="76">
        <f t="shared" ca="1" si="68"/>
        <v>0</v>
      </c>
      <c r="Y515" s="106" t="str">
        <f t="shared" si="69"/>
        <v>prüfen</v>
      </c>
      <c r="Z515" s="107" t="str">
        <f ca="1">IFERROR(OFFSET(MD!$U$5,MATCH(Grundlagen_Abrechnung_KAE!$E515,MD_GENDER,0),0),"")</f>
        <v/>
      </c>
      <c r="AA515" s="104">
        <f t="shared" si="70"/>
        <v>0</v>
      </c>
      <c r="AC515" s="104">
        <f t="shared" si="71"/>
        <v>0</v>
      </c>
      <c r="AD515" s="104">
        <f ca="1">IF(F515="Arbeitgeberähnliche Stellung",OFFSET(MD!$Q$5,MATCH(Grundlagen_Abrechnung_KAE!$AK$7,MD_JAHR,0),0)*$H515,IF(J515&gt;0,AC515,I515))</f>
        <v>0</v>
      </c>
      <c r="AF515" s="85" t="e">
        <f ca="1">OFFSET(MD!$P$5,MATCH($AK$7,MD_JAHR,0),0)*12</f>
        <v>#VALUE!</v>
      </c>
      <c r="AG515" s="85">
        <f t="shared" si="72"/>
        <v>0</v>
      </c>
      <c r="AH515" s="81"/>
      <c r="AJ515" s="72"/>
      <c r="AK515" s="72"/>
      <c r="AL515" s="72"/>
      <c r="AM515" s="72"/>
      <c r="AN515" s="72"/>
    </row>
    <row r="516" spans="2:40" ht="15" customHeight="1" x14ac:dyDescent="0.2">
      <c r="B516" s="78"/>
      <c r="C516" s="78"/>
      <c r="D516" s="78"/>
      <c r="E516" s="79"/>
      <c r="F516" s="80"/>
      <c r="G516" s="73"/>
      <c r="H516" s="82"/>
      <c r="I516" s="93"/>
      <c r="J516" s="90"/>
      <c r="K516" s="83"/>
      <c r="L516" s="83"/>
      <c r="M516" s="84"/>
      <c r="N516" s="83"/>
      <c r="O516" s="104" t="str">
        <f ca="1">IF($B516="","",IF(F516="Arbeitgeberähnliche Stellung",OFFSET(MD!$Q$5,MATCH(Grundlagen_Abrechnung_KAE!$AK$7,MD_JAHR,0),0)*$H516,IF(((AD516/12*M516*12)+N516)&gt;AF516,AF516/12,((AD516/12*M516*12)+N516)/12)))</f>
        <v/>
      </c>
      <c r="P516" s="90"/>
      <c r="Q516" s="90"/>
      <c r="R516" s="104">
        <f t="shared" si="65"/>
        <v>0</v>
      </c>
      <c r="T516" s="145">
        <f t="shared" si="66"/>
        <v>0</v>
      </c>
      <c r="U516" s="76">
        <f t="shared" ca="1" si="67"/>
        <v>0</v>
      </c>
      <c r="V516" s="76">
        <f t="shared" ca="1" si="73"/>
        <v>0</v>
      </c>
      <c r="W516" s="76">
        <f t="shared" ca="1" si="68"/>
        <v>0</v>
      </c>
      <c r="Y516" s="106" t="str">
        <f t="shared" si="69"/>
        <v>prüfen</v>
      </c>
      <c r="Z516" s="107" t="str">
        <f ca="1">IFERROR(OFFSET(MD!$U$5,MATCH(Grundlagen_Abrechnung_KAE!$E516,MD_GENDER,0),0),"")</f>
        <v/>
      </c>
      <c r="AA516" s="104">
        <f t="shared" si="70"/>
        <v>0</v>
      </c>
      <c r="AC516" s="104">
        <f t="shared" si="71"/>
        <v>0</v>
      </c>
      <c r="AD516" s="104">
        <f ca="1">IF(F516="Arbeitgeberähnliche Stellung",OFFSET(MD!$Q$5,MATCH(Grundlagen_Abrechnung_KAE!$AK$7,MD_JAHR,0),0)*$H516,IF(J516&gt;0,AC516,I516))</f>
        <v>0</v>
      </c>
      <c r="AF516" s="85" t="e">
        <f ca="1">OFFSET(MD!$P$5,MATCH($AK$7,MD_JAHR,0),0)*12</f>
        <v>#VALUE!</v>
      </c>
      <c r="AG516" s="85">
        <f t="shared" si="72"/>
        <v>0</v>
      </c>
      <c r="AH516" s="81"/>
      <c r="AJ516" s="72"/>
      <c r="AK516" s="72"/>
      <c r="AL516" s="72"/>
      <c r="AM516" s="72"/>
      <c r="AN516" s="72"/>
    </row>
    <row r="517" spans="2:40" ht="15" customHeight="1" x14ac:dyDescent="0.2">
      <c r="B517" s="78"/>
      <c r="C517" s="78"/>
      <c r="D517" s="78"/>
      <c r="E517" s="79"/>
      <c r="F517" s="80"/>
      <c r="G517" s="73"/>
      <c r="H517" s="82"/>
      <c r="I517" s="93"/>
      <c r="J517" s="90"/>
      <c r="K517" s="83"/>
      <c r="L517" s="83"/>
      <c r="M517" s="84"/>
      <c r="N517" s="83"/>
      <c r="O517" s="104" t="str">
        <f ca="1">IF($B517="","",IF(F517="Arbeitgeberähnliche Stellung",OFFSET(MD!$Q$5,MATCH(Grundlagen_Abrechnung_KAE!$AK$7,MD_JAHR,0),0)*$H517,IF(((AD517/12*M517*12)+N517)&gt;AF517,AF517/12,((AD517/12*M517*12)+N517)/12)))</f>
        <v/>
      </c>
      <c r="P517" s="90"/>
      <c r="Q517" s="90"/>
      <c r="R517" s="104">
        <f t="shared" si="65"/>
        <v>0</v>
      </c>
      <c r="T517" s="145">
        <f t="shared" si="66"/>
        <v>0</v>
      </c>
      <c r="U517" s="76">
        <f t="shared" ca="1" si="67"/>
        <v>0</v>
      </c>
      <c r="V517" s="76">
        <f t="shared" ca="1" si="73"/>
        <v>0</v>
      </c>
      <c r="W517" s="76">
        <f t="shared" ca="1" si="68"/>
        <v>0</v>
      </c>
      <c r="Y517" s="106" t="str">
        <f t="shared" si="69"/>
        <v>prüfen</v>
      </c>
      <c r="Z517" s="107" t="str">
        <f ca="1">IFERROR(OFFSET(MD!$U$5,MATCH(Grundlagen_Abrechnung_KAE!$E517,MD_GENDER,0),0),"")</f>
        <v/>
      </c>
      <c r="AA517" s="104">
        <f t="shared" si="70"/>
        <v>0</v>
      </c>
      <c r="AC517" s="104">
        <f t="shared" si="71"/>
        <v>0</v>
      </c>
      <c r="AD517" s="104">
        <f ca="1">IF(F517="Arbeitgeberähnliche Stellung",OFFSET(MD!$Q$5,MATCH(Grundlagen_Abrechnung_KAE!$AK$7,MD_JAHR,0),0)*$H517,IF(J517&gt;0,AC517,I517))</f>
        <v>0</v>
      </c>
      <c r="AF517" s="85" t="e">
        <f ca="1">OFFSET(MD!$P$5,MATCH($AK$7,MD_JAHR,0),0)*12</f>
        <v>#VALUE!</v>
      </c>
      <c r="AG517" s="85">
        <f t="shared" si="72"/>
        <v>0</v>
      </c>
      <c r="AH517" s="81"/>
      <c r="AJ517" s="72"/>
      <c r="AK517" s="72"/>
      <c r="AL517" s="72"/>
      <c r="AM517" s="72"/>
      <c r="AN517" s="72"/>
    </row>
    <row r="518" spans="2:40" ht="15" customHeight="1" x14ac:dyDescent="0.2">
      <c r="B518" s="78"/>
      <c r="C518" s="78"/>
      <c r="D518" s="78"/>
      <c r="E518" s="79"/>
      <c r="F518" s="80"/>
      <c r="G518" s="73"/>
      <c r="H518" s="82"/>
      <c r="I518" s="93"/>
      <c r="J518" s="90"/>
      <c r="K518" s="83"/>
      <c r="L518" s="83"/>
      <c r="M518" s="84"/>
      <c r="N518" s="83"/>
      <c r="O518" s="104" t="str">
        <f ca="1">IF($B518="","",IF(F518="Arbeitgeberähnliche Stellung",OFFSET(MD!$Q$5,MATCH(Grundlagen_Abrechnung_KAE!$AK$7,MD_JAHR,0),0)*$H518,IF(((AD518/12*M518*12)+N518)&gt;AF518,AF518/12,((AD518/12*M518*12)+N518)/12)))</f>
        <v/>
      </c>
      <c r="P518" s="90"/>
      <c r="Q518" s="90"/>
      <c r="R518" s="104">
        <f t="shared" si="65"/>
        <v>0</v>
      </c>
      <c r="T518" s="145">
        <f t="shared" si="66"/>
        <v>0</v>
      </c>
      <c r="U518" s="76">
        <f t="shared" ca="1" si="67"/>
        <v>0</v>
      </c>
      <c r="V518" s="76">
        <f t="shared" ca="1" si="73"/>
        <v>0</v>
      </c>
      <c r="W518" s="76">
        <f t="shared" ca="1" si="68"/>
        <v>0</v>
      </c>
      <c r="Y518" s="106" t="str">
        <f t="shared" si="69"/>
        <v>prüfen</v>
      </c>
      <c r="Z518" s="107" t="str">
        <f ca="1">IFERROR(OFFSET(MD!$U$5,MATCH(Grundlagen_Abrechnung_KAE!$E518,MD_GENDER,0),0),"")</f>
        <v/>
      </c>
      <c r="AA518" s="104">
        <f t="shared" si="70"/>
        <v>0</v>
      </c>
      <c r="AC518" s="104">
        <f t="shared" si="71"/>
        <v>0</v>
      </c>
      <c r="AD518" s="104">
        <f ca="1">IF(F518="Arbeitgeberähnliche Stellung",OFFSET(MD!$Q$5,MATCH(Grundlagen_Abrechnung_KAE!$AK$7,MD_JAHR,0),0)*$H518,IF(J518&gt;0,AC518,I518))</f>
        <v>0</v>
      </c>
      <c r="AF518" s="85" t="e">
        <f ca="1">OFFSET(MD!$P$5,MATCH($AK$7,MD_JAHR,0),0)*12</f>
        <v>#VALUE!</v>
      </c>
      <c r="AG518" s="85">
        <f t="shared" si="72"/>
        <v>0</v>
      </c>
      <c r="AH518" s="81"/>
      <c r="AJ518" s="72"/>
      <c r="AK518" s="72"/>
      <c r="AL518" s="72"/>
      <c r="AM518" s="72"/>
      <c r="AN518" s="72"/>
    </row>
    <row r="519" spans="2:40" ht="15" customHeight="1" x14ac:dyDescent="0.2">
      <c r="B519" s="78"/>
      <c r="C519" s="78"/>
      <c r="D519" s="78"/>
      <c r="E519" s="79"/>
      <c r="F519" s="80"/>
      <c r="G519" s="73"/>
      <c r="H519" s="82"/>
      <c r="I519" s="93"/>
      <c r="J519" s="90"/>
      <c r="K519" s="83"/>
      <c r="L519" s="83"/>
      <c r="M519" s="84"/>
      <c r="N519" s="83"/>
      <c r="O519" s="104" t="str">
        <f ca="1">IF($B519="","",IF(F519="Arbeitgeberähnliche Stellung",OFFSET(MD!$Q$5,MATCH(Grundlagen_Abrechnung_KAE!$AK$7,MD_JAHR,0),0)*$H519,IF(((AD519/12*M519*12)+N519)&gt;AF519,AF519/12,((AD519/12*M519*12)+N519)/12)))</f>
        <v/>
      </c>
      <c r="P519" s="90"/>
      <c r="Q519" s="90"/>
      <c r="R519" s="104">
        <f t="shared" si="65"/>
        <v>0</v>
      </c>
      <c r="T519" s="145">
        <f t="shared" si="66"/>
        <v>0</v>
      </c>
      <c r="U519" s="76">
        <f t="shared" ca="1" si="67"/>
        <v>0</v>
      </c>
      <c r="V519" s="76">
        <f t="shared" ca="1" si="73"/>
        <v>0</v>
      </c>
      <c r="W519" s="76">
        <f t="shared" ca="1" si="68"/>
        <v>0</v>
      </c>
      <c r="Y519" s="106" t="str">
        <f t="shared" si="69"/>
        <v>prüfen</v>
      </c>
      <c r="Z519" s="107" t="str">
        <f ca="1">IFERROR(OFFSET(MD!$U$5,MATCH(Grundlagen_Abrechnung_KAE!$E519,MD_GENDER,0),0),"")</f>
        <v/>
      </c>
      <c r="AA519" s="104">
        <f t="shared" si="70"/>
        <v>0</v>
      </c>
      <c r="AC519" s="104">
        <f t="shared" si="71"/>
        <v>0</v>
      </c>
      <c r="AD519" s="104">
        <f ca="1">IF(F519="Arbeitgeberähnliche Stellung",OFFSET(MD!$Q$5,MATCH(Grundlagen_Abrechnung_KAE!$AK$7,MD_JAHR,0),0)*$H519,IF(J519&gt;0,AC519,I519))</f>
        <v>0</v>
      </c>
      <c r="AF519" s="85" t="e">
        <f ca="1">OFFSET(MD!$P$5,MATCH($AK$7,MD_JAHR,0),0)*12</f>
        <v>#VALUE!</v>
      </c>
      <c r="AG519" s="85">
        <f t="shared" si="72"/>
        <v>0</v>
      </c>
      <c r="AH519" s="81"/>
      <c r="AJ519" s="72"/>
      <c r="AK519" s="72"/>
      <c r="AL519" s="72"/>
      <c r="AM519" s="72"/>
      <c r="AN519" s="72"/>
    </row>
    <row r="520" spans="2:40" ht="15" customHeight="1" x14ac:dyDescent="0.2">
      <c r="B520" s="78"/>
      <c r="C520" s="78"/>
      <c r="D520" s="78"/>
      <c r="E520" s="79"/>
      <c r="F520" s="80"/>
      <c r="G520" s="73"/>
      <c r="H520" s="82"/>
      <c r="I520" s="93"/>
      <c r="J520" s="90"/>
      <c r="K520" s="83"/>
      <c r="L520" s="83"/>
      <c r="M520" s="84"/>
      <c r="N520" s="83"/>
      <c r="O520" s="104" t="str">
        <f ca="1">IF($B520="","",IF(F520="Arbeitgeberähnliche Stellung",OFFSET(MD!$Q$5,MATCH(Grundlagen_Abrechnung_KAE!$AK$7,MD_JAHR,0),0)*$H520,IF(((AD520/12*M520*12)+N520)&gt;AF520,AF520/12,((AD520/12*M520*12)+N520)/12)))</f>
        <v/>
      </c>
      <c r="P520" s="90"/>
      <c r="Q520" s="90"/>
      <c r="R520" s="104">
        <f t="shared" si="65"/>
        <v>0</v>
      </c>
      <c r="T520" s="145">
        <f t="shared" si="66"/>
        <v>0</v>
      </c>
      <c r="U520" s="76">
        <f t="shared" ca="1" si="67"/>
        <v>0</v>
      </c>
      <c r="V520" s="76">
        <f t="shared" ca="1" si="73"/>
        <v>0</v>
      </c>
      <c r="W520" s="76">
        <f t="shared" ca="1" si="68"/>
        <v>0</v>
      </c>
      <c r="Y520" s="106" t="str">
        <f t="shared" si="69"/>
        <v>prüfen</v>
      </c>
      <c r="Z520" s="107" t="str">
        <f ca="1">IFERROR(OFFSET(MD!$U$5,MATCH(Grundlagen_Abrechnung_KAE!$E520,MD_GENDER,0),0),"")</f>
        <v/>
      </c>
      <c r="AA520" s="104">
        <f t="shared" si="70"/>
        <v>0</v>
      </c>
      <c r="AC520" s="104">
        <f t="shared" si="71"/>
        <v>0</v>
      </c>
      <c r="AD520" s="104">
        <f ca="1">IF(F520="Arbeitgeberähnliche Stellung",OFFSET(MD!$Q$5,MATCH(Grundlagen_Abrechnung_KAE!$AK$7,MD_JAHR,0),0)*$H520,IF(J520&gt;0,AC520,I520))</f>
        <v>0</v>
      </c>
      <c r="AF520" s="85" t="e">
        <f ca="1">OFFSET(MD!$P$5,MATCH($AK$7,MD_JAHR,0),0)*12</f>
        <v>#VALUE!</v>
      </c>
      <c r="AG520" s="85">
        <f t="shared" si="72"/>
        <v>0</v>
      </c>
      <c r="AH520" s="81"/>
      <c r="AJ520" s="72"/>
      <c r="AK520" s="72"/>
      <c r="AL520" s="72"/>
      <c r="AM520" s="72"/>
      <c r="AN520" s="72"/>
    </row>
    <row r="521" spans="2:40" ht="15" customHeight="1" x14ac:dyDescent="0.2">
      <c r="B521" s="78"/>
      <c r="C521" s="78"/>
      <c r="D521" s="78"/>
      <c r="E521" s="79"/>
      <c r="F521" s="80"/>
      <c r="G521" s="73"/>
      <c r="H521" s="82"/>
      <c r="I521" s="93"/>
      <c r="J521" s="90"/>
      <c r="K521" s="83"/>
      <c r="L521" s="83"/>
      <c r="M521" s="84"/>
      <c r="N521" s="83"/>
      <c r="O521" s="104" t="str">
        <f ca="1">IF($B521="","",IF(F521="Arbeitgeberähnliche Stellung",OFFSET(MD!$Q$5,MATCH(Grundlagen_Abrechnung_KAE!$AK$7,MD_JAHR,0),0)*$H521,IF(((AD521/12*M521*12)+N521)&gt;AF521,AF521/12,((AD521/12*M521*12)+N521)/12)))</f>
        <v/>
      </c>
      <c r="P521" s="90"/>
      <c r="Q521" s="90"/>
      <c r="R521" s="104">
        <f t="shared" si="65"/>
        <v>0</v>
      </c>
      <c r="T521" s="145">
        <f t="shared" si="66"/>
        <v>0</v>
      </c>
      <c r="U521" s="76">
        <f t="shared" ca="1" si="67"/>
        <v>0</v>
      </c>
      <c r="V521" s="76">
        <f t="shared" ca="1" si="73"/>
        <v>0</v>
      </c>
      <c r="W521" s="76">
        <f t="shared" ca="1" si="68"/>
        <v>0</v>
      </c>
      <c r="Y521" s="106" t="str">
        <f t="shared" si="69"/>
        <v>prüfen</v>
      </c>
      <c r="Z521" s="107" t="str">
        <f ca="1">IFERROR(OFFSET(MD!$U$5,MATCH(Grundlagen_Abrechnung_KAE!$E521,MD_GENDER,0),0),"")</f>
        <v/>
      </c>
      <c r="AA521" s="104">
        <f t="shared" si="70"/>
        <v>0</v>
      </c>
      <c r="AC521" s="104">
        <f t="shared" si="71"/>
        <v>0</v>
      </c>
      <c r="AD521" s="104">
        <f ca="1">IF(F521="Arbeitgeberähnliche Stellung",OFFSET(MD!$Q$5,MATCH(Grundlagen_Abrechnung_KAE!$AK$7,MD_JAHR,0),0)*$H521,IF(J521&gt;0,AC521,I521))</f>
        <v>0</v>
      </c>
      <c r="AF521" s="85" t="e">
        <f ca="1">OFFSET(MD!$P$5,MATCH($AK$7,MD_JAHR,0),0)*12</f>
        <v>#VALUE!</v>
      </c>
      <c r="AG521" s="85">
        <f t="shared" si="72"/>
        <v>0</v>
      </c>
      <c r="AH521" s="81"/>
      <c r="AJ521" s="72"/>
      <c r="AK521" s="72"/>
      <c r="AL521" s="72"/>
      <c r="AM521" s="72"/>
      <c r="AN521" s="72"/>
    </row>
    <row r="522" spans="2:40" ht="15" customHeight="1" x14ac:dyDescent="0.2">
      <c r="B522" s="78"/>
      <c r="C522" s="78"/>
      <c r="D522" s="78"/>
      <c r="E522" s="79"/>
      <c r="F522" s="80"/>
      <c r="G522" s="73"/>
      <c r="H522" s="82"/>
      <c r="I522" s="93"/>
      <c r="J522" s="90"/>
      <c r="K522" s="83"/>
      <c r="L522" s="83"/>
      <c r="M522" s="84"/>
      <c r="N522" s="83"/>
      <c r="O522" s="104" t="str">
        <f ca="1">IF($B522="","",IF(F522="Arbeitgeberähnliche Stellung",OFFSET(MD!$Q$5,MATCH(Grundlagen_Abrechnung_KAE!$AK$7,MD_JAHR,0),0)*$H522,IF(((AD522/12*M522*12)+N522)&gt;AF522,AF522/12,((AD522/12*M522*12)+N522)/12)))</f>
        <v/>
      </c>
      <c r="P522" s="90"/>
      <c r="Q522" s="90"/>
      <c r="R522" s="104">
        <f t="shared" si="65"/>
        <v>0</v>
      </c>
      <c r="T522" s="145">
        <f t="shared" si="66"/>
        <v>0</v>
      </c>
      <c r="U522" s="76">
        <f t="shared" ca="1" si="67"/>
        <v>0</v>
      </c>
      <c r="V522" s="76">
        <f t="shared" ca="1" si="73"/>
        <v>0</v>
      </c>
      <c r="W522" s="76">
        <f t="shared" ca="1" si="68"/>
        <v>0</v>
      </c>
      <c r="Y522" s="106" t="str">
        <f t="shared" si="69"/>
        <v>prüfen</v>
      </c>
      <c r="Z522" s="107" t="str">
        <f ca="1">IFERROR(OFFSET(MD!$U$5,MATCH(Grundlagen_Abrechnung_KAE!$E522,MD_GENDER,0),0),"")</f>
        <v/>
      </c>
      <c r="AA522" s="104">
        <f t="shared" si="70"/>
        <v>0</v>
      </c>
      <c r="AC522" s="104">
        <f t="shared" si="71"/>
        <v>0</v>
      </c>
      <c r="AD522" s="104">
        <f ca="1">IF(F522="Arbeitgeberähnliche Stellung",OFFSET(MD!$Q$5,MATCH(Grundlagen_Abrechnung_KAE!$AK$7,MD_JAHR,0),0)*$H522,IF(J522&gt;0,AC522,I522))</f>
        <v>0</v>
      </c>
      <c r="AF522" s="85" t="e">
        <f ca="1">OFFSET(MD!$P$5,MATCH($AK$7,MD_JAHR,0),0)*12</f>
        <v>#VALUE!</v>
      </c>
      <c r="AG522" s="85">
        <f t="shared" si="72"/>
        <v>0</v>
      </c>
      <c r="AH522" s="81"/>
      <c r="AJ522" s="72"/>
      <c r="AK522" s="72"/>
      <c r="AL522" s="72"/>
      <c r="AM522" s="72"/>
      <c r="AN522" s="72"/>
    </row>
    <row r="523" spans="2:40" ht="15" customHeight="1" x14ac:dyDescent="0.2">
      <c r="B523" s="78"/>
      <c r="C523" s="78"/>
      <c r="D523" s="78"/>
      <c r="E523" s="79"/>
      <c r="F523" s="80"/>
      <c r="G523" s="73"/>
      <c r="H523" s="82"/>
      <c r="I523" s="93"/>
      <c r="J523" s="90"/>
      <c r="K523" s="83"/>
      <c r="L523" s="83"/>
      <c r="M523" s="84"/>
      <c r="N523" s="83"/>
      <c r="O523" s="104" t="str">
        <f ca="1">IF($B523="","",IF(F523="Arbeitgeberähnliche Stellung",OFFSET(MD!$Q$5,MATCH(Grundlagen_Abrechnung_KAE!$AK$7,MD_JAHR,0),0)*$H523,IF(((AD523/12*M523*12)+N523)&gt;AF523,AF523/12,((AD523/12*M523*12)+N523)/12)))</f>
        <v/>
      </c>
      <c r="P523" s="90"/>
      <c r="Q523" s="90"/>
      <c r="R523" s="104">
        <f t="shared" si="65"/>
        <v>0</v>
      </c>
      <c r="T523" s="145">
        <f t="shared" si="66"/>
        <v>0</v>
      </c>
      <c r="U523" s="76">
        <f t="shared" ca="1" si="67"/>
        <v>0</v>
      </c>
      <c r="V523" s="76">
        <f t="shared" ca="1" si="73"/>
        <v>0</v>
      </c>
      <c r="W523" s="76">
        <f t="shared" ca="1" si="68"/>
        <v>0</v>
      </c>
      <c r="Y523" s="106" t="str">
        <f t="shared" si="69"/>
        <v>prüfen</v>
      </c>
      <c r="Z523" s="107" t="str">
        <f ca="1">IFERROR(OFFSET(MD!$U$5,MATCH(Grundlagen_Abrechnung_KAE!$E523,MD_GENDER,0),0),"")</f>
        <v/>
      </c>
      <c r="AA523" s="104">
        <f t="shared" si="70"/>
        <v>0</v>
      </c>
      <c r="AC523" s="104">
        <f t="shared" si="71"/>
        <v>0</v>
      </c>
      <c r="AD523" s="104">
        <f ca="1">IF(F523="Arbeitgeberähnliche Stellung",OFFSET(MD!$Q$5,MATCH(Grundlagen_Abrechnung_KAE!$AK$7,MD_JAHR,0),0)*$H523,IF(J523&gt;0,AC523,I523))</f>
        <v>0</v>
      </c>
      <c r="AF523" s="85" t="e">
        <f ca="1">OFFSET(MD!$P$5,MATCH($AK$7,MD_JAHR,0),0)*12</f>
        <v>#VALUE!</v>
      </c>
      <c r="AG523" s="85">
        <f t="shared" si="72"/>
        <v>0</v>
      </c>
      <c r="AH523" s="81"/>
      <c r="AJ523" s="72"/>
      <c r="AK523" s="72"/>
      <c r="AL523" s="72"/>
      <c r="AM523" s="72"/>
      <c r="AN523" s="72"/>
    </row>
    <row r="524" spans="2:40" ht="15" customHeight="1" x14ac:dyDescent="0.2">
      <c r="B524" s="78"/>
      <c r="C524" s="78"/>
      <c r="D524" s="78"/>
      <c r="E524" s="79"/>
      <c r="F524" s="80"/>
      <c r="G524" s="73"/>
      <c r="H524" s="82"/>
      <c r="I524" s="93"/>
      <c r="J524" s="90"/>
      <c r="K524" s="83"/>
      <c r="L524" s="83"/>
      <c r="M524" s="84"/>
      <c r="N524" s="83"/>
      <c r="O524" s="104" t="str">
        <f ca="1">IF($B524="","",IF(F524="Arbeitgeberähnliche Stellung",OFFSET(MD!$Q$5,MATCH(Grundlagen_Abrechnung_KAE!$AK$7,MD_JAHR,0),0)*$H524,IF(((AD524/12*M524*12)+N524)&gt;AF524,AF524/12,((AD524/12*M524*12)+N524)/12)))</f>
        <v/>
      </c>
      <c r="P524" s="90"/>
      <c r="Q524" s="90"/>
      <c r="R524" s="104">
        <f t="shared" si="65"/>
        <v>0</v>
      </c>
      <c r="T524" s="145">
        <f t="shared" si="66"/>
        <v>0</v>
      </c>
      <c r="U524" s="76">
        <f t="shared" ca="1" si="67"/>
        <v>0</v>
      </c>
      <c r="V524" s="76">
        <f t="shared" ca="1" si="73"/>
        <v>0</v>
      </c>
      <c r="W524" s="76">
        <f t="shared" ca="1" si="68"/>
        <v>0</v>
      </c>
      <c r="Y524" s="106" t="str">
        <f t="shared" si="69"/>
        <v>prüfen</v>
      </c>
      <c r="Z524" s="107" t="str">
        <f ca="1">IFERROR(OFFSET(MD!$U$5,MATCH(Grundlagen_Abrechnung_KAE!$E524,MD_GENDER,0),0),"")</f>
        <v/>
      </c>
      <c r="AA524" s="104">
        <f t="shared" si="70"/>
        <v>0</v>
      </c>
      <c r="AC524" s="104">
        <f t="shared" si="71"/>
        <v>0</v>
      </c>
      <c r="AD524" s="104">
        <f ca="1">IF(F524="Arbeitgeberähnliche Stellung",OFFSET(MD!$Q$5,MATCH(Grundlagen_Abrechnung_KAE!$AK$7,MD_JAHR,0),0)*$H524,IF(J524&gt;0,AC524,I524))</f>
        <v>0</v>
      </c>
      <c r="AF524" s="85" t="e">
        <f ca="1">OFFSET(MD!$P$5,MATCH($AK$7,MD_JAHR,0),0)*12</f>
        <v>#VALUE!</v>
      </c>
      <c r="AG524" s="85">
        <f t="shared" si="72"/>
        <v>0</v>
      </c>
      <c r="AH524" s="81"/>
      <c r="AJ524" s="72"/>
      <c r="AK524" s="72"/>
      <c r="AL524" s="72"/>
      <c r="AM524" s="72"/>
      <c r="AN524" s="72"/>
    </row>
    <row r="525" spans="2:40" ht="15" customHeight="1" x14ac:dyDescent="0.2">
      <c r="B525" s="78"/>
      <c r="C525" s="78"/>
      <c r="D525" s="78"/>
      <c r="E525" s="79"/>
      <c r="F525" s="80"/>
      <c r="G525" s="73"/>
      <c r="H525" s="82"/>
      <c r="I525" s="93"/>
      <c r="J525" s="90"/>
      <c r="K525" s="83"/>
      <c r="L525" s="83"/>
      <c r="M525" s="84"/>
      <c r="N525" s="83"/>
      <c r="O525" s="104" t="str">
        <f ca="1">IF($B525="","",IF(F525="Arbeitgeberähnliche Stellung",OFFSET(MD!$Q$5,MATCH(Grundlagen_Abrechnung_KAE!$AK$7,MD_JAHR,0),0)*$H525,IF(((AD525/12*M525*12)+N525)&gt;AF525,AF525/12,((AD525/12*M525*12)+N525)/12)))</f>
        <v/>
      </c>
      <c r="P525" s="90"/>
      <c r="Q525" s="90"/>
      <c r="R525" s="104">
        <f t="shared" si="65"/>
        <v>0</v>
      </c>
      <c r="T525" s="145">
        <f t="shared" si="66"/>
        <v>0</v>
      </c>
      <c r="U525" s="76">
        <f t="shared" ca="1" si="67"/>
        <v>0</v>
      </c>
      <c r="V525" s="76">
        <f t="shared" ca="1" si="73"/>
        <v>0</v>
      </c>
      <c r="W525" s="76">
        <f t="shared" ca="1" si="68"/>
        <v>0</v>
      </c>
      <c r="Y525" s="106" t="str">
        <f t="shared" si="69"/>
        <v>prüfen</v>
      </c>
      <c r="Z525" s="107" t="str">
        <f ca="1">IFERROR(OFFSET(MD!$U$5,MATCH(Grundlagen_Abrechnung_KAE!$E525,MD_GENDER,0),0),"")</f>
        <v/>
      </c>
      <c r="AA525" s="104">
        <f t="shared" si="70"/>
        <v>0</v>
      </c>
      <c r="AC525" s="104">
        <f t="shared" si="71"/>
        <v>0</v>
      </c>
      <c r="AD525" s="104">
        <f ca="1">IF(F525="Arbeitgeberähnliche Stellung",OFFSET(MD!$Q$5,MATCH(Grundlagen_Abrechnung_KAE!$AK$7,MD_JAHR,0),0)*$H525,IF(J525&gt;0,AC525,I525))</f>
        <v>0</v>
      </c>
      <c r="AF525" s="85" t="e">
        <f ca="1">OFFSET(MD!$P$5,MATCH($AK$7,MD_JAHR,0),0)*12</f>
        <v>#VALUE!</v>
      </c>
      <c r="AG525" s="85">
        <f t="shared" si="72"/>
        <v>0</v>
      </c>
      <c r="AH525" s="81"/>
      <c r="AJ525" s="72"/>
      <c r="AK525" s="72"/>
      <c r="AL525" s="72"/>
      <c r="AM525" s="72"/>
      <c r="AN525" s="72"/>
    </row>
    <row r="526" spans="2:40" ht="15" customHeight="1" x14ac:dyDescent="0.2">
      <c r="B526" s="78"/>
      <c r="C526" s="78"/>
      <c r="D526" s="78"/>
      <c r="E526" s="79"/>
      <c r="F526" s="80"/>
      <c r="G526" s="73"/>
      <c r="H526" s="82"/>
      <c r="I526" s="93"/>
      <c r="J526" s="90"/>
      <c r="K526" s="83"/>
      <c r="L526" s="83"/>
      <c r="M526" s="84"/>
      <c r="N526" s="83"/>
      <c r="O526" s="104" t="str">
        <f ca="1">IF($B526="","",IF(F526="Arbeitgeberähnliche Stellung",OFFSET(MD!$Q$5,MATCH(Grundlagen_Abrechnung_KAE!$AK$7,MD_JAHR,0),0)*$H526,IF(((AD526/12*M526*12)+N526)&gt;AF526,AF526/12,((AD526/12*M526*12)+N526)/12)))</f>
        <v/>
      </c>
      <c r="P526" s="90"/>
      <c r="Q526" s="90"/>
      <c r="R526" s="104">
        <f t="shared" si="65"/>
        <v>0</v>
      </c>
      <c r="T526" s="145">
        <f t="shared" si="66"/>
        <v>0</v>
      </c>
      <c r="U526" s="76">
        <f t="shared" ca="1" si="67"/>
        <v>0</v>
      </c>
      <c r="V526" s="76">
        <f t="shared" ca="1" si="73"/>
        <v>0</v>
      </c>
      <c r="W526" s="76">
        <f t="shared" ca="1" si="68"/>
        <v>0</v>
      </c>
      <c r="Y526" s="106" t="str">
        <f t="shared" si="69"/>
        <v>prüfen</v>
      </c>
      <c r="Z526" s="107" t="str">
        <f ca="1">IFERROR(OFFSET(MD!$U$5,MATCH(Grundlagen_Abrechnung_KAE!$E526,MD_GENDER,0),0),"")</f>
        <v/>
      </c>
      <c r="AA526" s="104">
        <f t="shared" si="70"/>
        <v>0</v>
      </c>
      <c r="AC526" s="104">
        <f t="shared" si="71"/>
        <v>0</v>
      </c>
      <c r="AD526" s="104">
        <f ca="1">IF(F526="Arbeitgeberähnliche Stellung",OFFSET(MD!$Q$5,MATCH(Grundlagen_Abrechnung_KAE!$AK$7,MD_JAHR,0),0)*$H526,IF(J526&gt;0,AC526,I526))</f>
        <v>0</v>
      </c>
      <c r="AF526" s="85" t="e">
        <f ca="1">OFFSET(MD!$P$5,MATCH($AK$7,MD_JAHR,0),0)*12</f>
        <v>#VALUE!</v>
      </c>
      <c r="AG526" s="85">
        <f t="shared" si="72"/>
        <v>0</v>
      </c>
      <c r="AH526" s="81"/>
      <c r="AJ526" s="72"/>
      <c r="AK526" s="72"/>
      <c r="AL526" s="72"/>
      <c r="AM526" s="72"/>
      <c r="AN526" s="72"/>
    </row>
    <row r="527" spans="2:40" ht="15" customHeight="1" x14ac:dyDescent="0.2">
      <c r="B527" s="78"/>
      <c r="C527" s="78"/>
      <c r="D527" s="78"/>
      <c r="E527" s="79"/>
      <c r="F527" s="80"/>
      <c r="G527" s="73"/>
      <c r="H527" s="82"/>
      <c r="I527" s="93"/>
      <c r="J527" s="90"/>
      <c r="K527" s="83"/>
      <c r="L527" s="83"/>
      <c r="M527" s="84"/>
      <c r="N527" s="83"/>
      <c r="O527" s="104" t="str">
        <f ca="1">IF($B527="","",IF(F527="Arbeitgeberähnliche Stellung",OFFSET(MD!$Q$5,MATCH(Grundlagen_Abrechnung_KAE!$AK$7,MD_JAHR,0),0)*$H527,IF(((AD527/12*M527*12)+N527)&gt;AF527,AF527/12,((AD527/12*M527*12)+N527)/12)))</f>
        <v/>
      </c>
      <c r="P527" s="90"/>
      <c r="Q527" s="90"/>
      <c r="R527" s="104">
        <f t="shared" si="65"/>
        <v>0</v>
      </c>
      <c r="T527" s="145">
        <f t="shared" si="66"/>
        <v>0</v>
      </c>
      <c r="U527" s="76">
        <f t="shared" ca="1" si="67"/>
        <v>0</v>
      </c>
      <c r="V527" s="76">
        <f t="shared" ca="1" si="73"/>
        <v>0</v>
      </c>
      <c r="W527" s="76">
        <f t="shared" ca="1" si="68"/>
        <v>0</v>
      </c>
      <c r="Y527" s="106" t="str">
        <f t="shared" si="69"/>
        <v>prüfen</v>
      </c>
      <c r="Z527" s="107" t="str">
        <f ca="1">IFERROR(OFFSET(MD!$U$5,MATCH(Grundlagen_Abrechnung_KAE!$E527,MD_GENDER,0),0),"")</f>
        <v/>
      </c>
      <c r="AA527" s="104">
        <f t="shared" si="70"/>
        <v>0</v>
      </c>
      <c r="AC527" s="104">
        <f t="shared" si="71"/>
        <v>0</v>
      </c>
      <c r="AD527" s="104">
        <f ca="1">IF(F527="Arbeitgeberähnliche Stellung",OFFSET(MD!$Q$5,MATCH(Grundlagen_Abrechnung_KAE!$AK$7,MD_JAHR,0),0)*$H527,IF(J527&gt;0,AC527,I527))</f>
        <v>0</v>
      </c>
      <c r="AF527" s="85" t="e">
        <f ca="1">OFFSET(MD!$P$5,MATCH($AK$7,MD_JAHR,0),0)*12</f>
        <v>#VALUE!</v>
      </c>
      <c r="AG527" s="85">
        <f t="shared" si="72"/>
        <v>0</v>
      </c>
      <c r="AH527" s="81"/>
      <c r="AJ527" s="72"/>
      <c r="AK527" s="72"/>
      <c r="AL527" s="72"/>
      <c r="AM527" s="72"/>
      <c r="AN527" s="72"/>
    </row>
    <row r="528" spans="2:40" ht="15" customHeight="1" x14ac:dyDescent="0.2">
      <c r="B528" s="78"/>
      <c r="C528" s="78"/>
      <c r="D528" s="78"/>
      <c r="E528" s="79"/>
      <c r="F528" s="80"/>
      <c r="G528" s="73"/>
      <c r="H528" s="82"/>
      <c r="I528" s="93"/>
      <c r="J528" s="90"/>
      <c r="K528" s="83"/>
      <c r="L528" s="83"/>
      <c r="M528" s="84"/>
      <c r="N528" s="83"/>
      <c r="O528" s="104" t="str">
        <f ca="1">IF($B528="","",IF(F528="Arbeitgeberähnliche Stellung",OFFSET(MD!$Q$5,MATCH(Grundlagen_Abrechnung_KAE!$AK$7,MD_JAHR,0),0)*$H528,IF(((AD528/12*M528*12)+N528)&gt;AF528,AF528/12,((AD528/12*M528*12)+N528)/12)))</f>
        <v/>
      </c>
      <c r="P528" s="90"/>
      <c r="Q528" s="90"/>
      <c r="R528" s="104">
        <f t="shared" si="65"/>
        <v>0</v>
      </c>
      <c r="T528" s="145">
        <f t="shared" si="66"/>
        <v>0</v>
      </c>
      <c r="U528" s="76">
        <f t="shared" ca="1" si="67"/>
        <v>0</v>
      </c>
      <c r="V528" s="76">
        <f t="shared" ca="1" si="73"/>
        <v>0</v>
      </c>
      <c r="W528" s="76">
        <f t="shared" ca="1" si="68"/>
        <v>0</v>
      </c>
      <c r="Y528" s="106" t="str">
        <f t="shared" si="69"/>
        <v>prüfen</v>
      </c>
      <c r="Z528" s="107" t="str">
        <f ca="1">IFERROR(OFFSET(MD!$U$5,MATCH(Grundlagen_Abrechnung_KAE!$E528,MD_GENDER,0),0),"")</f>
        <v/>
      </c>
      <c r="AA528" s="104">
        <f t="shared" si="70"/>
        <v>0</v>
      </c>
      <c r="AC528" s="104">
        <f t="shared" si="71"/>
        <v>0</v>
      </c>
      <c r="AD528" s="104">
        <f ca="1">IF(F528="Arbeitgeberähnliche Stellung",OFFSET(MD!$Q$5,MATCH(Grundlagen_Abrechnung_KAE!$AK$7,MD_JAHR,0),0)*$H528,IF(J528&gt;0,AC528,I528))</f>
        <v>0</v>
      </c>
      <c r="AF528" s="85" t="e">
        <f ca="1">OFFSET(MD!$P$5,MATCH($AK$7,MD_JAHR,0),0)*12</f>
        <v>#VALUE!</v>
      </c>
      <c r="AG528" s="85">
        <f t="shared" si="72"/>
        <v>0</v>
      </c>
      <c r="AH528" s="81"/>
      <c r="AJ528" s="72"/>
      <c r="AK528" s="72"/>
      <c r="AL528" s="72"/>
      <c r="AM528" s="72"/>
      <c r="AN528" s="72"/>
    </row>
    <row r="529" spans="2:40" ht="15" customHeight="1" x14ac:dyDescent="0.2">
      <c r="B529" s="78"/>
      <c r="C529" s="78"/>
      <c r="D529" s="78"/>
      <c r="E529" s="79"/>
      <c r="F529" s="80"/>
      <c r="G529" s="73"/>
      <c r="H529" s="82"/>
      <c r="I529" s="93"/>
      <c r="J529" s="90"/>
      <c r="K529" s="83"/>
      <c r="L529" s="83"/>
      <c r="M529" s="84"/>
      <c r="N529" s="83"/>
      <c r="O529" s="104" t="str">
        <f ca="1">IF($B529="","",IF(F529="Arbeitgeberähnliche Stellung",OFFSET(MD!$Q$5,MATCH(Grundlagen_Abrechnung_KAE!$AK$7,MD_JAHR,0),0)*$H529,IF(((AD529/12*M529*12)+N529)&gt;AF529,AF529/12,((AD529/12*M529*12)+N529)/12)))</f>
        <v/>
      </c>
      <c r="P529" s="90"/>
      <c r="Q529" s="90"/>
      <c r="R529" s="104">
        <f t="shared" si="65"/>
        <v>0</v>
      </c>
      <c r="T529" s="145">
        <f t="shared" si="66"/>
        <v>0</v>
      </c>
      <c r="U529" s="76">
        <f t="shared" ca="1" si="67"/>
        <v>0</v>
      </c>
      <c r="V529" s="76">
        <f t="shared" ca="1" si="73"/>
        <v>0</v>
      </c>
      <c r="W529" s="76">
        <f t="shared" ca="1" si="68"/>
        <v>0</v>
      </c>
      <c r="Y529" s="106" t="str">
        <f t="shared" si="69"/>
        <v>prüfen</v>
      </c>
      <c r="Z529" s="107" t="str">
        <f ca="1">IFERROR(OFFSET(MD!$U$5,MATCH(Grundlagen_Abrechnung_KAE!$E529,MD_GENDER,0),0),"")</f>
        <v/>
      </c>
      <c r="AA529" s="104">
        <f t="shared" si="70"/>
        <v>0</v>
      </c>
      <c r="AC529" s="104">
        <f t="shared" si="71"/>
        <v>0</v>
      </c>
      <c r="AD529" s="104">
        <f ca="1">IF(F529="Arbeitgeberähnliche Stellung",OFFSET(MD!$Q$5,MATCH(Grundlagen_Abrechnung_KAE!$AK$7,MD_JAHR,0),0)*$H529,IF(J529&gt;0,AC529,I529))</f>
        <v>0</v>
      </c>
      <c r="AF529" s="85" t="e">
        <f ca="1">OFFSET(MD!$P$5,MATCH($AK$7,MD_JAHR,0),0)*12</f>
        <v>#VALUE!</v>
      </c>
      <c r="AG529" s="85">
        <f t="shared" si="72"/>
        <v>0</v>
      </c>
      <c r="AH529" s="81"/>
      <c r="AJ529" s="72"/>
      <c r="AK529" s="72"/>
      <c r="AL529" s="72"/>
      <c r="AM529" s="72"/>
      <c r="AN529" s="72"/>
    </row>
    <row r="530" spans="2:40" ht="15" customHeight="1" x14ac:dyDescent="0.2">
      <c r="B530" s="78"/>
      <c r="C530" s="78"/>
      <c r="D530" s="78"/>
      <c r="E530" s="79"/>
      <c r="F530" s="80"/>
      <c r="G530" s="73"/>
      <c r="H530" s="82"/>
      <c r="I530" s="93"/>
      <c r="J530" s="90"/>
      <c r="K530" s="83"/>
      <c r="L530" s="83"/>
      <c r="M530" s="84"/>
      <c r="N530" s="83"/>
      <c r="O530" s="104" t="str">
        <f ca="1">IF($B530="","",IF(F530="Arbeitgeberähnliche Stellung",OFFSET(MD!$Q$5,MATCH(Grundlagen_Abrechnung_KAE!$AK$7,MD_JAHR,0),0)*$H530,IF(((AD530/12*M530*12)+N530)&gt;AF530,AF530/12,((AD530/12*M530*12)+N530)/12)))</f>
        <v/>
      </c>
      <c r="P530" s="90"/>
      <c r="Q530" s="90"/>
      <c r="R530" s="104">
        <f t="shared" si="65"/>
        <v>0</v>
      </c>
      <c r="T530" s="145">
        <f t="shared" si="66"/>
        <v>0</v>
      </c>
      <c r="U530" s="76">
        <f t="shared" ca="1" si="67"/>
        <v>0</v>
      </c>
      <c r="V530" s="76">
        <f t="shared" ca="1" si="73"/>
        <v>0</v>
      </c>
      <c r="W530" s="76">
        <f t="shared" ca="1" si="68"/>
        <v>0</v>
      </c>
      <c r="Y530" s="106" t="str">
        <f t="shared" si="69"/>
        <v>prüfen</v>
      </c>
      <c r="Z530" s="107" t="str">
        <f ca="1">IFERROR(OFFSET(MD!$U$5,MATCH(Grundlagen_Abrechnung_KAE!$E530,MD_GENDER,0),0),"")</f>
        <v/>
      </c>
      <c r="AA530" s="104">
        <f t="shared" si="70"/>
        <v>0</v>
      </c>
      <c r="AC530" s="104">
        <f t="shared" si="71"/>
        <v>0</v>
      </c>
      <c r="AD530" s="104">
        <f ca="1">IF(F530="Arbeitgeberähnliche Stellung",OFFSET(MD!$Q$5,MATCH(Grundlagen_Abrechnung_KAE!$AK$7,MD_JAHR,0),0)*$H530,IF(J530&gt;0,AC530,I530))</f>
        <v>0</v>
      </c>
      <c r="AF530" s="85" t="e">
        <f ca="1">OFFSET(MD!$P$5,MATCH($AK$7,MD_JAHR,0),0)*12</f>
        <v>#VALUE!</v>
      </c>
      <c r="AG530" s="85">
        <f t="shared" si="72"/>
        <v>0</v>
      </c>
      <c r="AH530" s="81"/>
      <c r="AJ530" s="72"/>
      <c r="AK530" s="72"/>
      <c r="AL530" s="72"/>
      <c r="AM530" s="72"/>
      <c r="AN530" s="72"/>
    </row>
    <row r="531" spans="2:40" ht="15" customHeight="1" x14ac:dyDescent="0.2">
      <c r="B531" s="78"/>
      <c r="C531" s="78"/>
      <c r="D531" s="78"/>
      <c r="E531" s="79"/>
      <c r="F531" s="80"/>
      <c r="G531" s="73"/>
      <c r="H531" s="82"/>
      <c r="I531" s="93"/>
      <c r="J531" s="90"/>
      <c r="K531" s="83"/>
      <c r="L531" s="83"/>
      <c r="M531" s="84"/>
      <c r="N531" s="83"/>
      <c r="O531" s="104" t="str">
        <f ca="1">IF($B531="","",IF(F531="Arbeitgeberähnliche Stellung",OFFSET(MD!$Q$5,MATCH(Grundlagen_Abrechnung_KAE!$AK$7,MD_JAHR,0),0)*$H531,IF(((AD531/12*M531*12)+N531)&gt;AF531,AF531/12,((AD531/12*M531*12)+N531)/12)))</f>
        <v/>
      </c>
      <c r="P531" s="90"/>
      <c r="Q531" s="90"/>
      <c r="R531" s="104">
        <f t="shared" ref="R531:R594" si="74">ROUND(IF(Q531="",0,IF(P531=0,0,IF(Q531&gt;P531,0,P531-Q531))),2)</f>
        <v>0</v>
      </c>
      <c r="T531" s="145">
        <f t="shared" ref="T531:T594" si="75">IFERROR(R531/P531,0)</f>
        <v>0</v>
      </c>
      <c r="U531" s="76">
        <f t="shared" ref="U531:U594" ca="1" si="76">IFERROR(IF(O531-W531=0,O531,(O531)*(1-T531)),0)</f>
        <v>0</v>
      </c>
      <c r="V531" s="76">
        <f t="shared" ca="1" si="73"/>
        <v>0</v>
      </c>
      <c r="W531" s="76">
        <f t="shared" ref="W531:W594" ca="1" si="77">IFERROR(O531*T531,0)*0.8</f>
        <v>0</v>
      </c>
      <c r="Y531" s="106" t="str">
        <f t="shared" ref="Y531:Y594" si="78">IF(YEAR($G531)&gt;$Y$16,"prüfen","")</f>
        <v>prüfen</v>
      </c>
      <c r="Z531" s="107" t="str">
        <f ca="1">IFERROR(OFFSET(MD!$U$5,MATCH(Grundlagen_Abrechnung_KAE!$E531,MD_GENDER,0),0),"")</f>
        <v/>
      </c>
      <c r="AA531" s="104">
        <f t="shared" ref="AA531:AA594" si="79">IF(B531="",0,IF(YEAR(G531)&gt;$AA$16,0,1))</f>
        <v>0</v>
      </c>
      <c r="AC531" s="104">
        <f t="shared" ref="AC531:AC594" si="80">IF(J531*K531/6&gt;J531*L531/12,J531*K531/6,J531*L531/12)</f>
        <v>0</v>
      </c>
      <c r="AD531" s="104">
        <f ca="1">IF(F531="Arbeitgeberähnliche Stellung",OFFSET(MD!$Q$5,MATCH(Grundlagen_Abrechnung_KAE!$AK$7,MD_JAHR,0),0)*$H531,IF(J531&gt;0,AC531,I531))</f>
        <v>0</v>
      </c>
      <c r="AF531" s="85" t="e">
        <f ca="1">OFFSET(MD!$P$5,MATCH($AK$7,MD_JAHR,0),0)*12</f>
        <v>#VALUE!</v>
      </c>
      <c r="AG531" s="85">
        <f t="shared" ref="AG531:AG594" si="81">I531*M531+N531</f>
        <v>0</v>
      </c>
      <c r="AH531" s="81"/>
      <c r="AJ531" s="72"/>
      <c r="AK531" s="72"/>
      <c r="AL531" s="72"/>
      <c r="AM531" s="72"/>
      <c r="AN531" s="72"/>
    </row>
    <row r="532" spans="2:40" ht="15" customHeight="1" x14ac:dyDescent="0.2">
      <c r="B532" s="78"/>
      <c r="C532" s="78"/>
      <c r="D532" s="78"/>
      <c r="E532" s="79"/>
      <c r="F532" s="80"/>
      <c r="G532" s="73"/>
      <c r="H532" s="82"/>
      <c r="I532" s="93"/>
      <c r="J532" s="90"/>
      <c r="K532" s="83"/>
      <c r="L532" s="83"/>
      <c r="M532" s="84"/>
      <c r="N532" s="83"/>
      <c r="O532" s="104" t="str">
        <f ca="1">IF($B532="","",IF(F532="Arbeitgeberähnliche Stellung",OFFSET(MD!$Q$5,MATCH(Grundlagen_Abrechnung_KAE!$AK$7,MD_JAHR,0),0)*$H532,IF(((AD532/12*M532*12)+N532)&gt;AF532,AF532/12,((AD532/12*M532*12)+N532)/12)))</f>
        <v/>
      </c>
      <c r="P532" s="90"/>
      <c r="Q532" s="90"/>
      <c r="R532" s="104">
        <f t="shared" si="74"/>
        <v>0</v>
      </c>
      <c r="T532" s="145">
        <f t="shared" si="75"/>
        <v>0</v>
      </c>
      <c r="U532" s="76">
        <f t="shared" ca="1" si="76"/>
        <v>0</v>
      </c>
      <c r="V532" s="76">
        <f t="shared" ref="V532:V595" ca="1" si="82">IFERROR(O532*T532,0)</f>
        <v>0</v>
      </c>
      <c r="W532" s="76">
        <f t="shared" ca="1" si="77"/>
        <v>0</v>
      </c>
      <c r="Y532" s="106" t="str">
        <f t="shared" si="78"/>
        <v>prüfen</v>
      </c>
      <c r="Z532" s="107" t="str">
        <f ca="1">IFERROR(OFFSET(MD!$U$5,MATCH(Grundlagen_Abrechnung_KAE!$E532,MD_GENDER,0),0),"")</f>
        <v/>
      </c>
      <c r="AA532" s="104">
        <f t="shared" si="79"/>
        <v>0</v>
      </c>
      <c r="AC532" s="104">
        <f t="shared" si="80"/>
        <v>0</v>
      </c>
      <c r="AD532" s="104">
        <f ca="1">IF(F532="Arbeitgeberähnliche Stellung",OFFSET(MD!$Q$5,MATCH(Grundlagen_Abrechnung_KAE!$AK$7,MD_JAHR,0),0)*$H532,IF(J532&gt;0,AC532,I532))</f>
        <v>0</v>
      </c>
      <c r="AF532" s="85" t="e">
        <f ca="1">OFFSET(MD!$P$5,MATCH($AK$7,MD_JAHR,0),0)*12</f>
        <v>#VALUE!</v>
      </c>
      <c r="AG532" s="85">
        <f t="shared" si="81"/>
        <v>0</v>
      </c>
      <c r="AH532" s="81"/>
      <c r="AJ532" s="72"/>
      <c r="AK532" s="72"/>
      <c r="AL532" s="72"/>
      <c r="AM532" s="72"/>
      <c r="AN532" s="72"/>
    </row>
    <row r="533" spans="2:40" ht="15" customHeight="1" x14ac:dyDescent="0.2">
      <c r="B533" s="78"/>
      <c r="C533" s="78"/>
      <c r="D533" s="78"/>
      <c r="E533" s="79"/>
      <c r="F533" s="80"/>
      <c r="G533" s="73"/>
      <c r="H533" s="82"/>
      <c r="I533" s="93"/>
      <c r="J533" s="90"/>
      <c r="K533" s="83"/>
      <c r="L533" s="83"/>
      <c r="M533" s="84"/>
      <c r="N533" s="83"/>
      <c r="O533" s="104" t="str">
        <f ca="1">IF($B533="","",IF(F533="Arbeitgeberähnliche Stellung",OFFSET(MD!$Q$5,MATCH(Grundlagen_Abrechnung_KAE!$AK$7,MD_JAHR,0),0)*$H533,IF(((AD533/12*M533*12)+N533)&gt;AF533,AF533/12,((AD533/12*M533*12)+N533)/12)))</f>
        <v/>
      </c>
      <c r="P533" s="90"/>
      <c r="Q533" s="90"/>
      <c r="R533" s="104">
        <f t="shared" si="74"/>
        <v>0</v>
      </c>
      <c r="T533" s="145">
        <f t="shared" si="75"/>
        <v>0</v>
      </c>
      <c r="U533" s="76">
        <f t="shared" ca="1" si="76"/>
        <v>0</v>
      </c>
      <c r="V533" s="76">
        <f t="shared" ca="1" si="82"/>
        <v>0</v>
      </c>
      <c r="W533" s="76">
        <f t="shared" ca="1" si="77"/>
        <v>0</v>
      </c>
      <c r="Y533" s="106" t="str">
        <f t="shared" si="78"/>
        <v>prüfen</v>
      </c>
      <c r="Z533" s="107" t="str">
        <f ca="1">IFERROR(OFFSET(MD!$U$5,MATCH(Grundlagen_Abrechnung_KAE!$E533,MD_GENDER,0),0),"")</f>
        <v/>
      </c>
      <c r="AA533" s="104">
        <f t="shared" si="79"/>
        <v>0</v>
      </c>
      <c r="AC533" s="104">
        <f t="shared" si="80"/>
        <v>0</v>
      </c>
      <c r="AD533" s="104">
        <f ca="1">IF(F533="Arbeitgeberähnliche Stellung",OFFSET(MD!$Q$5,MATCH(Grundlagen_Abrechnung_KAE!$AK$7,MD_JAHR,0),0)*$H533,IF(J533&gt;0,AC533,I533))</f>
        <v>0</v>
      </c>
      <c r="AF533" s="85" t="e">
        <f ca="1">OFFSET(MD!$P$5,MATCH($AK$7,MD_JAHR,0),0)*12</f>
        <v>#VALUE!</v>
      </c>
      <c r="AG533" s="85">
        <f t="shared" si="81"/>
        <v>0</v>
      </c>
      <c r="AH533" s="81"/>
      <c r="AJ533" s="72"/>
      <c r="AK533" s="72"/>
      <c r="AL533" s="72"/>
      <c r="AM533" s="72"/>
      <c r="AN533" s="72"/>
    </row>
    <row r="534" spans="2:40" ht="15" customHeight="1" x14ac:dyDescent="0.2">
      <c r="B534" s="78"/>
      <c r="C534" s="78"/>
      <c r="D534" s="78"/>
      <c r="E534" s="79"/>
      <c r="F534" s="80"/>
      <c r="G534" s="73"/>
      <c r="H534" s="82"/>
      <c r="I534" s="93"/>
      <c r="J534" s="90"/>
      <c r="K534" s="83"/>
      <c r="L534" s="83"/>
      <c r="M534" s="84"/>
      <c r="N534" s="83"/>
      <c r="O534" s="104" t="str">
        <f ca="1">IF($B534="","",IF(F534="Arbeitgeberähnliche Stellung",OFFSET(MD!$Q$5,MATCH(Grundlagen_Abrechnung_KAE!$AK$7,MD_JAHR,0),0)*$H534,IF(((AD534/12*M534*12)+N534)&gt;AF534,AF534/12,((AD534/12*M534*12)+N534)/12)))</f>
        <v/>
      </c>
      <c r="P534" s="90"/>
      <c r="Q534" s="90"/>
      <c r="R534" s="104">
        <f t="shared" si="74"/>
        <v>0</v>
      </c>
      <c r="T534" s="145">
        <f t="shared" si="75"/>
        <v>0</v>
      </c>
      <c r="U534" s="76">
        <f t="shared" ca="1" si="76"/>
        <v>0</v>
      </c>
      <c r="V534" s="76">
        <f t="shared" ca="1" si="82"/>
        <v>0</v>
      </c>
      <c r="W534" s="76">
        <f t="shared" ca="1" si="77"/>
        <v>0</v>
      </c>
      <c r="Y534" s="106" t="str">
        <f t="shared" si="78"/>
        <v>prüfen</v>
      </c>
      <c r="Z534" s="107" t="str">
        <f ca="1">IFERROR(OFFSET(MD!$U$5,MATCH(Grundlagen_Abrechnung_KAE!$E534,MD_GENDER,0),0),"")</f>
        <v/>
      </c>
      <c r="AA534" s="104">
        <f t="shared" si="79"/>
        <v>0</v>
      </c>
      <c r="AC534" s="104">
        <f t="shared" si="80"/>
        <v>0</v>
      </c>
      <c r="AD534" s="104">
        <f ca="1">IF(F534="Arbeitgeberähnliche Stellung",OFFSET(MD!$Q$5,MATCH(Grundlagen_Abrechnung_KAE!$AK$7,MD_JAHR,0),0)*$H534,IF(J534&gt;0,AC534,I534))</f>
        <v>0</v>
      </c>
      <c r="AF534" s="85" t="e">
        <f ca="1">OFFSET(MD!$P$5,MATCH($AK$7,MD_JAHR,0),0)*12</f>
        <v>#VALUE!</v>
      </c>
      <c r="AG534" s="85">
        <f t="shared" si="81"/>
        <v>0</v>
      </c>
      <c r="AH534" s="81"/>
      <c r="AJ534" s="72"/>
      <c r="AK534" s="72"/>
      <c r="AL534" s="72"/>
      <c r="AM534" s="72"/>
      <c r="AN534" s="72"/>
    </row>
    <row r="535" spans="2:40" ht="15" customHeight="1" x14ac:dyDescent="0.2">
      <c r="B535" s="78"/>
      <c r="C535" s="78"/>
      <c r="D535" s="78"/>
      <c r="E535" s="79"/>
      <c r="F535" s="80"/>
      <c r="G535" s="73"/>
      <c r="H535" s="82"/>
      <c r="I535" s="93"/>
      <c r="J535" s="90"/>
      <c r="K535" s="83"/>
      <c r="L535" s="83"/>
      <c r="M535" s="84"/>
      <c r="N535" s="83"/>
      <c r="O535" s="104" t="str">
        <f ca="1">IF($B535="","",IF(F535="Arbeitgeberähnliche Stellung",OFFSET(MD!$Q$5,MATCH(Grundlagen_Abrechnung_KAE!$AK$7,MD_JAHR,0),0)*$H535,IF(((AD535/12*M535*12)+N535)&gt;AF535,AF535/12,((AD535/12*M535*12)+N535)/12)))</f>
        <v/>
      </c>
      <c r="P535" s="90"/>
      <c r="Q535" s="90"/>
      <c r="R535" s="104">
        <f t="shared" si="74"/>
        <v>0</v>
      </c>
      <c r="T535" s="145">
        <f t="shared" si="75"/>
        <v>0</v>
      </c>
      <c r="U535" s="76">
        <f t="shared" ca="1" si="76"/>
        <v>0</v>
      </c>
      <c r="V535" s="76">
        <f t="shared" ca="1" si="82"/>
        <v>0</v>
      </c>
      <c r="W535" s="76">
        <f t="shared" ca="1" si="77"/>
        <v>0</v>
      </c>
      <c r="Y535" s="106" t="str">
        <f t="shared" si="78"/>
        <v>prüfen</v>
      </c>
      <c r="Z535" s="107" t="str">
        <f ca="1">IFERROR(OFFSET(MD!$U$5,MATCH(Grundlagen_Abrechnung_KAE!$E535,MD_GENDER,0),0),"")</f>
        <v/>
      </c>
      <c r="AA535" s="104">
        <f t="shared" si="79"/>
        <v>0</v>
      </c>
      <c r="AC535" s="104">
        <f t="shared" si="80"/>
        <v>0</v>
      </c>
      <c r="AD535" s="104">
        <f ca="1">IF(F535="Arbeitgeberähnliche Stellung",OFFSET(MD!$Q$5,MATCH(Grundlagen_Abrechnung_KAE!$AK$7,MD_JAHR,0),0)*$H535,IF(J535&gt;0,AC535,I535))</f>
        <v>0</v>
      </c>
      <c r="AF535" s="85" t="e">
        <f ca="1">OFFSET(MD!$P$5,MATCH($AK$7,MD_JAHR,0),0)*12</f>
        <v>#VALUE!</v>
      </c>
      <c r="AG535" s="85">
        <f t="shared" si="81"/>
        <v>0</v>
      </c>
      <c r="AH535" s="81"/>
      <c r="AJ535" s="72"/>
      <c r="AK535" s="72"/>
      <c r="AL535" s="72"/>
      <c r="AM535" s="72"/>
      <c r="AN535" s="72"/>
    </row>
    <row r="536" spans="2:40" ht="15" customHeight="1" x14ac:dyDescent="0.2">
      <c r="B536" s="78"/>
      <c r="C536" s="78"/>
      <c r="D536" s="78"/>
      <c r="E536" s="79"/>
      <c r="F536" s="80"/>
      <c r="G536" s="73"/>
      <c r="H536" s="82"/>
      <c r="I536" s="93"/>
      <c r="J536" s="90"/>
      <c r="K536" s="83"/>
      <c r="L536" s="83"/>
      <c r="M536" s="84"/>
      <c r="N536" s="83"/>
      <c r="O536" s="104" t="str">
        <f ca="1">IF($B536="","",IF(F536="Arbeitgeberähnliche Stellung",OFFSET(MD!$Q$5,MATCH(Grundlagen_Abrechnung_KAE!$AK$7,MD_JAHR,0),0)*$H536,IF(((AD536/12*M536*12)+N536)&gt;AF536,AF536/12,((AD536/12*M536*12)+N536)/12)))</f>
        <v/>
      </c>
      <c r="P536" s="90"/>
      <c r="Q536" s="90"/>
      <c r="R536" s="104">
        <f t="shared" si="74"/>
        <v>0</v>
      </c>
      <c r="T536" s="145">
        <f t="shared" si="75"/>
        <v>0</v>
      </c>
      <c r="U536" s="76">
        <f t="shared" ca="1" si="76"/>
        <v>0</v>
      </c>
      <c r="V536" s="76">
        <f t="shared" ca="1" si="82"/>
        <v>0</v>
      </c>
      <c r="W536" s="76">
        <f t="shared" ca="1" si="77"/>
        <v>0</v>
      </c>
      <c r="Y536" s="106" t="str">
        <f t="shared" si="78"/>
        <v>prüfen</v>
      </c>
      <c r="Z536" s="107" t="str">
        <f ca="1">IFERROR(OFFSET(MD!$U$5,MATCH(Grundlagen_Abrechnung_KAE!$E536,MD_GENDER,0),0),"")</f>
        <v/>
      </c>
      <c r="AA536" s="104">
        <f t="shared" si="79"/>
        <v>0</v>
      </c>
      <c r="AC536" s="104">
        <f t="shared" si="80"/>
        <v>0</v>
      </c>
      <c r="AD536" s="104">
        <f ca="1">IF(F536="Arbeitgeberähnliche Stellung",OFFSET(MD!$Q$5,MATCH(Grundlagen_Abrechnung_KAE!$AK$7,MD_JAHR,0),0)*$H536,IF(J536&gt;0,AC536,I536))</f>
        <v>0</v>
      </c>
      <c r="AF536" s="85" t="e">
        <f ca="1">OFFSET(MD!$P$5,MATCH($AK$7,MD_JAHR,0),0)*12</f>
        <v>#VALUE!</v>
      </c>
      <c r="AG536" s="85">
        <f t="shared" si="81"/>
        <v>0</v>
      </c>
      <c r="AH536" s="81"/>
      <c r="AJ536" s="72"/>
      <c r="AK536" s="72"/>
      <c r="AL536" s="72"/>
      <c r="AM536" s="72"/>
      <c r="AN536" s="72"/>
    </row>
    <row r="537" spans="2:40" ht="15" customHeight="1" x14ac:dyDescent="0.2">
      <c r="B537" s="78"/>
      <c r="C537" s="78"/>
      <c r="D537" s="78"/>
      <c r="E537" s="79"/>
      <c r="F537" s="80"/>
      <c r="G537" s="73"/>
      <c r="H537" s="82"/>
      <c r="I537" s="93"/>
      <c r="J537" s="90"/>
      <c r="K537" s="83"/>
      <c r="L537" s="83"/>
      <c r="M537" s="84"/>
      <c r="N537" s="83"/>
      <c r="O537" s="104" t="str">
        <f ca="1">IF($B537="","",IF(F537="Arbeitgeberähnliche Stellung",OFFSET(MD!$Q$5,MATCH(Grundlagen_Abrechnung_KAE!$AK$7,MD_JAHR,0),0)*$H537,IF(((AD537/12*M537*12)+N537)&gt;AF537,AF537/12,((AD537/12*M537*12)+N537)/12)))</f>
        <v/>
      </c>
      <c r="P537" s="90"/>
      <c r="Q537" s="90"/>
      <c r="R537" s="104">
        <f t="shared" si="74"/>
        <v>0</v>
      </c>
      <c r="T537" s="145">
        <f t="shared" si="75"/>
        <v>0</v>
      </c>
      <c r="U537" s="76">
        <f t="shared" ca="1" si="76"/>
        <v>0</v>
      </c>
      <c r="V537" s="76">
        <f t="shared" ca="1" si="82"/>
        <v>0</v>
      </c>
      <c r="W537" s="76">
        <f t="shared" ca="1" si="77"/>
        <v>0</v>
      </c>
      <c r="Y537" s="106" t="str">
        <f t="shared" si="78"/>
        <v>prüfen</v>
      </c>
      <c r="Z537" s="107" t="str">
        <f ca="1">IFERROR(OFFSET(MD!$U$5,MATCH(Grundlagen_Abrechnung_KAE!$E537,MD_GENDER,0),0),"")</f>
        <v/>
      </c>
      <c r="AA537" s="104">
        <f t="shared" si="79"/>
        <v>0</v>
      </c>
      <c r="AC537" s="104">
        <f t="shared" si="80"/>
        <v>0</v>
      </c>
      <c r="AD537" s="104">
        <f ca="1">IF(F537="Arbeitgeberähnliche Stellung",OFFSET(MD!$Q$5,MATCH(Grundlagen_Abrechnung_KAE!$AK$7,MD_JAHR,0),0)*$H537,IF(J537&gt;0,AC537,I537))</f>
        <v>0</v>
      </c>
      <c r="AF537" s="85" t="e">
        <f ca="1">OFFSET(MD!$P$5,MATCH($AK$7,MD_JAHR,0),0)*12</f>
        <v>#VALUE!</v>
      </c>
      <c r="AG537" s="85">
        <f t="shared" si="81"/>
        <v>0</v>
      </c>
      <c r="AH537" s="81"/>
      <c r="AJ537" s="72"/>
      <c r="AK537" s="72"/>
      <c r="AL537" s="72"/>
      <c r="AM537" s="72"/>
      <c r="AN537" s="72"/>
    </row>
    <row r="538" spans="2:40" ht="15" customHeight="1" x14ac:dyDescent="0.2">
      <c r="B538" s="78"/>
      <c r="C538" s="78"/>
      <c r="D538" s="78"/>
      <c r="E538" s="79"/>
      <c r="F538" s="80"/>
      <c r="G538" s="73"/>
      <c r="H538" s="82"/>
      <c r="I538" s="93"/>
      <c r="J538" s="90"/>
      <c r="K538" s="83"/>
      <c r="L538" s="83"/>
      <c r="M538" s="84"/>
      <c r="N538" s="83"/>
      <c r="O538" s="104" t="str">
        <f ca="1">IF($B538="","",IF(F538="Arbeitgeberähnliche Stellung",OFFSET(MD!$Q$5,MATCH(Grundlagen_Abrechnung_KAE!$AK$7,MD_JAHR,0),0)*$H538,IF(((AD538/12*M538*12)+N538)&gt;AF538,AF538/12,((AD538/12*M538*12)+N538)/12)))</f>
        <v/>
      </c>
      <c r="P538" s="90"/>
      <c r="Q538" s="90"/>
      <c r="R538" s="104">
        <f t="shared" si="74"/>
        <v>0</v>
      </c>
      <c r="T538" s="145">
        <f t="shared" si="75"/>
        <v>0</v>
      </c>
      <c r="U538" s="76">
        <f t="shared" ca="1" si="76"/>
        <v>0</v>
      </c>
      <c r="V538" s="76">
        <f t="shared" ca="1" si="82"/>
        <v>0</v>
      </c>
      <c r="W538" s="76">
        <f t="shared" ca="1" si="77"/>
        <v>0</v>
      </c>
      <c r="Y538" s="106" t="str">
        <f t="shared" si="78"/>
        <v>prüfen</v>
      </c>
      <c r="Z538" s="107" t="str">
        <f ca="1">IFERROR(OFFSET(MD!$U$5,MATCH(Grundlagen_Abrechnung_KAE!$E538,MD_GENDER,0),0),"")</f>
        <v/>
      </c>
      <c r="AA538" s="104">
        <f t="shared" si="79"/>
        <v>0</v>
      </c>
      <c r="AC538" s="104">
        <f t="shared" si="80"/>
        <v>0</v>
      </c>
      <c r="AD538" s="104">
        <f ca="1">IF(F538="Arbeitgeberähnliche Stellung",OFFSET(MD!$Q$5,MATCH(Grundlagen_Abrechnung_KAE!$AK$7,MD_JAHR,0),0)*$H538,IF(J538&gt;0,AC538,I538))</f>
        <v>0</v>
      </c>
      <c r="AF538" s="85" t="e">
        <f ca="1">OFFSET(MD!$P$5,MATCH($AK$7,MD_JAHR,0),0)*12</f>
        <v>#VALUE!</v>
      </c>
      <c r="AG538" s="85">
        <f t="shared" si="81"/>
        <v>0</v>
      </c>
      <c r="AH538" s="81"/>
      <c r="AJ538" s="72"/>
      <c r="AK538" s="72"/>
      <c r="AL538" s="72"/>
      <c r="AM538" s="72"/>
      <c r="AN538" s="72"/>
    </row>
    <row r="539" spans="2:40" ht="15" customHeight="1" x14ac:dyDescent="0.2">
      <c r="B539" s="78"/>
      <c r="C539" s="78"/>
      <c r="D539" s="78"/>
      <c r="E539" s="79"/>
      <c r="F539" s="80"/>
      <c r="G539" s="73"/>
      <c r="H539" s="82"/>
      <c r="I539" s="93"/>
      <c r="J539" s="90"/>
      <c r="K539" s="83"/>
      <c r="L539" s="83"/>
      <c r="M539" s="84"/>
      <c r="N539" s="83"/>
      <c r="O539" s="104" t="str">
        <f ca="1">IF($B539="","",IF(F539="Arbeitgeberähnliche Stellung",OFFSET(MD!$Q$5,MATCH(Grundlagen_Abrechnung_KAE!$AK$7,MD_JAHR,0),0)*$H539,IF(((AD539/12*M539*12)+N539)&gt;AF539,AF539/12,((AD539/12*M539*12)+N539)/12)))</f>
        <v/>
      </c>
      <c r="P539" s="90"/>
      <c r="Q539" s="90"/>
      <c r="R539" s="104">
        <f t="shared" si="74"/>
        <v>0</v>
      </c>
      <c r="T539" s="145">
        <f t="shared" si="75"/>
        <v>0</v>
      </c>
      <c r="U539" s="76">
        <f t="shared" ca="1" si="76"/>
        <v>0</v>
      </c>
      <c r="V539" s="76">
        <f t="shared" ca="1" si="82"/>
        <v>0</v>
      </c>
      <c r="W539" s="76">
        <f t="shared" ca="1" si="77"/>
        <v>0</v>
      </c>
      <c r="Y539" s="106" t="str">
        <f t="shared" si="78"/>
        <v>prüfen</v>
      </c>
      <c r="Z539" s="107" t="str">
        <f ca="1">IFERROR(OFFSET(MD!$U$5,MATCH(Grundlagen_Abrechnung_KAE!$E539,MD_GENDER,0),0),"")</f>
        <v/>
      </c>
      <c r="AA539" s="104">
        <f t="shared" si="79"/>
        <v>0</v>
      </c>
      <c r="AC539" s="104">
        <f t="shared" si="80"/>
        <v>0</v>
      </c>
      <c r="AD539" s="104">
        <f ca="1">IF(F539="Arbeitgeberähnliche Stellung",OFFSET(MD!$Q$5,MATCH(Grundlagen_Abrechnung_KAE!$AK$7,MD_JAHR,0),0)*$H539,IF(J539&gt;0,AC539,I539))</f>
        <v>0</v>
      </c>
      <c r="AF539" s="85" t="e">
        <f ca="1">OFFSET(MD!$P$5,MATCH($AK$7,MD_JAHR,0),0)*12</f>
        <v>#VALUE!</v>
      </c>
      <c r="AG539" s="85">
        <f t="shared" si="81"/>
        <v>0</v>
      </c>
      <c r="AH539" s="81"/>
      <c r="AJ539" s="72"/>
      <c r="AK539" s="72"/>
      <c r="AL539" s="72"/>
      <c r="AM539" s="72"/>
      <c r="AN539" s="72"/>
    </row>
    <row r="540" spans="2:40" ht="15" customHeight="1" x14ac:dyDescent="0.2">
      <c r="B540" s="78"/>
      <c r="C540" s="78"/>
      <c r="D540" s="78"/>
      <c r="E540" s="79"/>
      <c r="F540" s="80"/>
      <c r="G540" s="73"/>
      <c r="H540" s="82"/>
      <c r="I540" s="93"/>
      <c r="J540" s="90"/>
      <c r="K540" s="83"/>
      <c r="L540" s="83"/>
      <c r="M540" s="84"/>
      <c r="N540" s="83"/>
      <c r="O540" s="104" t="str">
        <f ca="1">IF($B540="","",IF(F540="Arbeitgeberähnliche Stellung",OFFSET(MD!$Q$5,MATCH(Grundlagen_Abrechnung_KAE!$AK$7,MD_JAHR,0),0)*$H540,IF(((AD540/12*M540*12)+N540)&gt;AF540,AF540/12,((AD540/12*M540*12)+N540)/12)))</f>
        <v/>
      </c>
      <c r="P540" s="90"/>
      <c r="Q540" s="90"/>
      <c r="R540" s="104">
        <f t="shared" si="74"/>
        <v>0</v>
      </c>
      <c r="T540" s="145">
        <f t="shared" si="75"/>
        <v>0</v>
      </c>
      <c r="U540" s="76">
        <f t="shared" ca="1" si="76"/>
        <v>0</v>
      </c>
      <c r="V540" s="76">
        <f t="shared" ca="1" si="82"/>
        <v>0</v>
      </c>
      <c r="W540" s="76">
        <f t="shared" ca="1" si="77"/>
        <v>0</v>
      </c>
      <c r="Y540" s="106" t="str">
        <f t="shared" si="78"/>
        <v>prüfen</v>
      </c>
      <c r="Z540" s="107" t="str">
        <f ca="1">IFERROR(OFFSET(MD!$U$5,MATCH(Grundlagen_Abrechnung_KAE!$E540,MD_GENDER,0),0),"")</f>
        <v/>
      </c>
      <c r="AA540" s="104">
        <f t="shared" si="79"/>
        <v>0</v>
      </c>
      <c r="AC540" s="104">
        <f t="shared" si="80"/>
        <v>0</v>
      </c>
      <c r="AD540" s="104">
        <f ca="1">IF(F540="Arbeitgeberähnliche Stellung",OFFSET(MD!$Q$5,MATCH(Grundlagen_Abrechnung_KAE!$AK$7,MD_JAHR,0),0)*$H540,IF(J540&gt;0,AC540,I540))</f>
        <v>0</v>
      </c>
      <c r="AF540" s="85" t="e">
        <f ca="1">OFFSET(MD!$P$5,MATCH($AK$7,MD_JAHR,0),0)*12</f>
        <v>#VALUE!</v>
      </c>
      <c r="AG540" s="85">
        <f t="shared" si="81"/>
        <v>0</v>
      </c>
      <c r="AH540" s="81"/>
      <c r="AJ540" s="72"/>
      <c r="AK540" s="72"/>
      <c r="AL540" s="72"/>
      <c r="AM540" s="72"/>
      <c r="AN540" s="72"/>
    </row>
    <row r="541" spans="2:40" ht="15" customHeight="1" x14ac:dyDescent="0.2">
      <c r="B541" s="78"/>
      <c r="C541" s="78"/>
      <c r="D541" s="78"/>
      <c r="E541" s="79"/>
      <c r="F541" s="80"/>
      <c r="G541" s="73"/>
      <c r="H541" s="82"/>
      <c r="I541" s="93"/>
      <c r="J541" s="90"/>
      <c r="K541" s="83"/>
      <c r="L541" s="83"/>
      <c r="M541" s="84"/>
      <c r="N541" s="83"/>
      <c r="O541" s="104" t="str">
        <f ca="1">IF($B541="","",IF(F541="Arbeitgeberähnliche Stellung",OFFSET(MD!$Q$5,MATCH(Grundlagen_Abrechnung_KAE!$AK$7,MD_JAHR,0),0)*$H541,IF(((AD541/12*M541*12)+N541)&gt;AF541,AF541/12,((AD541/12*M541*12)+N541)/12)))</f>
        <v/>
      </c>
      <c r="P541" s="90"/>
      <c r="Q541" s="90"/>
      <c r="R541" s="104">
        <f t="shared" si="74"/>
        <v>0</v>
      </c>
      <c r="T541" s="145">
        <f t="shared" si="75"/>
        <v>0</v>
      </c>
      <c r="U541" s="76">
        <f t="shared" ca="1" si="76"/>
        <v>0</v>
      </c>
      <c r="V541" s="76">
        <f t="shared" ca="1" si="82"/>
        <v>0</v>
      </c>
      <c r="W541" s="76">
        <f t="shared" ca="1" si="77"/>
        <v>0</v>
      </c>
      <c r="Y541" s="106" t="str">
        <f t="shared" si="78"/>
        <v>prüfen</v>
      </c>
      <c r="Z541" s="107" t="str">
        <f ca="1">IFERROR(OFFSET(MD!$U$5,MATCH(Grundlagen_Abrechnung_KAE!$E541,MD_GENDER,0),0),"")</f>
        <v/>
      </c>
      <c r="AA541" s="104">
        <f t="shared" si="79"/>
        <v>0</v>
      </c>
      <c r="AC541" s="104">
        <f t="shared" si="80"/>
        <v>0</v>
      </c>
      <c r="AD541" s="104">
        <f ca="1">IF(F541="Arbeitgeberähnliche Stellung",OFFSET(MD!$Q$5,MATCH(Grundlagen_Abrechnung_KAE!$AK$7,MD_JAHR,0),0)*$H541,IF(J541&gt;0,AC541,I541))</f>
        <v>0</v>
      </c>
      <c r="AF541" s="85" t="e">
        <f ca="1">OFFSET(MD!$P$5,MATCH($AK$7,MD_JAHR,0),0)*12</f>
        <v>#VALUE!</v>
      </c>
      <c r="AG541" s="85">
        <f t="shared" si="81"/>
        <v>0</v>
      </c>
      <c r="AH541" s="81"/>
      <c r="AJ541" s="72"/>
      <c r="AK541" s="72"/>
      <c r="AL541" s="72"/>
      <c r="AM541" s="72"/>
      <c r="AN541" s="72"/>
    </row>
    <row r="542" spans="2:40" ht="15" customHeight="1" x14ac:dyDescent="0.2">
      <c r="B542" s="78"/>
      <c r="C542" s="78"/>
      <c r="D542" s="78"/>
      <c r="E542" s="79"/>
      <c r="F542" s="80"/>
      <c r="G542" s="73"/>
      <c r="H542" s="82"/>
      <c r="I542" s="93"/>
      <c r="J542" s="90"/>
      <c r="K542" s="83"/>
      <c r="L542" s="83"/>
      <c r="M542" s="84"/>
      <c r="N542" s="83"/>
      <c r="O542" s="104" t="str">
        <f ca="1">IF($B542="","",IF(F542="Arbeitgeberähnliche Stellung",OFFSET(MD!$Q$5,MATCH(Grundlagen_Abrechnung_KAE!$AK$7,MD_JAHR,0),0)*$H542,IF(((AD542/12*M542*12)+N542)&gt;AF542,AF542/12,((AD542/12*M542*12)+N542)/12)))</f>
        <v/>
      </c>
      <c r="P542" s="90"/>
      <c r="Q542" s="90"/>
      <c r="R542" s="104">
        <f t="shared" si="74"/>
        <v>0</v>
      </c>
      <c r="T542" s="145">
        <f t="shared" si="75"/>
        <v>0</v>
      </c>
      <c r="U542" s="76">
        <f t="shared" ca="1" si="76"/>
        <v>0</v>
      </c>
      <c r="V542" s="76">
        <f t="shared" ca="1" si="82"/>
        <v>0</v>
      </c>
      <c r="W542" s="76">
        <f t="shared" ca="1" si="77"/>
        <v>0</v>
      </c>
      <c r="Y542" s="106" t="str">
        <f t="shared" si="78"/>
        <v>prüfen</v>
      </c>
      <c r="Z542" s="107" t="str">
        <f ca="1">IFERROR(OFFSET(MD!$U$5,MATCH(Grundlagen_Abrechnung_KAE!$E542,MD_GENDER,0),0),"")</f>
        <v/>
      </c>
      <c r="AA542" s="104">
        <f t="shared" si="79"/>
        <v>0</v>
      </c>
      <c r="AC542" s="104">
        <f t="shared" si="80"/>
        <v>0</v>
      </c>
      <c r="AD542" s="104">
        <f ca="1">IF(F542="Arbeitgeberähnliche Stellung",OFFSET(MD!$Q$5,MATCH(Grundlagen_Abrechnung_KAE!$AK$7,MD_JAHR,0),0)*$H542,IF(J542&gt;0,AC542,I542))</f>
        <v>0</v>
      </c>
      <c r="AF542" s="85" t="e">
        <f ca="1">OFFSET(MD!$P$5,MATCH($AK$7,MD_JAHR,0),0)*12</f>
        <v>#VALUE!</v>
      </c>
      <c r="AG542" s="85">
        <f t="shared" si="81"/>
        <v>0</v>
      </c>
      <c r="AH542" s="81"/>
      <c r="AJ542" s="72"/>
      <c r="AK542" s="72"/>
      <c r="AL542" s="72"/>
      <c r="AM542" s="72"/>
      <c r="AN542" s="72"/>
    </row>
    <row r="543" spans="2:40" ht="15" customHeight="1" x14ac:dyDescent="0.2">
      <c r="B543" s="78"/>
      <c r="C543" s="78"/>
      <c r="D543" s="78"/>
      <c r="E543" s="79"/>
      <c r="F543" s="80"/>
      <c r="G543" s="73"/>
      <c r="H543" s="82"/>
      <c r="I543" s="93"/>
      <c r="J543" s="90"/>
      <c r="K543" s="83"/>
      <c r="L543" s="83"/>
      <c r="M543" s="84"/>
      <c r="N543" s="83"/>
      <c r="O543" s="104" t="str">
        <f ca="1">IF($B543="","",IF(F543="Arbeitgeberähnliche Stellung",OFFSET(MD!$Q$5,MATCH(Grundlagen_Abrechnung_KAE!$AK$7,MD_JAHR,0),0)*$H543,IF(((AD543/12*M543*12)+N543)&gt;AF543,AF543/12,((AD543/12*M543*12)+N543)/12)))</f>
        <v/>
      </c>
      <c r="P543" s="90"/>
      <c r="Q543" s="90"/>
      <c r="R543" s="104">
        <f t="shared" si="74"/>
        <v>0</v>
      </c>
      <c r="T543" s="145">
        <f t="shared" si="75"/>
        <v>0</v>
      </c>
      <c r="U543" s="76">
        <f t="shared" ca="1" si="76"/>
        <v>0</v>
      </c>
      <c r="V543" s="76">
        <f t="shared" ca="1" si="82"/>
        <v>0</v>
      </c>
      <c r="W543" s="76">
        <f t="shared" ca="1" si="77"/>
        <v>0</v>
      </c>
      <c r="Y543" s="106" t="str">
        <f t="shared" si="78"/>
        <v>prüfen</v>
      </c>
      <c r="Z543" s="107" t="str">
        <f ca="1">IFERROR(OFFSET(MD!$U$5,MATCH(Grundlagen_Abrechnung_KAE!$E543,MD_GENDER,0),0),"")</f>
        <v/>
      </c>
      <c r="AA543" s="104">
        <f t="shared" si="79"/>
        <v>0</v>
      </c>
      <c r="AC543" s="104">
        <f t="shared" si="80"/>
        <v>0</v>
      </c>
      <c r="AD543" s="104">
        <f ca="1">IF(F543="Arbeitgeberähnliche Stellung",OFFSET(MD!$Q$5,MATCH(Grundlagen_Abrechnung_KAE!$AK$7,MD_JAHR,0),0)*$H543,IF(J543&gt;0,AC543,I543))</f>
        <v>0</v>
      </c>
      <c r="AF543" s="85" t="e">
        <f ca="1">OFFSET(MD!$P$5,MATCH($AK$7,MD_JAHR,0),0)*12</f>
        <v>#VALUE!</v>
      </c>
      <c r="AG543" s="85">
        <f t="shared" si="81"/>
        <v>0</v>
      </c>
      <c r="AH543" s="81"/>
      <c r="AJ543" s="72"/>
      <c r="AK543" s="72"/>
      <c r="AL543" s="72"/>
      <c r="AM543" s="72"/>
      <c r="AN543" s="72"/>
    </row>
    <row r="544" spans="2:40" ht="15" customHeight="1" x14ac:dyDescent="0.2">
      <c r="B544" s="78"/>
      <c r="C544" s="78"/>
      <c r="D544" s="78"/>
      <c r="E544" s="79"/>
      <c r="F544" s="80"/>
      <c r="G544" s="73"/>
      <c r="H544" s="82"/>
      <c r="I544" s="93"/>
      <c r="J544" s="90"/>
      <c r="K544" s="83"/>
      <c r="L544" s="83"/>
      <c r="M544" s="84"/>
      <c r="N544" s="83"/>
      <c r="O544" s="104" t="str">
        <f ca="1">IF($B544="","",IF(F544="Arbeitgeberähnliche Stellung",OFFSET(MD!$Q$5,MATCH(Grundlagen_Abrechnung_KAE!$AK$7,MD_JAHR,0),0)*$H544,IF(((AD544/12*M544*12)+N544)&gt;AF544,AF544/12,((AD544/12*M544*12)+N544)/12)))</f>
        <v/>
      </c>
      <c r="P544" s="90"/>
      <c r="Q544" s="90"/>
      <c r="R544" s="104">
        <f t="shared" si="74"/>
        <v>0</v>
      </c>
      <c r="T544" s="145">
        <f t="shared" si="75"/>
        <v>0</v>
      </c>
      <c r="U544" s="76">
        <f t="shared" ca="1" si="76"/>
        <v>0</v>
      </c>
      <c r="V544" s="76">
        <f t="shared" ca="1" si="82"/>
        <v>0</v>
      </c>
      <c r="W544" s="76">
        <f t="shared" ca="1" si="77"/>
        <v>0</v>
      </c>
      <c r="Y544" s="106" t="str">
        <f t="shared" si="78"/>
        <v>prüfen</v>
      </c>
      <c r="Z544" s="107" t="str">
        <f ca="1">IFERROR(OFFSET(MD!$U$5,MATCH(Grundlagen_Abrechnung_KAE!$E544,MD_GENDER,0),0),"")</f>
        <v/>
      </c>
      <c r="AA544" s="104">
        <f t="shared" si="79"/>
        <v>0</v>
      </c>
      <c r="AC544" s="104">
        <f t="shared" si="80"/>
        <v>0</v>
      </c>
      <c r="AD544" s="104">
        <f ca="1">IF(F544="Arbeitgeberähnliche Stellung",OFFSET(MD!$Q$5,MATCH(Grundlagen_Abrechnung_KAE!$AK$7,MD_JAHR,0),0)*$H544,IF(J544&gt;0,AC544,I544))</f>
        <v>0</v>
      </c>
      <c r="AF544" s="85" t="e">
        <f ca="1">OFFSET(MD!$P$5,MATCH($AK$7,MD_JAHR,0),0)*12</f>
        <v>#VALUE!</v>
      </c>
      <c r="AG544" s="85">
        <f t="shared" si="81"/>
        <v>0</v>
      </c>
      <c r="AH544" s="81"/>
      <c r="AJ544" s="72"/>
      <c r="AK544" s="72"/>
      <c r="AL544" s="72"/>
      <c r="AM544" s="72"/>
      <c r="AN544" s="72"/>
    </row>
    <row r="545" spans="2:40" ht="15" customHeight="1" x14ac:dyDescent="0.2">
      <c r="B545" s="78"/>
      <c r="C545" s="78"/>
      <c r="D545" s="78"/>
      <c r="E545" s="79"/>
      <c r="F545" s="80"/>
      <c r="G545" s="73"/>
      <c r="H545" s="82"/>
      <c r="I545" s="93"/>
      <c r="J545" s="90"/>
      <c r="K545" s="83"/>
      <c r="L545" s="83"/>
      <c r="M545" s="84"/>
      <c r="N545" s="83"/>
      <c r="O545" s="104" t="str">
        <f ca="1">IF($B545="","",IF(F545="Arbeitgeberähnliche Stellung",OFFSET(MD!$Q$5,MATCH(Grundlagen_Abrechnung_KAE!$AK$7,MD_JAHR,0),0)*$H545,IF(((AD545/12*M545*12)+N545)&gt;AF545,AF545/12,((AD545/12*M545*12)+N545)/12)))</f>
        <v/>
      </c>
      <c r="P545" s="90"/>
      <c r="Q545" s="90"/>
      <c r="R545" s="104">
        <f t="shared" si="74"/>
        <v>0</v>
      </c>
      <c r="T545" s="145">
        <f t="shared" si="75"/>
        <v>0</v>
      </c>
      <c r="U545" s="76">
        <f t="shared" ca="1" si="76"/>
        <v>0</v>
      </c>
      <c r="V545" s="76">
        <f t="shared" ca="1" si="82"/>
        <v>0</v>
      </c>
      <c r="W545" s="76">
        <f t="shared" ca="1" si="77"/>
        <v>0</v>
      </c>
      <c r="Y545" s="106" t="str">
        <f t="shared" si="78"/>
        <v>prüfen</v>
      </c>
      <c r="Z545" s="107" t="str">
        <f ca="1">IFERROR(OFFSET(MD!$U$5,MATCH(Grundlagen_Abrechnung_KAE!$E545,MD_GENDER,0),0),"")</f>
        <v/>
      </c>
      <c r="AA545" s="104">
        <f t="shared" si="79"/>
        <v>0</v>
      </c>
      <c r="AC545" s="104">
        <f t="shared" si="80"/>
        <v>0</v>
      </c>
      <c r="AD545" s="104">
        <f ca="1">IF(F545="Arbeitgeberähnliche Stellung",OFFSET(MD!$Q$5,MATCH(Grundlagen_Abrechnung_KAE!$AK$7,MD_JAHR,0),0)*$H545,IF(J545&gt;0,AC545,I545))</f>
        <v>0</v>
      </c>
      <c r="AF545" s="85" t="e">
        <f ca="1">OFFSET(MD!$P$5,MATCH($AK$7,MD_JAHR,0),0)*12</f>
        <v>#VALUE!</v>
      </c>
      <c r="AG545" s="85">
        <f t="shared" si="81"/>
        <v>0</v>
      </c>
      <c r="AH545" s="81"/>
      <c r="AJ545" s="72"/>
      <c r="AK545" s="72"/>
      <c r="AL545" s="72"/>
      <c r="AM545" s="72"/>
      <c r="AN545" s="72"/>
    </row>
    <row r="546" spans="2:40" ht="15" customHeight="1" x14ac:dyDescent="0.2">
      <c r="B546" s="78"/>
      <c r="C546" s="78"/>
      <c r="D546" s="78"/>
      <c r="E546" s="79"/>
      <c r="F546" s="80"/>
      <c r="G546" s="73"/>
      <c r="H546" s="82"/>
      <c r="I546" s="93"/>
      <c r="J546" s="90"/>
      <c r="K546" s="83"/>
      <c r="L546" s="83"/>
      <c r="M546" s="84"/>
      <c r="N546" s="83"/>
      <c r="O546" s="104" t="str">
        <f ca="1">IF($B546="","",IF(F546="Arbeitgeberähnliche Stellung",OFFSET(MD!$Q$5,MATCH(Grundlagen_Abrechnung_KAE!$AK$7,MD_JAHR,0),0)*$H546,IF(((AD546/12*M546*12)+N546)&gt;AF546,AF546/12,((AD546/12*M546*12)+N546)/12)))</f>
        <v/>
      </c>
      <c r="P546" s="90"/>
      <c r="Q546" s="90"/>
      <c r="R546" s="104">
        <f t="shared" si="74"/>
        <v>0</v>
      </c>
      <c r="T546" s="145">
        <f t="shared" si="75"/>
        <v>0</v>
      </c>
      <c r="U546" s="76">
        <f t="shared" ca="1" si="76"/>
        <v>0</v>
      </c>
      <c r="V546" s="76">
        <f t="shared" ca="1" si="82"/>
        <v>0</v>
      </c>
      <c r="W546" s="76">
        <f t="shared" ca="1" si="77"/>
        <v>0</v>
      </c>
      <c r="Y546" s="106" t="str">
        <f t="shared" si="78"/>
        <v>prüfen</v>
      </c>
      <c r="Z546" s="107" t="str">
        <f ca="1">IFERROR(OFFSET(MD!$U$5,MATCH(Grundlagen_Abrechnung_KAE!$E546,MD_GENDER,0),0),"")</f>
        <v/>
      </c>
      <c r="AA546" s="104">
        <f t="shared" si="79"/>
        <v>0</v>
      </c>
      <c r="AC546" s="104">
        <f t="shared" si="80"/>
        <v>0</v>
      </c>
      <c r="AD546" s="104">
        <f ca="1">IF(F546="Arbeitgeberähnliche Stellung",OFFSET(MD!$Q$5,MATCH(Grundlagen_Abrechnung_KAE!$AK$7,MD_JAHR,0),0)*$H546,IF(J546&gt;0,AC546,I546))</f>
        <v>0</v>
      </c>
      <c r="AF546" s="85" t="e">
        <f ca="1">OFFSET(MD!$P$5,MATCH($AK$7,MD_JAHR,0),0)*12</f>
        <v>#VALUE!</v>
      </c>
      <c r="AG546" s="85">
        <f t="shared" si="81"/>
        <v>0</v>
      </c>
      <c r="AH546" s="81"/>
      <c r="AJ546" s="72"/>
      <c r="AK546" s="72"/>
      <c r="AL546" s="72"/>
      <c r="AM546" s="72"/>
      <c r="AN546" s="72"/>
    </row>
    <row r="547" spans="2:40" ht="15" customHeight="1" x14ac:dyDescent="0.2">
      <c r="B547" s="78"/>
      <c r="C547" s="78"/>
      <c r="D547" s="78"/>
      <c r="E547" s="79"/>
      <c r="F547" s="80"/>
      <c r="G547" s="73"/>
      <c r="H547" s="82"/>
      <c r="I547" s="93"/>
      <c r="J547" s="90"/>
      <c r="K547" s="83"/>
      <c r="L547" s="83"/>
      <c r="M547" s="84"/>
      <c r="N547" s="83"/>
      <c r="O547" s="104" t="str">
        <f ca="1">IF($B547="","",IF(F547="Arbeitgeberähnliche Stellung",OFFSET(MD!$Q$5,MATCH(Grundlagen_Abrechnung_KAE!$AK$7,MD_JAHR,0),0)*$H547,IF(((AD547/12*M547*12)+N547)&gt;AF547,AF547/12,((AD547/12*M547*12)+N547)/12)))</f>
        <v/>
      </c>
      <c r="P547" s="90"/>
      <c r="Q547" s="90"/>
      <c r="R547" s="104">
        <f t="shared" si="74"/>
        <v>0</v>
      </c>
      <c r="T547" s="145">
        <f t="shared" si="75"/>
        <v>0</v>
      </c>
      <c r="U547" s="76">
        <f t="shared" ca="1" si="76"/>
        <v>0</v>
      </c>
      <c r="V547" s="76">
        <f t="shared" ca="1" si="82"/>
        <v>0</v>
      </c>
      <c r="W547" s="76">
        <f t="shared" ca="1" si="77"/>
        <v>0</v>
      </c>
      <c r="Y547" s="106" t="str">
        <f t="shared" si="78"/>
        <v>prüfen</v>
      </c>
      <c r="Z547" s="107" t="str">
        <f ca="1">IFERROR(OFFSET(MD!$U$5,MATCH(Grundlagen_Abrechnung_KAE!$E547,MD_GENDER,0),0),"")</f>
        <v/>
      </c>
      <c r="AA547" s="104">
        <f t="shared" si="79"/>
        <v>0</v>
      </c>
      <c r="AC547" s="104">
        <f t="shared" si="80"/>
        <v>0</v>
      </c>
      <c r="AD547" s="104">
        <f ca="1">IF(F547="Arbeitgeberähnliche Stellung",OFFSET(MD!$Q$5,MATCH(Grundlagen_Abrechnung_KAE!$AK$7,MD_JAHR,0),0)*$H547,IF(J547&gt;0,AC547,I547))</f>
        <v>0</v>
      </c>
      <c r="AF547" s="85" t="e">
        <f ca="1">OFFSET(MD!$P$5,MATCH($AK$7,MD_JAHR,0),0)*12</f>
        <v>#VALUE!</v>
      </c>
      <c r="AG547" s="85">
        <f t="shared" si="81"/>
        <v>0</v>
      </c>
      <c r="AH547" s="81"/>
      <c r="AJ547" s="72"/>
      <c r="AK547" s="72"/>
      <c r="AL547" s="72"/>
      <c r="AM547" s="72"/>
      <c r="AN547" s="72"/>
    </row>
    <row r="548" spans="2:40" ht="15" customHeight="1" x14ac:dyDescent="0.2">
      <c r="B548" s="78"/>
      <c r="C548" s="78"/>
      <c r="D548" s="78"/>
      <c r="E548" s="79"/>
      <c r="F548" s="80"/>
      <c r="G548" s="73"/>
      <c r="H548" s="82"/>
      <c r="I548" s="93"/>
      <c r="J548" s="90"/>
      <c r="K548" s="83"/>
      <c r="L548" s="83"/>
      <c r="M548" s="84"/>
      <c r="N548" s="83"/>
      <c r="O548" s="104" t="str">
        <f ca="1">IF($B548="","",IF(F548="Arbeitgeberähnliche Stellung",OFFSET(MD!$Q$5,MATCH(Grundlagen_Abrechnung_KAE!$AK$7,MD_JAHR,0),0)*$H548,IF(((AD548/12*M548*12)+N548)&gt;AF548,AF548/12,((AD548/12*M548*12)+N548)/12)))</f>
        <v/>
      </c>
      <c r="P548" s="90"/>
      <c r="Q548" s="90"/>
      <c r="R548" s="104">
        <f t="shared" si="74"/>
        <v>0</v>
      </c>
      <c r="T548" s="145">
        <f t="shared" si="75"/>
        <v>0</v>
      </c>
      <c r="U548" s="76">
        <f t="shared" ca="1" si="76"/>
        <v>0</v>
      </c>
      <c r="V548" s="76">
        <f t="shared" ca="1" si="82"/>
        <v>0</v>
      </c>
      <c r="W548" s="76">
        <f t="shared" ca="1" si="77"/>
        <v>0</v>
      </c>
      <c r="Y548" s="106" t="str">
        <f t="shared" si="78"/>
        <v>prüfen</v>
      </c>
      <c r="Z548" s="107" t="str">
        <f ca="1">IFERROR(OFFSET(MD!$U$5,MATCH(Grundlagen_Abrechnung_KAE!$E548,MD_GENDER,0),0),"")</f>
        <v/>
      </c>
      <c r="AA548" s="104">
        <f t="shared" si="79"/>
        <v>0</v>
      </c>
      <c r="AC548" s="104">
        <f t="shared" si="80"/>
        <v>0</v>
      </c>
      <c r="AD548" s="104">
        <f ca="1">IF(F548="Arbeitgeberähnliche Stellung",OFFSET(MD!$Q$5,MATCH(Grundlagen_Abrechnung_KAE!$AK$7,MD_JAHR,0),0)*$H548,IF(J548&gt;0,AC548,I548))</f>
        <v>0</v>
      </c>
      <c r="AF548" s="85" t="e">
        <f ca="1">OFFSET(MD!$P$5,MATCH($AK$7,MD_JAHR,0),0)*12</f>
        <v>#VALUE!</v>
      </c>
      <c r="AG548" s="85">
        <f t="shared" si="81"/>
        <v>0</v>
      </c>
      <c r="AH548" s="81"/>
      <c r="AJ548" s="72"/>
      <c r="AK548" s="72"/>
      <c r="AL548" s="72"/>
      <c r="AM548" s="72"/>
      <c r="AN548" s="72"/>
    </row>
    <row r="549" spans="2:40" ht="15" customHeight="1" x14ac:dyDescent="0.2">
      <c r="B549" s="78"/>
      <c r="C549" s="78"/>
      <c r="D549" s="78"/>
      <c r="E549" s="79"/>
      <c r="F549" s="80"/>
      <c r="G549" s="73"/>
      <c r="H549" s="82"/>
      <c r="I549" s="93"/>
      <c r="J549" s="90"/>
      <c r="K549" s="83"/>
      <c r="L549" s="83"/>
      <c r="M549" s="84"/>
      <c r="N549" s="83"/>
      <c r="O549" s="104" t="str">
        <f ca="1">IF($B549="","",IF(F549="Arbeitgeberähnliche Stellung",OFFSET(MD!$Q$5,MATCH(Grundlagen_Abrechnung_KAE!$AK$7,MD_JAHR,0),0)*$H549,IF(((AD549/12*M549*12)+N549)&gt;AF549,AF549/12,((AD549/12*M549*12)+N549)/12)))</f>
        <v/>
      </c>
      <c r="P549" s="90"/>
      <c r="Q549" s="90"/>
      <c r="R549" s="104">
        <f t="shared" si="74"/>
        <v>0</v>
      </c>
      <c r="T549" s="145">
        <f t="shared" si="75"/>
        <v>0</v>
      </c>
      <c r="U549" s="76">
        <f t="shared" ca="1" si="76"/>
        <v>0</v>
      </c>
      <c r="V549" s="76">
        <f t="shared" ca="1" si="82"/>
        <v>0</v>
      </c>
      <c r="W549" s="76">
        <f t="shared" ca="1" si="77"/>
        <v>0</v>
      </c>
      <c r="Y549" s="106" t="str">
        <f t="shared" si="78"/>
        <v>prüfen</v>
      </c>
      <c r="Z549" s="107" t="str">
        <f ca="1">IFERROR(OFFSET(MD!$U$5,MATCH(Grundlagen_Abrechnung_KAE!$E549,MD_GENDER,0),0),"")</f>
        <v/>
      </c>
      <c r="AA549" s="104">
        <f t="shared" si="79"/>
        <v>0</v>
      </c>
      <c r="AC549" s="104">
        <f t="shared" si="80"/>
        <v>0</v>
      </c>
      <c r="AD549" s="104">
        <f ca="1">IF(F549="Arbeitgeberähnliche Stellung",OFFSET(MD!$Q$5,MATCH(Grundlagen_Abrechnung_KAE!$AK$7,MD_JAHR,0),0)*$H549,IF(J549&gt;0,AC549,I549))</f>
        <v>0</v>
      </c>
      <c r="AF549" s="85" t="e">
        <f ca="1">OFFSET(MD!$P$5,MATCH($AK$7,MD_JAHR,0),0)*12</f>
        <v>#VALUE!</v>
      </c>
      <c r="AG549" s="85">
        <f t="shared" si="81"/>
        <v>0</v>
      </c>
      <c r="AH549" s="81"/>
      <c r="AJ549" s="72"/>
      <c r="AK549" s="72"/>
      <c r="AL549" s="72"/>
      <c r="AM549" s="72"/>
      <c r="AN549" s="72"/>
    </row>
    <row r="550" spans="2:40" ht="15" customHeight="1" x14ac:dyDescent="0.2">
      <c r="B550" s="78"/>
      <c r="C550" s="78"/>
      <c r="D550" s="78"/>
      <c r="E550" s="79"/>
      <c r="F550" s="80"/>
      <c r="G550" s="73"/>
      <c r="H550" s="82"/>
      <c r="I550" s="93"/>
      <c r="J550" s="90"/>
      <c r="K550" s="83"/>
      <c r="L550" s="83"/>
      <c r="M550" s="84"/>
      <c r="N550" s="83"/>
      <c r="O550" s="104" t="str">
        <f ca="1">IF($B550="","",IF(F550="Arbeitgeberähnliche Stellung",OFFSET(MD!$Q$5,MATCH(Grundlagen_Abrechnung_KAE!$AK$7,MD_JAHR,0),0)*$H550,IF(((AD550/12*M550*12)+N550)&gt;AF550,AF550/12,((AD550/12*M550*12)+N550)/12)))</f>
        <v/>
      </c>
      <c r="P550" s="90"/>
      <c r="Q550" s="90"/>
      <c r="R550" s="104">
        <f t="shared" si="74"/>
        <v>0</v>
      </c>
      <c r="T550" s="145">
        <f t="shared" si="75"/>
        <v>0</v>
      </c>
      <c r="U550" s="76">
        <f t="shared" ca="1" si="76"/>
        <v>0</v>
      </c>
      <c r="V550" s="76">
        <f t="shared" ca="1" si="82"/>
        <v>0</v>
      </c>
      <c r="W550" s="76">
        <f t="shared" ca="1" si="77"/>
        <v>0</v>
      </c>
      <c r="Y550" s="106" t="str">
        <f t="shared" si="78"/>
        <v>prüfen</v>
      </c>
      <c r="Z550" s="107" t="str">
        <f ca="1">IFERROR(OFFSET(MD!$U$5,MATCH(Grundlagen_Abrechnung_KAE!$E550,MD_GENDER,0),0),"")</f>
        <v/>
      </c>
      <c r="AA550" s="104">
        <f t="shared" si="79"/>
        <v>0</v>
      </c>
      <c r="AC550" s="104">
        <f t="shared" si="80"/>
        <v>0</v>
      </c>
      <c r="AD550" s="104">
        <f ca="1">IF(F550="Arbeitgeberähnliche Stellung",OFFSET(MD!$Q$5,MATCH(Grundlagen_Abrechnung_KAE!$AK$7,MD_JAHR,0),0)*$H550,IF(J550&gt;0,AC550,I550))</f>
        <v>0</v>
      </c>
      <c r="AF550" s="85" t="e">
        <f ca="1">OFFSET(MD!$P$5,MATCH($AK$7,MD_JAHR,0),0)*12</f>
        <v>#VALUE!</v>
      </c>
      <c r="AG550" s="85">
        <f t="shared" si="81"/>
        <v>0</v>
      </c>
      <c r="AH550" s="81"/>
      <c r="AJ550" s="72"/>
      <c r="AK550" s="72"/>
      <c r="AL550" s="72"/>
      <c r="AM550" s="72"/>
      <c r="AN550" s="72"/>
    </row>
    <row r="551" spans="2:40" ht="15" customHeight="1" x14ac:dyDescent="0.2">
      <c r="B551" s="78"/>
      <c r="C551" s="78"/>
      <c r="D551" s="78"/>
      <c r="E551" s="79"/>
      <c r="F551" s="80"/>
      <c r="G551" s="73"/>
      <c r="H551" s="82"/>
      <c r="I551" s="93"/>
      <c r="J551" s="90"/>
      <c r="K551" s="83"/>
      <c r="L551" s="83"/>
      <c r="M551" s="84"/>
      <c r="N551" s="83"/>
      <c r="O551" s="104" t="str">
        <f ca="1">IF($B551="","",IF(F551="Arbeitgeberähnliche Stellung",OFFSET(MD!$Q$5,MATCH(Grundlagen_Abrechnung_KAE!$AK$7,MD_JAHR,0),0)*$H551,IF(((AD551/12*M551*12)+N551)&gt;AF551,AF551/12,((AD551/12*M551*12)+N551)/12)))</f>
        <v/>
      </c>
      <c r="P551" s="90"/>
      <c r="Q551" s="90"/>
      <c r="R551" s="104">
        <f t="shared" si="74"/>
        <v>0</v>
      </c>
      <c r="T551" s="145">
        <f t="shared" si="75"/>
        <v>0</v>
      </c>
      <c r="U551" s="76">
        <f t="shared" ca="1" si="76"/>
        <v>0</v>
      </c>
      <c r="V551" s="76">
        <f t="shared" ca="1" si="82"/>
        <v>0</v>
      </c>
      <c r="W551" s="76">
        <f t="shared" ca="1" si="77"/>
        <v>0</v>
      </c>
      <c r="Y551" s="106" t="str">
        <f t="shared" si="78"/>
        <v>prüfen</v>
      </c>
      <c r="Z551" s="107" t="str">
        <f ca="1">IFERROR(OFFSET(MD!$U$5,MATCH(Grundlagen_Abrechnung_KAE!$E551,MD_GENDER,0),0),"")</f>
        <v/>
      </c>
      <c r="AA551" s="104">
        <f t="shared" si="79"/>
        <v>0</v>
      </c>
      <c r="AC551" s="104">
        <f t="shared" si="80"/>
        <v>0</v>
      </c>
      <c r="AD551" s="104">
        <f ca="1">IF(F551="Arbeitgeberähnliche Stellung",OFFSET(MD!$Q$5,MATCH(Grundlagen_Abrechnung_KAE!$AK$7,MD_JAHR,0),0)*$H551,IF(J551&gt;0,AC551,I551))</f>
        <v>0</v>
      </c>
      <c r="AF551" s="85" t="e">
        <f ca="1">OFFSET(MD!$P$5,MATCH($AK$7,MD_JAHR,0),0)*12</f>
        <v>#VALUE!</v>
      </c>
      <c r="AG551" s="85">
        <f t="shared" si="81"/>
        <v>0</v>
      </c>
      <c r="AH551" s="81"/>
      <c r="AJ551" s="72"/>
      <c r="AK551" s="72"/>
      <c r="AL551" s="72"/>
      <c r="AM551" s="72"/>
      <c r="AN551" s="72"/>
    </row>
    <row r="552" spans="2:40" ht="15" customHeight="1" x14ac:dyDescent="0.2">
      <c r="B552" s="78"/>
      <c r="C552" s="78"/>
      <c r="D552" s="78"/>
      <c r="E552" s="79"/>
      <c r="F552" s="80"/>
      <c r="G552" s="73"/>
      <c r="H552" s="82"/>
      <c r="I552" s="93"/>
      <c r="J552" s="90"/>
      <c r="K552" s="83"/>
      <c r="L552" s="83"/>
      <c r="M552" s="84"/>
      <c r="N552" s="83"/>
      <c r="O552" s="104" t="str">
        <f ca="1">IF($B552="","",IF(F552="Arbeitgeberähnliche Stellung",OFFSET(MD!$Q$5,MATCH(Grundlagen_Abrechnung_KAE!$AK$7,MD_JAHR,0),0)*$H552,IF(((AD552/12*M552*12)+N552)&gt;AF552,AF552/12,((AD552/12*M552*12)+N552)/12)))</f>
        <v/>
      </c>
      <c r="P552" s="90"/>
      <c r="Q552" s="90"/>
      <c r="R552" s="104">
        <f t="shared" si="74"/>
        <v>0</v>
      </c>
      <c r="T552" s="145">
        <f t="shared" si="75"/>
        <v>0</v>
      </c>
      <c r="U552" s="76">
        <f t="shared" ca="1" si="76"/>
        <v>0</v>
      </c>
      <c r="V552" s="76">
        <f t="shared" ca="1" si="82"/>
        <v>0</v>
      </c>
      <c r="W552" s="76">
        <f t="shared" ca="1" si="77"/>
        <v>0</v>
      </c>
      <c r="Y552" s="106" t="str">
        <f t="shared" si="78"/>
        <v>prüfen</v>
      </c>
      <c r="Z552" s="107" t="str">
        <f ca="1">IFERROR(OFFSET(MD!$U$5,MATCH(Grundlagen_Abrechnung_KAE!$E552,MD_GENDER,0),0),"")</f>
        <v/>
      </c>
      <c r="AA552" s="104">
        <f t="shared" si="79"/>
        <v>0</v>
      </c>
      <c r="AC552" s="104">
        <f t="shared" si="80"/>
        <v>0</v>
      </c>
      <c r="AD552" s="104">
        <f ca="1">IF(F552="Arbeitgeberähnliche Stellung",OFFSET(MD!$Q$5,MATCH(Grundlagen_Abrechnung_KAE!$AK$7,MD_JAHR,0),0)*$H552,IF(J552&gt;0,AC552,I552))</f>
        <v>0</v>
      </c>
      <c r="AF552" s="85" t="e">
        <f ca="1">OFFSET(MD!$P$5,MATCH($AK$7,MD_JAHR,0),0)*12</f>
        <v>#VALUE!</v>
      </c>
      <c r="AG552" s="85">
        <f t="shared" si="81"/>
        <v>0</v>
      </c>
      <c r="AH552" s="81"/>
      <c r="AJ552" s="72"/>
      <c r="AK552" s="72"/>
      <c r="AL552" s="72"/>
      <c r="AM552" s="72"/>
      <c r="AN552" s="72"/>
    </row>
    <row r="553" spans="2:40" ht="15" customHeight="1" x14ac:dyDescent="0.2">
      <c r="B553" s="78"/>
      <c r="C553" s="78"/>
      <c r="D553" s="78"/>
      <c r="E553" s="79"/>
      <c r="F553" s="80"/>
      <c r="G553" s="73"/>
      <c r="H553" s="82"/>
      <c r="I553" s="93"/>
      <c r="J553" s="90"/>
      <c r="K553" s="83"/>
      <c r="L553" s="83"/>
      <c r="M553" s="84"/>
      <c r="N553" s="83"/>
      <c r="O553" s="104" t="str">
        <f ca="1">IF($B553="","",IF(F553="Arbeitgeberähnliche Stellung",OFFSET(MD!$Q$5,MATCH(Grundlagen_Abrechnung_KAE!$AK$7,MD_JAHR,0),0)*$H553,IF(((AD553/12*M553*12)+N553)&gt;AF553,AF553/12,((AD553/12*M553*12)+N553)/12)))</f>
        <v/>
      </c>
      <c r="P553" s="90"/>
      <c r="Q553" s="90"/>
      <c r="R553" s="104">
        <f t="shared" si="74"/>
        <v>0</v>
      </c>
      <c r="T553" s="145">
        <f t="shared" si="75"/>
        <v>0</v>
      </c>
      <c r="U553" s="76">
        <f t="shared" ca="1" si="76"/>
        <v>0</v>
      </c>
      <c r="V553" s="76">
        <f t="shared" ca="1" si="82"/>
        <v>0</v>
      </c>
      <c r="W553" s="76">
        <f t="shared" ca="1" si="77"/>
        <v>0</v>
      </c>
      <c r="Y553" s="106" t="str">
        <f t="shared" si="78"/>
        <v>prüfen</v>
      </c>
      <c r="Z553" s="107" t="str">
        <f ca="1">IFERROR(OFFSET(MD!$U$5,MATCH(Grundlagen_Abrechnung_KAE!$E553,MD_GENDER,0),0),"")</f>
        <v/>
      </c>
      <c r="AA553" s="104">
        <f t="shared" si="79"/>
        <v>0</v>
      </c>
      <c r="AC553" s="104">
        <f t="shared" si="80"/>
        <v>0</v>
      </c>
      <c r="AD553" s="104">
        <f ca="1">IF(F553="Arbeitgeberähnliche Stellung",OFFSET(MD!$Q$5,MATCH(Grundlagen_Abrechnung_KAE!$AK$7,MD_JAHR,0),0)*$H553,IF(J553&gt;0,AC553,I553))</f>
        <v>0</v>
      </c>
      <c r="AF553" s="85" t="e">
        <f ca="1">OFFSET(MD!$P$5,MATCH($AK$7,MD_JAHR,0),0)*12</f>
        <v>#VALUE!</v>
      </c>
      <c r="AG553" s="85">
        <f t="shared" si="81"/>
        <v>0</v>
      </c>
      <c r="AH553" s="81"/>
      <c r="AJ553" s="72"/>
      <c r="AK553" s="72"/>
      <c r="AL553" s="72"/>
      <c r="AM553" s="72"/>
      <c r="AN553" s="72"/>
    </row>
    <row r="554" spans="2:40" ht="15" customHeight="1" x14ac:dyDescent="0.2">
      <c r="B554" s="78"/>
      <c r="C554" s="78"/>
      <c r="D554" s="78"/>
      <c r="E554" s="79"/>
      <c r="F554" s="80"/>
      <c r="G554" s="73"/>
      <c r="H554" s="82"/>
      <c r="I554" s="93"/>
      <c r="J554" s="90"/>
      <c r="K554" s="83"/>
      <c r="L554" s="83"/>
      <c r="M554" s="84"/>
      <c r="N554" s="83"/>
      <c r="O554" s="104" t="str">
        <f ca="1">IF($B554="","",IF(F554="Arbeitgeberähnliche Stellung",OFFSET(MD!$Q$5,MATCH(Grundlagen_Abrechnung_KAE!$AK$7,MD_JAHR,0),0)*$H554,IF(((AD554/12*M554*12)+N554)&gt;AF554,AF554/12,((AD554/12*M554*12)+N554)/12)))</f>
        <v/>
      </c>
      <c r="P554" s="90"/>
      <c r="Q554" s="90"/>
      <c r="R554" s="104">
        <f t="shared" si="74"/>
        <v>0</v>
      </c>
      <c r="T554" s="145">
        <f t="shared" si="75"/>
        <v>0</v>
      </c>
      <c r="U554" s="76">
        <f t="shared" ca="1" si="76"/>
        <v>0</v>
      </c>
      <c r="V554" s="76">
        <f t="shared" ca="1" si="82"/>
        <v>0</v>
      </c>
      <c r="W554" s="76">
        <f t="shared" ca="1" si="77"/>
        <v>0</v>
      </c>
      <c r="Y554" s="106" t="str">
        <f t="shared" si="78"/>
        <v>prüfen</v>
      </c>
      <c r="Z554" s="107" t="str">
        <f ca="1">IFERROR(OFFSET(MD!$U$5,MATCH(Grundlagen_Abrechnung_KAE!$E554,MD_GENDER,0),0),"")</f>
        <v/>
      </c>
      <c r="AA554" s="104">
        <f t="shared" si="79"/>
        <v>0</v>
      </c>
      <c r="AC554" s="104">
        <f t="shared" si="80"/>
        <v>0</v>
      </c>
      <c r="AD554" s="104">
        <f ca="1">IF(F554="Arbeitgeberähnliche Stellung",OFFSET(MD!$Q$5,MATCH(Grundlagen_Abrechnung_KAE!$AK$7,MD_JAHR,0),0)*$H554,IF(J554&gt;0,AC554,I554))</f>
        <v>0</v>
      </c>
      <c r="AF554" s="85" t="e">
        <f ca="1">OFFSET(MD!$P$5,MATCH($AK$7,MD_JAHR,0),0)*12</f>
        <v>#VALUE!</v>
      </c>
      <c r="AG554" s="85">
        <f t="shared" si="81"/>
        <v>0</v>
      </c>
      <c r="AH554" s="81"/>
      <c r="AJ554" s="72"/>
      <c r="AK554" s="72"/>
      <c r="AL554" s="72"/>
      <c r="AM554" s="72"/>
      <c r="AN554" s="72"/>
    </row>
    <row r="555" spans="2:40" ht="15" customHeight="1" x14ac:dyDescent="0.2">
      <c r="B555" s="78"/>
      <c r="C555" s="78"/>
      <c r="D555" s="78"/>
      <c r="E555" s="79"/>
      <c r="F555" s="80"/>
      <c r="G555" s="73"/>
      <c r="H555" s="82"/>
      <c r="I555" s="93"/>
      <c r="J555" s="90"/>
      <c r="K555" s="83"/>
      <c r="L555" s="83"/>
      <c r="M555" s="84"/>
      <c r="N555" s="83"/>
      <c r="O555" s="104" t="str">
        <f ca="1">IF($B555="","",IF(F555="Arbeitgeberähnliche Stellung",OFFSET(MD!$Q$5,MATCH(Grundlagen_Abrechnung_KAE!$AK$7,MD_JAHR,0),0)*$H555,IF(((AD555/12*M555*12)+N555)&gt;AF555,AF555/12,((AD555/12*M555*12)+N555)/12)))</f>
        <v/>
      </c>
      <c r="P555" s="90"/>
      <c r="Q555" s="90"/>
      <c r="R555" s="104">
        <f t="shared" si="74"/>
        <v>0</v>
      </c>
      <c r="T555" s="145">
        <f t="shared" si="75"/>
        <v>0</v>
      </c>
      <c r="U555" s="76">
        <f t="shared" ca="1" si="76"/>
        <v>0</v>
      </c>
      <c r="V555" s="76">
        <f t="shared" ca="1" si="82"/>
        <v>0</v>
      </c>
      <c r="W555" s="76">
        <f t="shared" ca="1" si="77"/>
        <v>0</v>
      </c>
      <c r="Y555" s="106" t="str">
        <f t="shared" si="78"/>
        <v>prüfen</v>
      </c>
      <c r="Z555" s="107" t="str">
        <f ca="1">IFERROR(OFFSET(MD!$U$5,MATCH(Grundlagen_Abrechnung_KAE!$E555,MD_GENDER,0),0),"")</f>
        <v/>
      </c>
      <c r="AA555" s="104">
        <f t="shared" si="79"/>
        <v>0</v>
      </c>
      <c r="AC555" s="104">
        <f t="shared" si="80"/>
        <v>0</v>
      </c>
      <c r="AD555" s="104">
        <f ca="1">IF(F555="Arbeitgeberähnliche Stellung",OFFSET(MD!$Q$5,MATCH(Grundlagen_Abrechnung_KAE!$AK$7,MD_JAHR,0),0)*$H555,IF(J555&gt;0,AC555,I555))</f>
        <v>0</v>
      </c>
      <c r="AF555" s="85" t="e">
        <f ca="1">OFFSET(MD!$P$5,MATCH($AK$7,MD_JAHR,0),0)*12</f>
        <v>#VALUE!</v>
      </c>
      <c r="AG555" s="85">
        <f t="shared" si="81"/>
        <v>0</v>
      </c>
      <c r="AH555" s="81"/>
      <c r="AJ555" s="72"/>
      <c r="AK555" s="72"/>
      <c r="AL555" s="72"/>
      <c r="AM555" s="72"/>
      <c r="AN555" s="72"/>
    </row>
    <row r="556" spans="2:40" ht="15" customHeight="1" x14ac:dyDescent="0.2">
      <c r="B556" s="78"/>
      <c r="C556" s="78"/>
      <c r="D556" s="78"/>
      <c r="E556" s="79"/>
      <c r="F556" s="80"/>
      <c r="G556" s="73"/>
      <c r="H556" s="82"/>
      <c r="I556" s="93"/>
      <c r="J556" s="90"/>
      <c r="K556" s="83"/>
      <c r="L556" s="83"/>
      <c r="M556" s="84"/>
      <c r="N556" s="83"/>
      <c r="O556" s="104" t="str">
        <f ca="1">IF($B556="","",IF(F556="Arbeitgeberähnliche Stellung",OFFSET(MD!$Q$5,MATCH(Grundlagen_Abrechnung_KAE!$AK$7,MD_JAHR,0),0)*$H556,IF(((AD556/12*M556*12)+N556)&gt;AF556,AF556/12,((AD556/12*M556*12)+N556)/12)))</f>
        <v/>
      </c>
      <c r="P556" s="90"/>
      <c r="Q556" s="90"/>
      <c r="R556" s="104">
        <f t="shared" si="74"/>
        <v>0</v>
      </c>
      <c r="T556" s="145">
        <f t="shared" si="75"/>
        <v>0</v>
      </c>
      <c r="U556" s="76">
        <f t="shared" ca="1" si="76"/>
        <v>0</v>
      </c>
      <c r="V556" s="76">
        <f t="shared" ca="1" si="82"/>
        <v>0</v>
      </c>
      <c r="W556" s="76">
        <f t="shared" ca="1" si="77"/>
        <v>0</v>
      </c>
      <c r="Y556" s="106" t="str">
        <f t="shared" si="78"/>
        <v>prüfen</v>
      </c>
      <c r="Z556" s="107" t="str">
        <f ca="1">IFERROR(OFFSET(MD!$U$5,MATCH(Grundlagen_Abrechnung_KAE!$E556,MD_GENDER,0),0),"")</f>
        <v/>
      </c>
      <c r="AA556" s="104">
        <f t="shared" si="79"/>
        <v>0</v>
      </c>
      <c r="AC556" s="104">
        <f t="shared" si="80"/>
        <v>0</v>
      </c>
      <c r="AD556" s="104">
        <f ca="1">IF(F556="Arbeitgeberähnliche Stellung",OFFSET(MD!$Q$5,MATCH(Grundlagen_Abrechnung_KAE!$AK$7,MD_JAHR,0),0)*$H556,IF(J556&gt;0,AC556,I556))</f>
        <v>0</v>
      </c>
      <c r="AF556" s="85" t="e">
        <f ca="1">OFFSET(MD!$P$5,MATCH($AK$7,MD_JAHR,0),0)*12</f>
        <v>#VALUE!</v>
      </c>
      <c r="AG556" s="85">
        <f t="shared" si="81"/>
        <v>0</v>
      </c>
      <c r="AH556" s="81"/>
      <c r="AJ556" s="72"/>
      <c r="AK556" s="72"/>
      <c r="AL556" s="72"/>
      <c r="AM556" s="72"/>
      <c r="AN556" s="72"/>
    </row>
    <row r="557" spans="2:40" ht="15" customHeight="1" x14ac:dyDescent="0.2">
      <c r="B557" s="78"/>
      <c r="C557" s="78"/>
      <c r="D557" s="78"/>
      <c r="E557" s="79"/>
      <c r="F557" s="80"/>
      <c r="G557" s="73"/>
      <c r="H557" s="82"/>
      <c r="I557" s="93"/>
      <c r="J557" s="90"/>
      <c r="K557" s="83"/>
      <c r="L557" s="83"/>
      <c r="M557" s="84"/>
      <c r="N557" s="83"/>
      <c r="O557" s="104" t="str">
        <f ca="1">IF($B557="","",IF(F557="Arbeitgeberähnliche Stellung",OFFSET(MD!$Q$5,MATCH(Grundlagen_Abrechnung_KAE!$AK$7,MD_JAHR,0),0)*$H557,IF(((AD557/12*M557*12)+N557)&gt;AF557,AF557/12,((AD557/12*M557*12)+N557)/12)))</f>
        <v/>
      </c>
      <c r="P557" s="90"/>
      <c r="Q557" s="90"/>
      <c r="R557" s="104">
        <f t="shared" si="74"/>
        <v>0</v>
      </c>
      <c r="T557" s="145">
        <f t="shared" si="75"/>
        <v>0</v>
      </c>
      <c r="U557" s="76">
        <f t="shared" ca="1" si="76"/>
        <v>0</v>
      </c>
      <c r="V557" s="76">
        <f t="shared" ca="1" si="82"/>
        <v>0</v>
      </c>
      <c r="W557" s="76">
        <f t="shared" ca="1" si="77"/>
        <v>0</v>
      </c>
      <c r="Y557" s="106" t="str">
        <f t="shared" si="78"/>
        <v>prüfen</v>
      </c>
      <c r="Z557" s="107" t="str">
        <f ca="1">IFERROR(OFFSET(MD!$U$5,MATCH(Grundlagen_Abrechnung_KAE!$E557,MD_GENDER,0),0),"")</f>
        <v/>
      </c>
      <c r="AA557" s="104">
        <f t="shared" si="79"/>
        <v>0</v>
      </c>
      <c r="AC557" s="104">
        <f t="shared" si="80"/>
        <v>0</v>
      </c>
      <c r="AD557" s="104">
        <f ca="1">IF(F557="Arbeitgeberähnliche Stellung",OFFSET(MD!$Q$5,MATCH(Grundlagen_Abrechnung_KAE!$AK$7,MD_JAHR,0),0)*$H557,IF(J557&gt;0,AC557,I557))</f>
        <v>0</v>
      </c>
      <c r="AF557" s="85" t="e">
        <f ca="1">OFFSET(MD!$P$5,MATCH($AK$7,MD_JAHR,0),0)*12</f>
        <v>#VALUE!</v>
      </c>
      <c r="AG557" s="85">
        <f t="shared" si="81"/>
        <v>0</v>
      </c>
      <c r="AH557" s="81"/>
      <c r="AJ557" s="72"/>
      <c r="AK557" s="72"/>
      <c r="AL557" s="72"/>
      <c r="AM557" s="72"/>
      <c r="AN557" s="72"/>
    </row>
    <row r="558" spans="2:40" ht="15" customHeight="1" x14ac:dyDescent="0.2">
      <c r="B558" s="78"/>
      <c r="C558" s="78"/>
      <c r="D558" s="78"/>
      <c r="E558" s="79"/>
      <c r="F558" s="80"/>
      <c r="G558" s="73"/>
      <c r="H558" s="82"/>
      <c r="I558" s="93"/>
      <c r="J558" s="90"/>
      <c r="K558" s="83"/>
      <c r="L558" s="83"/>
      <c r="M558" s="84"/>
      <c r="N558" s="83"/>
      <c r="O558" s="104" t="str">
        <f ca="1">IF($B558="","",IF(F558="Arbeitgeberähnliche Stellung",OFFSET(MD!$Q$5,MATCH(Grundlagen_Abrechnung_KAE!$AK$7,MD_JAHR,0),0)*$H558,IF(((AD558/12*M558*12)+N558)&gt;AF558,AF558/12,((AD558/12*M558*12)+N558)/12)))</f>
        <v/>
      </c>
      <c r="P558" s="90"/>
      <c r="Q558" s="90"/>
      <c r="R558" s="104">
        <f t="shared" si="74"/>
        <v>0</v>
      </c>
      <c r="T558" s="145">
        <f t="shared" si="75"/>
        <v>0</v>
      </c>
      <c r="U558" s="76">
        <f t="shared" ca="1" si="76"/>
        <v>0</v>
      </c>
      <c r="V558" s="76">
        <f t="shared" ca="1" si="82"/>
        <v>0</v>
      </c>
      <c r="W558" s="76">
        <f t="shared" ca="1" si="77"/>
        <v>0</v>
      </c>
      <c r="Y558" s="106" t="str">
        <f t="shared" si="78"/>
        <v>prüfen</v>
      </c>
      <c r="Z558" s="107" t="str">
        <f ca="1">IFERROR(OFFSET(MD!$U$5,MATCH(Grundlagen_Abrechnung_KAE!$E558,MD_GENDER,0),0),"")</f>
        <v/>
      </c>
      <c r="AA558" s="104">
        <f t="shared" si="79"/>
        <v>0</v>
      </c>
      <c r="AC558" s="104">
        <f t="shared" si="80"/>
        <v>0</v>
      </c>
      <c r="AD558" s="104">
        <f ca="1">IF(F558="Arbeitgeberähnliche Stellung",OFFSET(MD!$Q$5,MATCH(Grundlagen_Abrechnung_KAE!$AK$7,MD_JAHR,0),0)*$H558,IF(J558&gt;0,AC558,I558))</f>
        <v>0</v>
      </c>
      <c r="AF558" s="85" t="e">
        <f ca="1">OFFSET(MD!$P$5,MATCH($AK$7,MD_JAHR,0),0)*12</f>
        <v>#VALUE!</v>
      </c>
      <c r="AG558" s="85">
        <f t="shared" si="81"/>
        <v>0</v>
      </c>
      <c r="AH558" s="81"/>
      <c r="AJ558" s="72"/>
      <c r="AK558" s="72"/>
      <c r="AL558" s="72"/>
      <c r="AM558" s="72"/>
      <c r="AN558" s="72"/>
    </row>
    <row r="559" spans="2:40" ht="15" customHeight="1" x14ac:dyDescent="0.2">
      <c r="B559" s="78"/>
      <c r="C559" s="78"/>
      <c r="D559" s="78"/>
      <c r="E559" s="79"/>
      <c r="F559" s="80"/>
      <c r="G559" s="73"/>
      <c r="H559" s="82"/>
      <c r="I559" s="93"/>
      <c r="J559" s="90"/>
      <c r="K559" s="83"/>
      <c r="L559" s="83"/>
      <c r="M559" s="84"/>
      <c r="N559" s="83"/>
      <c r="O559" s="104" t="str">
        <f ca="1">IF($B559="","",IF(F559="Arbeitgeberähnliche Stellung",OFFSET(MD!$Q$5,MATCH(Grundlagen_Abrechnung_KAE!$AK$7,MD_JAHR,0),0)*$H559,IF(((AD559/12*M559*12)+N559)&gt;AF559,AF559/12,((AD559/12*M559*12)+N559)/12)))</f>
        <v/>
      </c>
      <c r="P559" s="90"/>
      <c r="Q559" s="90"/>
      <c r="R559" s="104">
        <f t="shared" si="74"/>
        <v>0</v>
      </c>
      <c r="T559" s="145">
        <f t="shared" si="75"/>
        <v>0</v>
      </c>
      <c r="U559" s="76">
        <f t="shared" ca="1" si="76"/>
        <v>0</v>
      </c>
      <c r="V559" s="76">
        <f t="shared" ca="1" si="82"/>
        <v>0</v>
      </c>
      <c r="W559" s="76">
        <f t="shared" ca="1" si="77"/>
        <v>0</v>
      </c>
      <c r="Y559" s="106" t="str">
        <f t="shared" si="78"/>
        <v>prüfen</v>
      </c>
      <c r="Z559" s="107" t="str">
        <f ca="1">IFERROR(OFFSET(MD!$U$5,MATCH(Grundlagen_Abrechnung_KAE!$E559,MD_GENDER,0),0),"")</f>
        <v/>
      </c>
      <c r="AA559" s="104">
        <f t="shared" si="79"/>
        <v>0</v>
      </c>
      <c r="AC559" s="104">
        <f t="shared" si="80"/>
        <v>0</v>
      </c>
      <c r="AD559" s="104">
        <f ca="1">IF(F559="Arbeitgeberähnliche Stellung",OFFSET(MD!$Q$5,MATCH(Grundlagen_Abrechnung_KAE!$AK$7,MD_JAHR,0),0)*$H559,IF(J559&gt;0,AC559,I559))</f>
        <v>0</v>
      </c>
      <c r="AF559" s="85" t="e">
        <f ca="1">OFFSET(MD!$P$5,MATCH($AK$7,MD_JAHR,0),0)*12</f>
        <v>#VALUE!</v>
      </c>
      <c r="AG559" s="85">
        <f t="shared" si="81"/>
        <v>0</v>
      </c>
      <c r="AH559" s="81"/>
      <c r="AJ559" s="72"/>
      <c r="AK559" s="72"/>
      <c r="AL559" s="72"/>
      <c r="AM559" s="72"/>
      <c r="AN559" s="72"/>
    </row>
    <row r="560" spans="2:40" ht="15" customHeight="1" x14ac:dyDescent="0.2">
      <c r="B560" s="78"/>
      <c r="C560" s="78"/>
      <c r="D560" s="78"/>
      <c r="E560" s="79"/>
      <c r="F560" s="80"/>
      <c r="G560" s="73"/>
      <c r="H560" s="82"/>
      <c r="I560" s="93"/>
      <c r="J560" s="90"/>
      <c r="K560" s="83"/>
      <c r="L560" s="83"/>
      <c r="M560" s="84"/>
      <c r="N560" s="83"/>
      <c r="O560" s="104" t="str">
        <f ca="1">IF($B560="","",IF(F560="Arbeitgeberähnliche Stellung",OFFSET(MD!$Q$5,MATCH(Grundlagen_Abrechnung_KAE!$AK$7,MD_JAHR,0),0)*$H560,IF(((AD560/12*M560*12)+N560)&gt;AF560,AF560/12,((AD560/12*M560*12)+N560)/12)))</f>
        <v/>
      </c>
      <c r="P560" s="90"/>
      <c r="Q560" s="90"/>
      <c r="R560" s="104">
        <f t="shared" si="74"/>
        <v>0</v>
      </c>
      <c r="T560" s="145">
        <f t="shared" si="75"/>
        <v>0</v>
      </c>
      <c r="U560" s="76">
        <f t="shared" ca="1" si="76"/>
        <v>0</v>
      </c>
      <c r="V560" s="76">
        <f t="shared" ca="1" si="82"/>
        <v>0</v>
      </c>
      <c r="W560" s="76">
        <f t="shared" ca="1" si="77"/>
        <v>0</v>
      </c>
      <c r="Y560" s="106" t="str">
        <f t="shared" si="78"/>
        <v>prüfen</v>
      </c>
      <c r="Z560" s="107" t="str">
        <f ca="1">IFERROR(OFFSET(MD!$U$5,MATCH(Grundlagen_Abrechnung_KAE!$E560,MD_GENDER,0),0),"")</f>
        <v/>
      </c>
      <c r="AA560" s="104">
        <f t="shared" si="79"/>
        <v>0</v>
      </c>
      <c r="AC560" s="104">
        <f t="shared" si="80"/>
        <v>0</v>
      </c>
      <c r="AD560" s="104">
        <f ca="1">IF(F560="Arbeitgeberähnliche Stellung",OFFSET(MD!$Q$5,MATCH(Grundlagen_Abrechnung_KAE!$AK$7,MD_JAHR,0),0)*$H560,IF(J560&gt;0,AC560,I560))</f>
        <v>0</v>
      </c>
      <c r="AF560" s="85" t="e">
        <f ca="1">OFFSET(MD!$P$5,MATCH($AK$7,MD_JAHR,0),0)*12</f>
        <v>#VALUE!</v>
      </c>
      <c r="AG560" s="85">
        <f t="shared" si="81"/>
        <v>0</v>
      </c>
      <c r="AH560" s="81"/>
      <c r="AJ560" s="72"/>
      <c r="AK560" s="72"/>
      <c r="AL560" s="72"/>
      <c r="AM560" s="72"/>
      <c r="AN560" s="72"/>
    </row>
    <row r="561" spans="2:40" ht="15" customHeight="1" x14ac:dyDescent="0.2">
      <c r="B561" s="78"/>
      <c r="C561" s="78"/>
      <c r="D561" s="78"/>
      <c r="E561" s="79"/>
      <c r="F561" s="80"/>
      <c r="G561" s="73"/>
      <c r="H561" s="82"/>
      <c r="I561" s="93"/>
      <c r="J561" s="90"/>
      <c r="K561" s="83"/>
      <c r="L561" s="83"/>
      <c r="M561" s="84"/>
      <c r="N561" s="83"/>
      <c r="O561" s="104" t="str">
        <f ca="1">IF($B561="","",IF(F561="Arbeitgeberähnliche Stellung",OFFSET(MD!$Q$5,MATCH(Grundlagen_Abrechnung_KAE!$AK$7,MD_JAHR,0),0)*$H561,IF(((AD561/12*M561*12)+N561)&gt;AF561,AF561/12,((AD561/12*M561*12)+N561)/12)))</f>
        <v/>
      </c>
      <c r="P561" s="90"/>
      <c r="Q561" s="90"/>
      <c r="R561" s="104">
        <f t="shared" si="74"/>
        <v>0</v>
      </c>
      <c r="T561" s="145">
        <f t="shared" si="75"/>
        <v>0</v>
      </c>
      <c r="U561" s="76">
        <f t="shared" ca="1" si="76"/>
        <v>0</v>
      </c>
      <c r="V561" s="76">
        <f t="shared" ca="1" si="82"/>
        <v>0</v>
      </c>
      <c r="W561" s="76">
        <f t="shared" ca="1" si="77"/>
        <v>0</v>
      </c>
      <c r="Y561" s="106" t="str">
        <f t="shared" si="78"/>
        <v>prüfen</v>
      </c>
      <c r="Z561" s="107" t="str">
        <f ca="1">IFERROR(OFFSET(MD!$U$5,MATCH(Grundlagen_Abrechnung_KAE!$E561,MD_GENDER,0),0),"")</f>
        <v/>
      </c>
      <c r="AA561" s="104">
        <f t="shared" si="79"/>
        <v>0</v>
      </c>
      <c r="AC561" s="104">
        <f t="shared" si="80"/>
        <v>0</v>
      </c>
      <c r="AD561" s="104">
        <f ca="1">IF(F561="Arbeitgeberähnliche Stellung",OFFSET(MD!$Q$5,MATCH(Grundlagen_Abrechnung_KAE!$AK$7,MD_JAHR,0),0)*$H561,IF(J561&gt;0,AC561,I561))</f>
        <v>0</v>
      </c>
      <c r="AF561" s="85" t="e">
        <f ca="1">OFFSET(MD!$P$5,MATCH($AK$7,MD_JAHR,0),0)*12</f>
        <v>#VALUE!</v>
      </c>
      <c r="AG561" s="85">
        <f t="shared" si="81"/>
        <v>0</v>
      </c>
      <c r="AH561" s="81"/>
      <c r="AJ561" s="72"/>
      <c r="AK561" s="72"/>
      <c r="AL561" s="72"/>
      <c r="AM561" s="72"/>
      <c r="AN561" s="72"/>
    </row>
    <row r="562" spans="2:40" ht="15" customHeight="1" x14ac:dyDescent="0.2">
      <c r="B562" s="78"/>
      <c r="C562" s="78"/>
      <c r="D562" s="78"/>
      <c r="E562" s="79"/>
      <c r="F562" s="80"/>
      <c r="G562" s="73"/>
      <c r="H562" s="82"/>
      <c r="I562" s="93"/>
      <c r="J562" s="90"/>
      <c r="K562" s="83"/>
      <c r="L562" s="83"/>
      <c r="M562" s="84"/>
      <c r="N562" s="83"/>
      <c r="O562" s="104" t="str">
        <f ca="1">IF($B562="","",IF(F562="Arbeitgeberähnliche Stellung",OFFSET(MD!$Q$5,MATCH(Grundlagen_Abrechnung_KAE!$AK$7,MD_JAHR,0),0)*$H562,IF(((AD562/12*M562*12)+N562)&gt;AF562,AF562/12,((AD562/12*M562*12)+N562)/12)))</f>
        <v/>
      </c>
      <c r="P562" s="90"/>
      <c r="Q562" s="90"/>
      <c r="R562" s="104">
        <f t="shared" si="74"/>
        <v>0</v>
      </c>
      <c r="T562" s="145">
        <f t="shared" si="75"/>
        <v>0</v>
      </c>
      <c r="U562" s="76">
        <f t="shared" ca="1" si="76"/>
        <v>0</v>
      </c>
      <c r="V562" s="76">
        <f t="shared" ca="1" si="82"/>
        <v>0</v>
      </c>
      <c r="W562" s="76">
        <f t="shared" ca="1" si="77"/>
        <v>0</v>
      </c>
      <c r="Y562" s="106" t="str">
        <f t="shared" si="78"/>
        <v>prüfen</v>
      </c>
      <c r="Z562" s="107" t="str">
        <f ca="1">IFERROR(OFFSET(MD!$U$5,MATCH(Grundlagen_Abrechnung_KAE!$E562,MD_GENDER,0),0),"")</f>
        <v/>
      </c>
      <c r="AA562" s="104">
        <f t="shared" si="79"/>
        <v>0</v>
      </c>
      <c r="AC562" s="104">
        <f t="shared" si="80"/>
        <v>0</v>
      </c>
      <c r="AD562" s="104">
        <f ca="1">IF(F562="Arbeitgeberähnliche Stellung",OFFSET(MD!$Q$5,MATCH(Grundlagen_Abrechnung_KAE!$AK$7,MD_JAHR,0),0)*$H562,IF(J562&gt;0,AC562,I562))</f>
        <v>0</v>
      </c>
      <c r="AF562" s="85" t="e">
        <f ca="1">OFFSET(MD!$P$5,MATCH($AK$7,MD_JAHR,0),0)*12</f>
        <v>#VALUE!</v>
      </c>
      <c r="AG562" s="85">
        <f t="shared" si="81"/>
        <v>0</v>
      </c>
      <c r="AH562" s="81"/>
      <c r="AJ562" s="72"/>
      <c r="AK562" s="72"/>
      <c r="AL562" s="72"/>
      <c r="AM562" s="72"/>
      <c r="AN562" s="72"/>
    </row>
    <row r="563" spans="2:40" ht="15" customHeight="1" x14ac:dyDescent="0.2">
      <c r="B563" s="78"/>
      <c r="C563" s="78"/>
      <c r="D563" s="78"/>
      <c r="E563" s="79"/>
      <c r="F563" s="80"/>
      <c r="G563" s="73"/>
      <c r="H563" s="82"/>
      <c r="I563" s="93"/>
      <c r="J563" s="90"/>
      <c r="K563" s="83"/>
      <c r="L563" s="83"/>
      <c r="M563" s="84"/>
      <c r="N563" s="83"/>
      <c r="O563" s="104" t="str">
        <f ca="1">IF($B563="","",IF(F563="Arbeitgeberähnliche Stellung",OFFSET(MD!$Q$5,MATCH(Grundlagen_Abrechnung_KAE!$AK$7,MD_JAHR,0),0)*$H563,IF(((AD563/12*M563*12)+N563)&gt;AF563,AF563/12,((AD563/12*M563*12)+N563)/12)))</f>
        <v/>
      </c>
      <c r="P563" s="90"/>
      <c r="Q563" s="90"/>
      <c r="R563" s="104">
        <f t="shared" si="74"/>
        <v>0</v>
      </c>
      <c r="T563" s="145">
        <f t="shared" si="75"/>
        <v>0</v>
      </c>
      <c r="U563" s="76">
        <f t="shared" ca="1" si="76"/>
        <v>0</v>
      </c>
      <c r="V563" s="76">
        <f t="shared" ca="1" si="82"/>
        <v>0</v>
      </c>
      <c r="W563" s="76">
        <f t="shared" ca="1" si="77"/>
        <v>0</v>
      </c>
      <c r="Y563" s="106" t="str">
        <f t="shared" si="78"/>
        <v>prüfen</v>
      </c>
      <c r="Z563" s="107" t="str">
        <f ca="1">IFERROR(OFFSET(MD!$U$5,MATCH(Grundlagen_Abrechnung_KAE!$E563,MD_GENDER,0),0),"")</f>
        <v/>
      </c>
      <c r="AA563" s="104">
        <f t="shared" si="79"/>
        <v>0</v>
      </c>
      <c r="AC563" s="104">
        <f t="shared" si="80"/>
        <v>0</v>
      </c>
      <c r="AD563" s="104">
        <f ca="1">IF(F563="Arbeitgeberähnliche Stellung",OFFSET(MD!$Q$5,MATCH(Grundlagen_Abrechnung_KAE!$AK$7,MD_JAHR,0),0)*$H563,IF(J563&gt;0,AC563,I563))</f>
        <v>0</v>
      </c>
      <c r="AF563" s="85" t="e">
        <f ca="1">OFFSET(MD!$P$5,MATCH($AK$7,MD_JAHR,0),0)*12</f>
        <v>#VALUE!</v>
      </c>
      <c r="AG563" s="85">
        <f t="shared" si="81"/>
        <v>0</v>
      </c>
      <c r="AH563" s="81"/>
      <c r="AJ563" s="72"/>
      <c r="AK563" s="72"/>
      <c r="AL563" s="72"/>
      <c r="AM563" s="72"/>
      <c r="AN563" s="72"/>
    </row>
    <row r="564" spans="2:40" ht="15" customHeight="1" x14ac:dyDescent="0.2">
      <c r="B564" s="78"/>
      <c r="C564" s="78"/>
      <c r="D564" s="78"/>
      <c r="E564" s="79"/>
      <c r="F564" s="80"/>
      <c r="G564" s="73"/>
      <c r="H564" s="82"/>
      <c r="I564" s="93"/>
      <c r="J564" s="90"/>
      <c r="K564" s="83"/>
      <c r="L564" s="83"/>
      <c r="M564" s="84"/>
      <c r="N564" s="83"/>
      <c r="O564" s="104" t="str">
        <f ca="1">IF($B564="","",IF(F564="Arbeitgeberähnliche Stellung",OFFSET(MD!$Q$5,MATCH(Grundlagen_Abrechnung_KAE!$AK$7,MD_JAHR,0),0)*$H564,IF(((AD564/12*M564*12)+N564)&gt;AF564,AF564/12,((AD564/12*M564*12)+N564)/12)))</f>
        <v/>
      </c>
      <c r="P564" s="90"/>
      <c r="Q564" s="90"/>
      <c r="R564" s="104">
        <f t="shared" si="74"/>
        <v>0</v>
      </c>
      <c r="T564" s="145">
        <f t="shared" si="75"/>
        <v>0</v>
      </c>
      <c r="U564" s="76">
        <f t="shared" ca="1" si="76"/>
        <v>0</v>
      </c>
      <c r="V564" s="76">
        <f t="shared" ca="1" si="82"/>
        <v>0</v>
      </c>
      <c r="W564" s="76">
        <f t="shared" ca="1" si="77"/>
        <v>0</v>
      </c>
      <c r="Y564" s="106" t="str">
        <f t="shared" si="78"/>
        <v>prüfen</v>
      </c>
      <c r="Z564" s="107" t="str">
        <f ca="1">IFERROR(OFFSET(MD!$U$5,MATCH(Grundlagen_Abrechnung_KAE!$E564,MD_GENDER,0),0),"")</f>
        <v/>
      </c>
      <c r="AA564" s="104">
        <f t="shared" si="79"/>
        <v>0</v>
      </c>
      <c r="AC564" s="104">
        <f t="shared" si="80"/>
        <v>0</v>
      </c>
      <c r="AD564" s="104">
        <f ca="1">IF(F564="Arbeitgeberähnliche Stellung",OFFSET(MD!$Q$5,MATCH(Grundlagen_Abrechnung_KAE!$AK$7,MD_JAHR,0),0)*$H564,IF(J564&gt;0,AC564,I564))</f>
        <v>0</v>
      </c>
      <c r="AF564" s="85" t="e">
        <f ca="1">OFFSET(MD!$P$5,MATCH($AK$7,MD_JAHR,0),0)*12</f>
        <v>#VALUE!</v>
      </c>
      <c r="AG564" s="85">
        <f t="shared" si="81"/>
        <v>0</v>
      </c>
      <c r="AH564" s="81"/>
      <c r="AJ564" s="72"/>
      <c r="AK564" s="72"/>
      <c r="AL564" s="72"/>
      <c r="AM564" s="72"/>
      <c r="AN564" s="72"/>
    </row>
    <row r="565" spans="2:40" ht="15" customHeight="1" x14ac:dyDescent="0.2">
      <c r="B565" s="78"/>
      <c r="C565" s="78"/>
      <c r="D565" s="78"/>
      <c r="E565" s="79"/>
      <c r="F565" s="80"/>
      <c r="G565" s="73"/>
      <c r="H565" s="82"/>
      <c r="I565" s="93"/>
      <c r="J565" s="90"/>
      <c r="K565" s="83"/>
      <c r="L565" s="83"/>
      <c r="M565" s="84"/>
      <c r="N565" s="83"/>
      <c r="O565" s="104" t="str">
        <f ca="1">IF($B565="","",IF(F565="Arbeitgeberähnliche Stellung",OFFSET(MD!$Q$5,MATCH(Grundlagen_Abrechnung_KAE!$AK$7,MD_JAHR,0),0)*$H565,IF(((AD565/12*M565*12)+N565)&gt;AF565,AF565/12,((AD565/12*M565*12)+N565)/12)))</f>
        <v/>
      </c>
      <c r="P565" s="90"/>
      <c r="Q565" s="90"/>
      <c r="R565" s="104">
        <f t="shared" si="74"/>
        <v>0</v>
      </c>
      <c r="T565" s="145">
        <f t="shared" si="75"/>
        <v>0</v>
      </c>
      <c r="U565" s="76">
        <f t="shared" ca="1" si="76"/>
        <v>0</v>
      </c>
      <c r="V565" s="76">
        <f t="shared" ca="1" si="82"/>
        <v>0</v>
      </c>
      <c r="W565" s="76">
        <f t="shared" ca="1" si="77"/>
        <v>0</v>
      </c>
      <c r="Y565" s="106" t="str">
        <f t="shared" si="78"/>
        <v>prüfen</v>
      </c>
      <c r="Z565" s="107" t="str">
        <f ca="1">IFERROR(OFFSET(MD!$U$5,MATCH(Grundlagen_Abrechnung_KAE!$E565,MD_GENDER,0),0),"")</f>
        <v/>
      </c>
      <c r="AA565" s="104">
        <f t="shared" si="79"/>
        <v>0</v>
      </c>
      <c r="AC565" s="104">
        <f t="shared" si="80"/>
        <v>0</v>
      </c>
      <c r="AD565" s="104">
        <f ca="1">IF(F565="Arbeitgeberähnliche Stellung",OFFSET(MD!$Q$5,MATCH(Grundlagen_Abrechnung_KAE!$AK$7,MD_JAHR,0),0)*$H565,IF(J565&gt;0,AC565,I565))</f>
        <v>0</v>
      </c>
      <c r="AF565" s="85" t="e">
        <f ca="1">OFFSET(MD!$P$5,MATCH($AK$7,MD_JAHR,0),0)*12</f>
        <v>#VALUE!</v>
      </c>
      <c r="AG565" s="85">
        <f t="shared" si="81"/>
        <v>0</v>
      </c>
      <c r="AH565" s="81"/>
      <c r="AJ565" s="72"/>
      <c r="AK565" s="72"/>
      <c r="AL565" s="72"/>
      <c r="AM565" s="72"/>
      <c r="AN565" s="72"/>
    </row>
    <row r="566" spans="2:40" ht="15" customHeight="1" x14ac:dyDescent="0.2">
      <c r="B566" s="78"/>
      <c r="C566" s="78"/>
      <c r="D566" s="78"/>
      <c r="E566" s="79"/>
      <c r="F566" s="80"/>
      <c r="G566" s="73"/>
      <c r="H566" s="82"/>
      <c r="I566" s="93"/>
      <c r="J566" s="90"/>
      <c r="K566" s="83"/>
      <c r="L566" s="83"/>
      <c r="M566" s="84"/>
      <c r="N566" s="83"/>
      <c r="O566" s="104" t="str">
        <f ca="1">IF($B566="","",IF(F566="Arbeitgeberähnliche Stellung",OFFSET(MD!$Q$5,MATCH(Grundlagen_Abrechnung_KAE!$AK$7,MD_JAHR,0),0)*$H566,IF(((AD566/12*M566*12)+N566)&gt;AF566,AF566/12,((AD566/12*M566*12)+N566)/12)))</f>
        <v/>
      </c>
      <c r="P566" s="90"/>
      <c r="Q566" s="90"/>
      <c r="R566" s="104">
        <f t="shared" si="74"/>
        <v>0</v>
      </c>
      <c r="T566" s="145">
        <f t="shared" si="75"/>
        <v>0</v>
      </c>
      <c r="U566" s="76">
        <f t="shared" ca="1" si="76"/>
        <v>0</v>
      </c>
      <c r="V566" s="76">
        <f t="shared" ca="1" si="82"/>
        <v>0</v>
      </c>
      <c r="W566" s="76">
        <f t="shared" ca="1" si="77"/>
        <v>0</v>
      </c>
      <c r="Y566" s="106" t="str">
        <f t="shared" si="78"/>
        <v>prüfen</v>
      </c>
      <c r="Z566" s="107" t="str">
        <f ca="1">IFERROR(OFFSET(MD!$U$5,MATCH(Grundlagen_Abrechnung_KAE!$E566,MD_GENDER,0),0),"")</f>
        <v/>
      </c>
      <c r="AA566" s="104">
        <f t="shared" si="79"/>
        <v>0</v>
      </c>
      <c r="AC566" s="104">
        <f t="shared" si="80"/>
        <v>0</v>
      </c>
      <c r="AD566" s="104">
        <f ca="1">IF(F566="Arbeitgeberähnliche Stellung",OFFSET(MD!$Q$5,MATCH(Grundlagen_Abrechnung_KAE!$AK$7,MD_JAHR,0),0)*$H566,IF(J566&gt;0,AC566,I566))</f>
        <v>0</v>
      </c>
      <c r="AF566" s="85" t="e">
        <f ca="1">OFFSET(MD!$P$5,MATCH($AK$7,MD_JAHR,0),0)*12</f>
        <v>#VALUE!</v>
      </c>
      <c r="AG566" s="85">
        <f t="shared" si="81"/>
        <v>0</v>
      </c>
      <c r="AH566" s="81"/>
      <c r="AJ566" s="72"/>
      <c r="AK566" s="72"/>
      <c r="AL566" s="72"/>
      <c r="AM566" s="72"/>
      <c r="AN566" s="72"/>
    </row>
    <row r="567" spans="2:40" ht="15" customHeight="1" x14ac:dyDescent="0.2">
      <c r="B567" s="78"/>
      <c r="C567" s="78"/>
      <c r="D567" s="78"/>
      <c r="E567" s="79"/>
      <c r="F567" s="80"/>
      <c r="G567" s="73"/>
      <c r="H567" s="82"/>
      <c r="I567" s="93"/>
      <c r="J567" s="90"/>
      <c r="K567" s="83"/>
      <c r="L567" s="83"/>
      <c r="M567" s="84"/>
      <c r="N567" s="83"/>
      <c r="O567" s="104" t="str">
        <f ca="1">IF($B567="","",IF(F567="Arbeitgeberähnliche Stellung",OFFSET(MD!$Q$5,MATCH(Grundlagen_Abrechnung_KAE!$AK$7,MD_JAHR,0),0)*$H567,IF(((AD567/12*M567*12)+N567)&gt;AF567,AF567/12,((AD567/12*M567*12)+N567)/12)))</f>
        <v/>
      </c>
      <c r="P567" s="90"/>
      <c r="Q567" s="90"/>
      <c r="R567" s="104">
        <f t="shared" si="74"/>
        <v>0</v>
      </c>
      <c r="T567" s="145">
        <f t="shared" si="75"/>
        <v>0</v>
      </c>
      <c r="U567" s="76">
        <f t="shared" ca="1" si="76"/>
        <v>0</v>
      </c>
      <c r="V567" s="76">
        <f t="shared" ca="1" si="82"/>
        <v>0</v>
      </c>
      <c r="W567" s="76">
        <f t="shared" ca="1" si="77"/>
        <v>0</v>
      </c>
      <c r="Y567" s="106" t="str">
        <f t="shared" si="78"/>
        <v>prüfen</v>
      </c>
      <c r="Z567" s="107" t="str">
        <f ca="1">IFERROR(OFFSET(MD!$U$5,MATCH(Grundlagen_Abrechnung_KAE!$E567,MD_GENDER,0),0),"")</f>
        <v/>
      </c>
      <c r="AA567" s="104">
        <f t="shared" si="79"/>
        <v>0</v>
      </c>
      <c r="AC567" s="104">
        <f t="shared" si="80"/>
        <v>0</v>
      </c>
      <c r="AD567" s="104">
        <f ca="1">IF(F567="Arbeitgeberähnliche Stellung",OFFSET(MD!$Q$5,MATCH(Grundlagen_Abrechnung_KAE!$AK$7,MD_JAHR,0),0)*$H567,IF(J567&gt;0,AC567,I567))</f>
        <v>0</v>
      </c>
      <c r="AF567" s="85" t="e">
        <f ca="1">OFFSET(MD!$P$5,MATCH($AK$7,MD_JAHR,0),0)*12</f>
        <v>#VALUE!</v>
      </c>
      <c r="AG567" s="85">
        <f t="shared" si="81"/>
        <v>0</v>
      </c>
      <c r="AH567" s="81"/>
      <c r="AJ567" s="72"/>
      <c r="AK567" s="72"/>
      <c r="AL567" s="72"/>
      <c r="AM567" s="72"/>
      <c r="AN567" s="72"/>
    </row>
    <row r="568" spans="2:40" ht="15" customHeight="1" x14ac:dyDescent="0.2">
      <c r="B568" s="78"/>
      <c r="C568" s="78"/>
      <c r="D568" s="78"/>
      <c r="E568" s="79"/>
      <c r="F568" s="80"/>
      <c r="G568" s="73"/>
      <c r="H568" s="82"/>
      <c r="I568" s="93"/>
      <c r="J568" s="90"/>
      <c r="K568" s="83"/>
      <c r="L568" s="83"/>
      <c r="M568" s="84"/>
      <c r="N568" s="83"/>
      <c r="O568" s="104" t="str">
        <f ca="1">IF($B568="","",IF(F568="Arbeitgeberähnliche Stellung",OFFSET(MD!$Q$5,MATCH(Grundlagen_Abrechnung_KAE!$AK$7,MD_JAHR,0),0)*$H568,IF(((AD568/12*M568*12)+N568)&gt;AF568,AF568/12,((AD568/12*M568*12)+N568)/12)))</f>
        <v/>
      </c>
      <c r="P568" s="90"/>
      <c r="Q568" s="90"/>
      <c r="R568" s="104">
        <f t="shared" si="74"/>
        <v>0</v>
      </c>
      <c r="T568" s="145">
        <f t="shared" si="75"/>
        <v>0</v>
      </c>
      <c r="U568" s="76">
        <f t="shared" ca="1" si="76"/>
        <v>0</v>
      </c>
      <c r="V568" s="76">
        <f t="shared" ca="1" si="82"/>
        <v>0</v>
      </c>
      <c r="W568" s="76">
        <f t="shared" ca="1" si="77"/>
        <v>0</v>
      </c>
      <c r="Y568" s="106" t="str">
        <f t="shared" si="78"/>
        <v>prüfen</v>
      </c>
      <c r="Z568" s="107" t="str">
        <f ca="1">IFERROR(OFFSET(MD!$U$5,MATCH(Grundlagen_Abrechnung_KAE!$E568,MD_GENDER,0),0),"")</f>
        <v/>
      </c>
      <c r="AA568" s="104">
        <f t="shared" si="79"/>
        <v>0</v>
      </c>
      <c r="AC568" s="104">
        <f t="shared" si="80"/>
        <v>0</v>
      </c>
      <c r="AD568" s="104">
        <f ca="1">IF(F568="Arbeitgeberähnliche Stellung",OFFSET(MD!$Q$5,MATCH(Grundlagen_Abrechnung_KAE!$AK$7,MD_JAHR,0),0)*$H568,IF(J568&gt;0,AC568,I568))</f>
        <v>0</v>
      </c>
      <c r="AF568" s="85" t="e">
        <f ca="1">OFFSET(MD!$P$5,MATCH($AK$7,MD_JAHR,0),0)*12</f>
        <v>#VALUE!</v>
      </c>
      <c r="AG568" s="85">
        <f t="shared" si="81"/>
        <v>0</v>
      </c>
      <c r="AH568" s="81"/>
      <c r="AJ568" s="72"/>
      <c r="AK568" s="72"/>
      <c r="AL568" s="72"/>
      <c r="AM568" s="72"/>
      <c r="AN568" s="72"/>
    </row>
    <row r="569" spans="2:40" ht="15" customHeight="1" x14ac:dyDescent="0.2">
      <c r="B569" s="78"/>
      <c r="C569" s="78"/>
      <c r="D569" s="78"/>
      <c r="E569" s="79"/>
      <c r="F569" s="80"/>
      <c r="G569" s="73"/>
      <c r="H569" s="82"/>
      <c r="I569" s="93"/>
      <c r="J569" s="90"/>
      <c r="K569" s="83"/>
      <c r="L569" s="83"/>
      <c r="M569" s="84"/>
      <c r="N569" s="83"/>
      <c r="O569" s="104" t="str">
        <f ca="1">IF($B569="","",IF(F569="Arbeitgeberähnliche Stellung",OFFSET(MD!$Q$5,MATCH(Grundlagen_Abrechnung_KAE!$AK$7,MD_JAHR,0),0)*$H569,IF(((AD569/12*M569*12)+N569)&gt;AF569,AF569/12,((AD569/12*M569*12)+N569)/12)))</f>
        <v/>
      </c>
      <c r="P569" s="90"/>
      <c r="Q569" s="90"/>
      <c r="R569" s="104">
        <f t="shared" si="74"/>
        <v>0</v>
      </c>
      <c r="T569" s="145">
        <f t="shared" si="75"/>
        <v>0</v>
      </c>
      <c r="U569" s="76">
        <f t="shared" ca="1" si="76"/>
        <v>0</v>
      </c>
      <c r="V569" s="76">
        <f t="shared" ca="1" si="82"/>
        <v>0</v>
      </c>
      <c r="W569" s="76">
        <f t="shared" ca="1" si="77"/>
        <v>0</v>
      </c>
      <c r="Y569" s="106" t="str">
        <f t="shared" si="78"/>
        <v>prüfen</v>
      </c>
      <c r="Z569" s="107" t="str">
        <f ca="1">IFERROR(OFFSET(MD!$U$5,MATCH(Grundlagen_Abrechnung_KAE!$E569,MD_GENDER,0),0),"")</f>
        <v/>
      </c>
      <c r="AA569" s="104">
        <f t="shared" si="79"/>
        <v>0</v>
      </c>
      <c r="AC569" s="104">
        <f t="shared" si="80"/>
        <v>0</v>
      </c>
      <c r="AD569" s="104">
        <f ca="1">IF(F569="Arbeitgeberähnliche Stellung",OFFSET(MD!$Q$5,MATCH(Grundlagen_Abrechnung_KAE!$AK$7,MD_JAHR,0),0)*$H569,IF(J569&gt;0,AC569,I569))</f>
        <v>0</v>
      </c>
      <c r="AF569" s="85" t="e">
        <f ca="1">OFFSET(MD!$P$5,MATCH($AK$7,MD_JAHR,0),0)*12</f>
        <v>#VALUE!</v>
      </c>
      <c r="AG569" s="85">
        <f t="shared" si="81"/>
        <v>0</v>
      </c>
      <c r="AH569" s="81"/>
      <c r="AJ569" s="72"/>
      <c r="AK569" s="72"/>
      <c r="AL569" s="72"/>
      <c r="AM569" s="72"/>
      <c r="AN569" s="72"/>
    </row>
    <row r="570" spans="2:40" ht="15" customHeight="1" x14ac:dyDescent="0.2">
      <c r="B570" s="78"/>
      <c r="C570" s="78"/>
      <c r="D570" s="78"/>
      <c r="E570" s="79"/>
      <c r="F570" s="80"/>
      <c r="G570" s="73"/>
      <c r="H570" s="82"/>
      <c r="I570" s="93"/>
      <c r="J570" s="90"/>
      <c r="K570" s="83"/>
      <c r="L570" s="83"/>
      <c r="M570" s="84"/>
      <c r="N570" s="83"/>
      <c r="O570" s="104" t="str">
        <f ca="1">IF($B570="","",IF(F570="Arbeitgeberähnliche Stellung",OFFSET(MD!$Q$5,MATCH(Grundlagen_Abrechnung_KAE!$AK$7,MD_JAHR,0),0)*$H570,IF(((AD570/12*M570*12)+N570)&gt;AF570,AF570/12,((AD570/12*M570*12)+N570)/12)))</f>
        <v/>
      </c>
      <c r="P570" s="90"/>
      <c r="Q570" s="90"/>
      <c r="R570" s="104">
        <f t="shared" si="74"/>
        <v>0</v>
      </c>
      <c r="T570" s="145">
        <f t="shared" si="75"/>
        <v>0</v>
      </c>
      <c r="U570" s="76">
        <f t="shared" ca="1" si="76"/>
        <v>0</v>
      </c>
      <c r="V570" s="76">
        <f t="shared" ca="1" si="82"/>
        <v>0</v>
      </c>
      <c r="W570" s="76">
        <f t="shared" ca="1" si="77"/>
        <v>0</v>
      </c>
      <c r="Y570" s="106" t="str">
        <f t="shared" si="78"/>
        <v>prüfen</v>
      </c>
      <c r="Z570" s="107" t="str">
        <f ca="1">IFERROR(OFFSET(MD!$U$5,MATCH(Grundlagen_Abrechnung_KAE!$E570,MD_GENDER,0),0),"")</f>
        <v/>
      </c>
      <c r="AA570" s="104">
        <f t="shared" si="79"/>
        <v>0</v>
      </c>
      <c r="AC570" s="104">
        <f t="shared" si="80"/>
        <v>0</v>
      </c>
      <c r="AD570" s="104">
        <f ca="1">IF(F570="Arbeitgeberähnliche Stellung",OFFSET(MD!$Q$5,MATCH(Grundlagen_Abrechnung_KAE!$AK$7,MD_JAHR,0),0)*$H570,IF(J570&gt;0,AC570,I570))</f>
        <v>0</v>
      </c>
      <c r="AF570" s="85" t="e">
        <f ca="1">OFFSET(MD!$P$5,MATCH($AK$7,MD_JAHR,0),0)*12</f>
        <v>#VALUE!</v>
      </c>
      <c r="AG570" s="85">
        <f t="shared" si="81"/>
        <v>0</v>
      </c>
      <c r="AH570" s="81"/>
      <c r="AJ570" s="72"/>
      <c r="AK570" s="72"/>
      <c r="AL570" s="72"/>
      <c r="AM570" s="72"/>
      <c r="AN570" s="72"/>
    </row>
    <row r="571" spans="2:40" ht="15" customHeight="1" x14ac:dyDescent="0.2">
      <c r="B571" s="78"/>
      <c r="C571" s="78"/>
      <c r="D571" s="78"/>
      <c r="E571" s="79"/>
      <c r="F571" s="80"/>
      <c r="G571" s="73"/>
      <c r="H571" s="82"/>
      <c r="I571" s="93"/>
      <c r="J571" s="90"/>
      <c r="K571" s="83"/>
      <c r="L571" s="83"/>
      <c r="M571" s="84"/>
      <c r="N571" s="83"/>
      <c r="O571" s="104" t="str">
        <f ca="1">IF($B571="","",IF(F571="Arbeitgeberähnliche Stellung",OFFSET(MD!$Q$5,MATCH(Grundlagen_Abrechnung_KAE!$AK$7,MD_JAHR,0),0)*$H571,IF(((AD571/12*M571*12)+N571)&gt;AF571,AF571/12,((AD571/12*M571*12)+N571)/12)))</f>
        <v/>
      </c>
      <c r="P571" s="90"/>
      <c r="Q571" s="90"/>
      <c r="R571" s="104">
        <f t="shared" si="74"/>
        <v>0</v>
      </c>
      <c r="T571" s="145">
        <f t="shared" si="75"/>
        <v>0</v>
      </c>
      <c r="U571" s="76">
        <f t="shared" ca="1" si="76"/>
        <v>0</v>
      </c>
      <c r="V571" s="76">
        <f t="shared" ca="1" si="82"/>
        <v>0</v>
      </c>
      <c r="W571" s="76">
        <f t="shared" ca="1" si="77"/>
        <v>0</v>
      </c>
      <c r="Y571" s="106" t="str">
        <f t="shared" si="78"/>
        <v>prüfen</v>
      </c>
      <c r="Z571" s="107" t="str">
        <f ca="1">IFERROR(OFFSET(MD!$U$5,MATCH(Grundlagen_Abrechnung_KAE!$E571,MD_GENDER,0),0),"")</f>
        <v/>
      </c>
      <c r="AA571" s="104">
        <f t="shared" si="79"/>
        <v>0</v>
      </c>
      <c r="AC571" s="104">
        <f t="shared" si="80"/>
        <v>0</v>
      </c>
      <c r="AD571" s="104">
        <f ca="1">IF(F571="Arbeitgeberähnliche Stellung",OFFSET(MD!$Q$5,MATCH(Grundlagen_Abrechnung_KAE!$AK$7,MD_JAHR,0),0)*$H571,IF(J571&gt;0,AC571,I571))</f>
        <v>0</v>
      </c>
      <c r="AF571" s="85" t="e">
        <f ca="1">OFFSET(MD!$P$5,MATCH($AK$7,MD_JAHR,0),0)*12</f>
        <v>#VALUE!</v>
      </c>
      <c r="AG571" s="85">
        <f t="shared" si="81"/>
        <v>0</v>
      </c>
      <c r="AH571" s="81"/>
      <c r="AJ571" s="72"/>
      <c r="AK571" s="72"/>
      <c r="AL571" s="72"/>
      <c r="AM571" s="72"/>
      <c r="AN571" s="72"/>
    </row>
    <row r="572" spans="2:40" ht="15" customHeight="1" x14ac:dyDescent="0.2">
      <c r="B572" s="78"/>
      <c r="C572" s="78"/>
      <c r="D572" s="78"/>
      <c r="E572" s="79"/>
      <c r="F572" s="80"/>
      <c r="G572" s="73"/>
      <c r="H572" s="82"/>
      <c r="I572" s="93"/>
      <c r="J572" s="90"/>
      <c r="K572" s="83"/>
      <c r="L572" s="83"/>
      <c r="M572" s="84"/>
      <c r="N572" s="83"/>
      <c r="O572" s="104" t="str">
        <f ca="1">IF($B572="","",IF(F572="Arbeitgeberähnliche Stellung",OFFSET(MD!$Q$5,MATCH(Grundlagen_Abrechnung_KAE!$AK$7,MD_JAHR,0),0)*$H572,IF(((AD572/12*M572*12)+N572)&gt;AF572,AF572/12,((AD572/12*M572*12)+N572)/12)))</f>
        <v/>
      </c>
      <c r="P572" s="90"/>
      <c r="Q572" s="90"/>
      <c r="R572" s="104">
        <f t="shared" si="74"/>
        <v>0</v>
      </c>
      <c r="T572" s="145">
        <f t="shared" si="75"/>
        <v>0</v>
      </c>
      <c r="U572" s="76">
        <f t="shared" ca="1" si="76"/>
        <v>0</v>
      </c>
      <c r="V572" s="76">
        <f t="shared" ca="1" si="82"/>
        <v>0</v>
      </c>
      <c r="W572" s="76">
        <f t="shared" ca="1" si="77"/>
        <v>0</v>
      </c>
      <c r="Y572" s="106" t="str">
        <f t="shared" si="78"/>
        <v>prüfen</v>
      </c>
      <c r="Z572" s="107" t="str">
        <f ca="1">IFERROR(OFFSET(MD!$U$5,MATCH(Grundlagen_Abrechnung_KAE!$E572,MD_GENDER,0),0),"")</f>
        <v/>
      </c>
      <c r="AA572" s="104">
        <f t="shared" si="79"/>
        <v>0</v>
      </c>
      <c r="AC572" s="104">
        <f t="shared" si="80"/>
        <v>0</v>
      </c>
      <c r="AD572" s="104">
        <f ca="1">IF(F572="Arbeitgeberähnliche Stellung",OFFSET(MD!$Q$5,MATCH(Grundlagen_Abrechnung_KAE!$AK$7,MD_JAHR,0),0)*$H572,IF(J572&gt;0,AC572,I572))</f>
        <v>0</v>
      </c>
      <c r="AF572" s="85" t="e">
        <f ca="1">OFFSET(MD!$P$5,MATCH($AK$7,MD_JAHR,0),0)*12</f>
        <v>#VALUE!</v>
      </c>
      <c r="AG572" s="85">
        <f t="shared" si="81"/>
        <v>0</v>
      </c>
      <c r="AH572" s="81"/>
      <c r="AJ572" s="72"/>
      <c r="AK572" s="72"/>
      <c r="AL572" s="72"/>
      <c r="AM572" s="72"/>
      <c r="AN572" s="72"/>
    </row>
    <row r="573" spans="2:40" ht="15" customHeight="1" x14ac:dyDescent="0.2">
      <c r="B573" s="78"/>
      <c r="C573" s="78"/>
      <c r="D573" s="78"/>
      <c r="E573" s="79"/>
      <c r="F573" s="80"/>
      <c r="G573" s="73"/>
      <c r="H573" s="82"/>
      <c r="I573" s="93"/>
      <c r="J573" s="90"/>
      <c r="K573" s="83"/>
      <c r="L573" s="83"/>
      <c r="M573" s="84"/>
      <c r="N573" s="83"/>
      <c r="O573" s="104" t="str">
        <f ca="1">IF($B573="","",IF(F573="Arbeitgeberähnliche Stellung",OFFSET(MD!$Q$5,MATCH(Grundlagen_Abrechnung_KAE!$AK$7,MD_JAHR,0),0)*$H573,IF(((AD573/12*M573*12)+N573)&gt;AF573,AF573/12,((AD573/12*M573*12)+N573)/12)))</f>
        <v/>
      </c>
      <c r="P573" s="90"/>
      <c r="Q573" s="90"/>
      <c r="R573" s="104">
        <f t="shared" si="74"/>
        <v>0</v>
      </c>
      <c r="T573" s="145">
        <f t="shared" si="75"/>
        <v>0</v>
      </c>
      <c r="U573" s="76">
        <f t="shared" ca="1" si="76"/>
        <v>0</v>
      </c>
      <c r="V573" s="76">
        <f t="shared" ca="1" si="82"/>
        <v>0</v>
      </c>
      <c r="W573" s="76">
        <f t="shared" ca="1" si="77"/>
        <v>0</v>
      </c>
      <c r="Y573" s="106" t="str">
        <f t="shared" si="78"/>
        <v>prüfen</v>
      </c>
      <c r="Z573" s="107" t="str">
        <f ca="1">IFERROR(OFFSET(MD!$U$5,MATCH(Grundlagen_Abrechnung_KAE!$E573,MD_GENDER,0),0),"")</f>
        <v/>
      </c>
      <c r="AA573" s="104">
        <f t="shared" si="79"/>
        <v>0</v>
      </c>
      <c r="AC573" s="104">
        <f t="shared" si="80"/>
        <v>0</v>
      </c>
      <c r="AD573" s="104">
        <f ca="1">IF(F573="Arbeitgeberähnliche Stellung",OFFSET(MD!$Q$5,MATCH(Grundlagen_Abrechnung_KAE!$AK$7,MD_JAHR,0),0)*$H573,IF(J573&gt;0,AC573,I573))</f>
        <v>0</v>
      </c>
      <c r="AF573" s="85" t="e">
        <f ca="1">OFFSET(MD!$P$5,MATCH($AK$7,MD_JAHR,0),0)*12</f>
        <v>#VALUE!</v>
      </c>
      <c r="AG573" s="85">
        <f t="shared" si="81"/>
        <v>0</v>
      </c>
      <c r="AH573" s="81"/>
      <c r="AJ573" s="72"/>
      <c r="AK573" s="72"/>
      <c r="AL573" s="72"/>
      <c r="AM573" s="72"/>
      <c r="AN573" s="72"/>
    </row>
    <row r="574" spans="2:40" ht="15" customHeight="1" x14ac:dyDescent="0.2">
      <c r="B574" s="78"/>
      <c r="C574" s="78"/>
      <c r="D574" s="78"/>
      <c r="E574" s="79"/>
      <c r="F574" s="80"/>
      <c r="G574" s="73"/>
      <c r="H574" s="82"/>
      <c r="I574" s="93"/>
      <c r="J574" s="90"/>
      <c r="K574" s="83"/>
      <c r="L574" s="83"/>
      <c r="M574" s="84"/>
      <c r="N574" s="83"/>
      <c r="O574" s="104" t="str">
        <f ca="1">IF($B574="","",IF(F574="Arbeitgeberähnliche Stellung",OFFSET(MD!$Q$5,MATCH(Grundlagen_Abrechnung_KAE!$AK$7,MD_JAHR,0),0)*$H574,IF(((AD574/12*M574*12)+N574)&gt;AF574,AF574/12,((AD574/12*M574*12)+N574)/12)))</f>
        <v/>
      </c>
      <c r="P574" s="90"/>
      <c r="Q574" s="90"/>
      <c r="R574" s="104">
        <f t="shared" si="74"/>
        <v>0</v>
      </c>
      <c r="T574" s="145">
        <f t="shared" si="75"/>
        <v>0</v>
      </c>
      <c r="U574" s="76">
        <f t="shared" ca="1" si="76"/>
        <v>0</v>
      </c>
      <c r="V574" s="76">
        <f t="shared" ca="1" si="82"/>
        <v>0</v>
      </c>
      <c r="W574" s="76">
        <f t="shared" ca="1" si="77"/>
        <v>0</v>
      </c>
      <c r="Y574" s="106" t="str">
        <f t="shared" si="78"/>
        <v>prüfen</v>
      </c>
      <c r="Z574" s="107" t="str">
        <f ca="1">IFERROR(OFFSET(MD!$U$5,MATCH(Grundlagen_Abrechnung_KAE!$E574,MD_GENDER,0),0),"")</f>
        <v/>
      </c>
      <c r="AA574" s="104">
        <f t="shared" si="79"/>
        <v>0</v>
      </c>
      <c r="AC574" s="104">
        <f t="shared" si="80"/>
        <v>0</v>
      </c>
      <c r="AD574" s="104">
        <f ca="1">IF(F574="Arbeitgeberähnliche Stellung",OFFSET(MD!$Q$5,MATCH(Grundlagen_Abrechnung_KAE!$AK$7,MD_JAHR,0),0)*$H574,IF(J574&gt;0,AC574,I574))</f>
        <v>0</v>
      </c>
      <c r="AF574" s="85" t="e">
        <f ca="1">OFFSET(MD!$P$5,MATCH($AK$7,MD_JAHR,0),0)*12</f>
        <v>#VALUE!</v>
      </c>
      <c r="AG574" s="85">
        <f t="shared" si="81"/>
        <v>0</v>
      </c>
      <c r="AH574" s="81"/>
      <c r="AJ574" s="72"/>
      <c r="AK574" s="72"/>
      <c r="AL574" s="72"/>
      <c r="AM574" s="72"/>
      <c r="AN574" s="72"/>
    </row>
    <row r="575" spans="2:40" ht="15" customHeight="1" x14ac:dyDescent="0.2">
      <c r="B575" s="78"/>
      <c r="C575" s="78"/>
      <c r="D575" s="78"/>
      <c r="E575" s="79"/>
      <c r="F575" s="80"/>
      <c r="G575" s="73"/>
      <c r="H575" s="82"/>
      <c r="I575" s="93"/>
      <c r="J575" s="90"/>
      <c r="K575" s="83"/>
      <c r="L575" s="83"/>
      <c r="M575" s="84"/>
      <c r="N575" s="83"/>
      <c r="O575" s="104" t="str">
        <f ca="1">IF($B575="","",IF(F575="Arbeitgeberähnliche Stellung",OFFSET(MD!$Q$5,MATCH(Grundlagen_Abrechnung_KAE!$AK$7,MD_JAHR,0),0)*$H575,IF(((AD575/12*M575*12)+N575)&gt;AF575,AF575/12,((AD575/12*M575*12)+N575)/12)))</f>
        <v/>
      </c>
      <c r="P575" s="90"/>
      <c r="Q575" s="90"/>
      <c r="R575" s="104">
        <f t="shared" si="74"/>
        <v>0</v>
      </c>
      <c r="T575" s="145">
        <f t="shared" si="75"/>
        <v>0</v>
      </c>
      <c r="U575" s="76">
        <f t="shared" ca="1" si="76"/>
        <v>0</v>
      </c>
      <c r="V575" s="76">
        <f t="shared" ca="1" si="82"/>
        <v>0</v>
      </c>
      <c r="W575" s="76">
        <f t="shared" ca="1" si="77"/>
        <v>0</v>
      </c>
      <c r="Y575" s="106" t="str">
        <f t="shared" si="78"/>
        <v>prüfen</v>
      </c>
      <c r="Z575" s="107" t="str">
        <f ca="1">IFERROR(OFFSET(MD!$U$5,MATCH(Grundlagen_Abrechnung_KAE!$E575,MD_GENDER,0),0),"")</f>
        <v/>
      </c>
      <c r="AA575" s="104">
        <f t="shared" si="79"/>
        <v>0</v>
      </c>
      <c r="AC575" s="104">
        <f t="shared" si="80"/>
        <v>0</v>
      </c>
      <c r="AD575" s="104">
        <f ca="1">IF(F575="Arbeitgeberähnliche Stellung",OFFSET(MD!$Q$5,MATCH(Grundlagen_Abrechnung_KAE!$AK$7,MD_JAHR,0),0)*$H575,IF(J575&gt;0,AC575,I575))</f>
        <v>0</v>
      </c>
      <c r="AF575" s="85" t="e">
        <f ca="1">OFFSET(MD!$P$5,MATCH($AK$7,MD_JAHR,0),0)*12</f>
        <v>#VALUE!</v>
      </c>
      <c r="AG575" s="85">
        <f t="shared" si="81"/>
        <v>0</v>
      </c>
      <c r="AH575" s="81"/>
      <c r="AJ575" s="72"/>
      <c r="AK575" s="72"/>
      <c r="AL575" s="72"/>
      <c r="AM575" s="72"/>
      <c r="AN575" s="72"/>
    </row>
    <row r="576" spans="2:40" ht="15" customHeight="1" x14ac:dyDescent="0.2">
      <c r="B576" s="78"/>
      <c r="C576" s="78"/>
      <c r="D576" s="78"/>
      <c r="E576" s="79"/>
      <c r="F576" s="80"/>
      <c r="G576" s="73"/>
      <c r="H576" s="82"/>
      <c r="I576" s="93"/>
      <c r="J576" s="90"/>
      <c r="K576" s="83"/>
      <c r="L576" s="83"/>
      <c r="M576" s="84"/>
      <c r="N576" s="83"/>
      <c r="O576" s="104" t="str">
        <f ca="1">IF($B576="","",IF(F576="Arbeitgeberähnliche Stellung",OFFSET(MD!$Q$5,MATCH(Grundlagen_Abrechnung_KAE!$AK$7,MD_JAHR,0),0)*$H576,IF(((AD576/12*M576*12)+N576)&gt;AF576,AF576/12,((AD576/12*M576*12)+N576)/12)))</f>
        <v/>
      </c>
      <c r="P576" s="90"/>
      <c r="Q576" s="90"/>
      <c r="R576" s="104">
        <f t="shared" si="74"/>
        <v>0</v>
      </c>
      <c r="T576" s="145">
        <f t="shared" si="75"/>
        <v>0</v>
      </c>
      <c r="U576" s="76">
        <f t="shared" ca="1" si="76"/>
        <v>0</v>
      </c>
      <c r="V576" s="76">
        <f t="shared" ca="1" si="82"/>
        <v>0</v>
      </c>
      <c r="W576" s="76">
        <f t="shared" ca="1" si="77"/>
        <v>0</v>
      </c>
      <c r="Y576" s="106" t="str">
        <f t="shared" si="78"/>
        <v>prüfen</v>
      </c>
      <c r="Z576" s="107" t="str">
        <f ca="1">IFERROR(OFFSET(MD!$U$5,MATCH(Grundlagen_Abrechnung_KAE!$E576,MD_GENDER,0),0),"")</f>
        <v/>
      </c>
      <c r="AA576" s="104">
        <f t="shared" si="79"/>
        <v>0</v>
      </c>
      <c r="AC576" s="104">
        <f t="shared" si="80"/>
        <v>0</v>
      </c>
      <c r="AD576" s="104">
        <f ca="1">IF(F576="Arbeitgeberähnliche Stellung",OFFSET(MD!$Q$5,MATCH(Grundlagen_Abrechnung_KAE!$AK$7,MD_JAHR,0),0)*$H576,IF(J576&gt;0,AC576,I576))</f>
        <v>0</v>
      </c>
      <c r="AF576" s="85" t="e">
        <f ca="1">OFFSET(MD!$P$5,MATCH($AK$7,MD_JAHR,0),0)*12</f>
        <v>#VALUE!</v>
      </c>
      <c r="AG576" s="85">
        <f t="shared" si="81"/>
        <v>0</v>
      </c>
      <c r="AH576" s="81"/>
      <c r="AJ576" s="72"/>
      <c r="AK576" s="72"/>
      <c r="AL576" s="72"/>
      <c r="AM576" s="72"/>
      <c r="AN576" s="72"/>
    </row>
    <row r="577" spans="2:40" ht="15" customHeight="1" x14ac:dyDescent="0.2">
      <c r="B577" s="78"/>
      <c r="C577" s="78"/>
      <c r="D577" s="78"/>
      <c r="E577" s="79"/>
      <c r="F577" s="80"/>
      <c r="G577" s="73"/>
      <c r="H577" s="82"/>
      <c r="I577" s="93"/>
      <c r="J577" s="90"/>
      <c r="K577" s="83"/>
      <c r="L577" s="83"/>
      <c r="M577" s="84"/>
      <c r="N577" s="83"/>
      <c r="O577" s="104" t="str">
        <f ca="1">IF($B577="","",IF(F577="Arbeitgeberähnliche Stellung",OFFSET(MD!$Q$5,MATCH(Grundlagen_Abrechnung_KAE!$AK$7,MD_JAHR,0),0)*$H577,IF(((AD577/12*M577*12)+N577)&gt;AF577,AF577/12,((AD577/12*M577*12)+N577)/12)))</f>
        <v/>
      </c>
      <c r="P577" s="90"/>
      <c r="Q577" s="90"/>
      <c r="R577" s="104">
        <f t="shared" si="74"/>
        <v>0</v>
      </c>
      <c r="T577" s="145">
        <f t="shared" si="75"/>
        <v>0</v>
      </c>
      <c r="U577" s="76">
        <f t="shared" ca="1" si="76"/>
        <v>0</v>
      </c>
      <c r="V577" s="76">
        <f t="shared" ca="1" si="82"/>
        <v>0</v>
      </c>
      <c r="W577" s="76">
        <f t="shared" ca="1" si="77"/>
        <v>0</v>
      </c>
      <c r="Y577" s="106" t="str">
        <f t="shared" si="78"/>
        <v>prüfen</v>
      </c>
      <c r="Z577" s="107" t="str">
        <f ca="1">IFERROR(OFFSET(MD!$U$5,MATCH(Grundlagen_Abrechnung_KAE!$E577,MD_GENDER,0),0),"")</f>
        <v/>
      </c>
      <c r="AA577" s="104">
        <f t="shared" si="79"/>
        <v>0</v>
      </c>
      <c r="AC577" s="104">
        <f t="shared" si="80"/>
        <v>0</v>
      </c>
      <c r="AD577" s="104">
        <f ca="1">IF(F577="Arbeitgeberähnliche Stellung",OFFSET(MD!$Q$5,MATCH(Grundlagen_Abrechnung_KAE!$AK$7,MD_JAHR,0),0)*$H577,IF(J577&gt;0,AC577,I577))</f>
        <v>0</v>
      </c>
      <c r="AF577" s="85" t="e">
        <f ca="1">OFFSET(MD!$P$5,MATCH($AK$7,MD_JAHR,0),0)*12</f>
        <v>#VALUE!</v>
      </c>
      <c r="AG577" s="85">
        <f t="shared" si="81"/>
        <v>0</v>
      </c>
      <c r="AH577" s="81"/>
      <c r="AJ577" s="72"/>
      <c r="AK577" s="72"/>
      <c r="AL577" s="72"/>
      <c r="AM577" s="72"/>
      <c r="AN577" s="72"/>
    </row>
    <row r="578" spans="2:40" ht="15" customHeight="1" x14ac:dyDescent="0.2">
      <c r="B578" s="78"/>
      <c r="C578" s="78"/>
      <c r="D578" s="78"/>
      <c r="E578" s="79"/>
      <c r="F578" s="80"/>
      <c r="G578" s="73"/>
      <c r="H578" s="82"/>
      <c r="I578" s="93"/>
      <c r="J578" s="90"/>
      <c r="K578" s="83"/>
      <c r="L578" s="83"/>
      <c r="M578" s="84"/>
      <c r="N578" s="83"/>
      <c r="O578" s="104" t="str">
        <f ca="1">IF($B578="","",IF(F578="Arbeitgeberähnliche Stellung",OFFSET(MD!$Q$5,MATCH(Grundlagen_Abrechnung_KAE!$AK$7,MD_JAHR,0),0)*$H578,IF(((AD578/12*M578*12)+N578)&gt;AF578,AF578/12,((AD578/12*M578*12)+N578)/12)))</f>
        <v/>
      </c>
      <c r="P578" s="90"/>
      <c r="Q578" s="90"/>
      <c r="R578" s="104">
        <f t="shared" si="74"/>
        <v>0</v>
      </c>
      <c r="T578" s="145">
        <f t="shared" si="75"/>
        <v>0</v>
      </c>
      <c r="U578" s="76">
        <f t="shared" ca="1" si="76"/>
        <v>0</v>
      </c>
      <c r="V578" s="76">
        <f t="shared" ca="1" si="82"/>
        <v>0</v>
      </c>
      <c r="W578" s="76">
        <f t="shared" ca="1" si="77"/>
        <v>0</v>
      </c>
      <c r="Y578" s="106" t="str">
        <f t="shared" si="78"/>
        <v>prüfen</v>
      </c>
      <c r="Z578" s="107" t="str">
        <f ca="1">IFERROR(OFFSET(MD!$U$5,MATCH(Grundlagen_Abrechnung_KAE!$E578,MD_GENDER,0),0),"")</f>
        <v/>
      </c>
      <c r="AA578" s="104">
        <f t="shared" si="79"/>
        <v>0</v>
      </c>
      <c r="AC578" s="104">
        <f t="shared" si="80"/>
        <v>0</v>
      </c>
      <c r="AD578" s="104">
        <f ca="1">IF(F578="Arbeitgeberähnliche Stellung",OFFSET(MD!$Q$5,MATCH(Grundlagen_Abrechnung_KAE!$AK$7,MD_JAHR,0),0)*$H578,IF(J578&gt;0,AC578,I578))</f>
        <v>0</v>
      </c>
      <c r="AF578" s="85" t="e">
        <f ca="1">OFFSET(MD!$P$5,MATCH($AK$7,MD_JAHR,0),0)*12</f>
        <v>#VALUE!</v>
      </c>
      <c r="AG578" s="85">
        <f t="shared" si="81"/>
        <v>0</v>
      </c>
      <c r="AH578" s="81"/>
      <c r="AJ578" s="72"/>
      <c r="AK578" s="72"/>
      <c r="AL578" s="72"/>
      <c r="AM578" s="72"/>
      <c r="AN578" s="72"/>
    </row>
    <row r="579" spans="2:40" ht="15" customHeight="1" x14ac:dyDescent="0.2">
      <c r="B579" s="78"/>
      <c r="C579" s="78"/>
      <c r="D579" s="78"/>
      <c r="E579" s="79"/>
      <c r="F579" s="80"/>
      <c r="G579" s="73"/>
      <c r="H579" s="82"/>
      <c r="I579" s="93"/>
      <c r="J579" s="90"/>
      <c r="K579" s="83"/>
      <c r="L579" s="83"/>
      <c r="M579" s="84"/>
      <c r="N579" s="83"/>
      <c r="O579" s="104" t="str">
        <f ca="1">IF($B579="","",IF(F579="Arbeitgeberähnliche Stellung",OFFSET(MD!$Q$5,MATCH(Grundlagen_Abrechnung_KAE!$AK$7,MD_JAHR,0),0)*$H579,IF(((AD579/12*M579*12)+N579)&gt;AF579,AF579/12,((AD579/12*M579*12)+N579)/12)))</f>
        <v/>
      </c>
      <c r="P579" s="90"/>
      <c r="Q579" s="90"/>
      <c r="R579" s="104">
        <f t="shared" si="74"/>
        <v>0</v>
      </c>
      <c r="T579" s="145">
        <f t="shared" si="75"/>
        <v>0</v>
      </c>
      <c r="U579" s="76">
        <f t="shared" ca="1" si="76"/>
        <v>0</v>
      </c>
      <c r="V579" s="76">
        <f t="shared" ca="1" si="82"/>
        <v>0</v>
      </c>
      <c r="W579" s="76">
        <f t="shared" ca="1" si="77"/>
        <v>0</v>
      </c>
      <c r="Y579" s="106" t="str">
        <f t="shared" si="78"/>
        <v>prüfen</v>
      </c>
      <c r="Z579" s="107" t="str">
        <f ca="1">IFERROR(OFFSET(MD!$U$5,MATCH(Grundlagen_Abrechnung_KAE!$E579,MD_GENDER,0),0),"")</f>
        <v/>
      </c>
      <c r="AA579" s="104">
        <f t="shared" si="79"/>
        <v>0</v>
      </c>
      <c r="AC579" s="104">
        <f t="shared" si="80"/>
        <v>0</v>
      </c>
      <c r="AD579" s="104">
        <f ca="1">IF(F579="Arbeitgeberähnliche Stellung",OFFSET(MD!$Q$5,MATCH(Grundlagen_Abrechnung_KAE!$AK$7,MD_JAHR,0),0)*$H579,IF(J579&gt;0,AC579,I579))</f>
        <v>0</v>
      </c>
      <c r="AF579" s="85" t="e">
        <f ca="1">OFFSET(MD!$P$5,MATCH($AK$7,MD_JAHR,0),0)*12</f>
        <v>#VALUE!</v>
      </c>
      <c r="AG579" s="85">
        <f t="shared" si="81"/>
        <v>0</v>
      </c>
      <c r="AH579" s="81"/>
      <c r="AJ579" s="72"/>
      <c r="AK579" s="72"/>
      <c r="AL579" s="72"/>
      <c r="AM579" s="72"/>
      <c r="AN579" s="72"/>
    </row>
    <row r="580" spans="2:40" ht="15" customHeight="1" x14ac:dyDescent="0.2">
      <c r="B580" s="78"/>
      <c r="C580" s="78"/>
      <c r="D580" s="78"/>
      <c r="E580" s="79"/>
      <c r="F580" s="80"/>
      <c r="G580" s="73"/>
      <c r="H580" s="82"/>
      <c r="I580" s="93"/>
      <c r="J580" s="90"/>
      <c r="K580" s="83"/>
      <c r="L580" s="83"/>
      <c r="M580" s="84"/>
      <c r="N580" s="83"/>
      <c r="O580" s="104" t="str">
        <f ca="1">IF($B580="","",IF(F580="Arbeitgeberähnliche Stellung",OFFSET(MD!$Q$5,MATCH(Grundlagen_Abrechnung_KAE!$AK$7,MD_JAHR,0),0)*$H580,IF(((AD580/12*M580*12)+N580)&gt;AF580,AF580/12,((AD580/12*M580*12)+N580)/12)))</f>
        <v/>
      </c>
      <c r="P580" s="90"/>
      <c r="Q580" s="90"/>
      <c r="R580" s="104">
        <f t="shared" si="74"/>
        <v>0</v>
      </c>
      <c r="T580" s="145">
        <f t="shared" si="75"/>
        <v>0</v>
      </c>
      <c r="U580" s="76">
        <f t="shared" ca="1" si="76"/>
        <v>0</v>
      </c>
      <c r="V580" s="76">
        <f t="shared" ca="1" si="82"/>
        <v>0</v>
      </c>
      <c r="W580" s="76">
        <f t="shared" ca="1" si="77"/>
        <v>0</v>
      </c>
      <c r="Y580" s="106" t="str">
        <f t="shared" si="78"/>
        <v>prüfen</v>
      </c>
      <c r="Z580" s="107" t="str">
        <f ca="1">IFERROR(OFFSET(MD!$U$5,MATCH(Grundlagen_Abrechnung_KAE!$E580,MD_GENDER,0),0),"")</f>
        <v/>
      </c>
      <c r="AA580" s="104">
        <f t="shared" si="79"/>
        <v>0</v>
      </c>
      <c r="AC580" s="104">
        <f t="shared" si="80"/>
        <v>0</v>
      </c>
      <c r="AD580" s="104">
        <f ca="1">IF(F580="Arbeitgeberähnliche Stellung",OFFSET(MD!$Q$5,MATCH(Grundlagen_Abrechnung_KAE!$AK$7,MD_JAHR,0),0)*$H580,IF(J580&gt;0,AC580,I580))</f>
        <v>0</v>
      </c>
      <c r="AF580" s="85" t="e">
        <f ca="1">OFFSET(MD!$P$5,MATCH($AK$7,MD_JAHR,0),0)*12</f>
        <v>#VALUE!</v>
      </c>
      <c r="AG580" s="85">
        <f t="shared" si="81"/>
        <v>0</v>
      </c>
      <c r="AH580" s="81"/>
      <c r="AJ580" s="72"/>
      <c r="AK580" s="72"/>
      <c r="AL580" s="72"/>
      <c r="AM580" s="72"/>
      <c r="AN580" s="72"/>
    </row>
    <row r="581" spans="2:40" ht="15" customHeight="1" x14ac:dyDescent="0.2">
      <c r="B581" s="78"/>
      <c r="C581" s="78"/>
      <c r="D581" s="78"/>
      <c r="E581" s="79"/>
      <c r="F581" s="80"/>
      <c r="G581" s="73"/>
      <c r="H581" s="82"/>
      <c r="I581" s="93"/>
      <c r="J581" s="90"/>
      <c r="K581" s="83"/>
      <c r="L581" s="83"/>
      <c r="M581" s="84"/>
      <c r="N581" s="83"/>
      <c r="O581" s="104" t="str">
        <f ca="1">IF($B581="","",IF(F581="Arbeitgeberähnliche Stellung",OFFSET(MD!$Q$5,MATCH(Grundlagen_Abrechnung_KAE!$AK$7,MD_JAHR,0),0)*$H581,IF(((AD581/12*M581*12)+N581)&gt;AF581,AF581/12,((AD581/12*M581*12)+N581)/12)))</f>
        <v/>
      </c>
      <c r="P581" s="90"/>
      <c r="Q581" s="90"/>
      <c r="R581" s="104">
        <f t="shared" si="74"/>
        <v>0</v>
      </c>
      <c r="T581" s="145">
        <f t="shared" si="75"/>
        <v>0</v>
      </c>
      <c r="U581" s="76">
        <f t="shared" ca="1" si="76"/>
        <v>0</v>
      </c>
      <c r="V581" s="76">
        <f t="shared" ca="1" si="82"/>
        <v>0</v>
      </c>
      <c r="W581" s="76">
        <f t="shared" ca="1" si="77"/>
        <v>0</v>
      </c>
      <c r="Y581" s="106" t="str">
        <f t="shared" si="78"/>
        <v>prüfen</v>
      </c>
      <c r="Z581" s="107" t="str">
        <f ca="1">IFERROR(OFFSET(MD!$U$5,MATCH(Grundlagen_Abrechnung_KAE!$E581,MD_GENDER,0),0),"")</f>
        <v/>
      </c>
      <c r="AA581" s="104">
        <f t="shared" si="79"/>
        <v>0</v>
      </c>
      <c r="AC581" s="104">
        <f t="shared" si="80"/>
        <v>0</v>
      </c>
      <c r="AD581" s="104">
        <f ca="1">IF(F581="Arbeitgeberähnliche Stellung",OFFSET(MD!$Q$5,MATCH(Grundlagen_Abrechnung_KAE!$AK$7,MD_JAHR,0),0)*$H581,IF(J581&gt;0,AC581,I581))</f>
        <v>0</v>
      </c>
      <c r="AF581" s="85" t="e">
        <f ca="1">OFFSET(MD!$P$5,MATCH($AK$7,MD_JAHR,0),0)*12</f>
        <v>#VALUE!</v>
      </c>
      <c r="AG581" s="85">
        <f t="shared" si="81"/>
        <v>0</v>
      </c>
      <c r="AH581" s="81"/>
      <c r="AJ581" s="72"/>
      <c r="AK581" s="72"/>
      <c r="AL581" s="72"/>
      <c r="AM581" s="72"/>
      <c r="AN581" s="72"/>
    </row>
    <row r="582" spans="2:40" ht="15" customHeight="1" x14ac:dyDescent="0.2">
      <c r="B582" s="78"/>
      <c r="C582" s="78"/>
      <c r="D582" s="78"/>
      <c r="E582" s="79"/>
      <c r="F582" s="80"/>
      <c r="G582" s="73"/>
      <c r="H582" s="82"/>
      <c r="I582" s="93"/>
      <c r="J582" s="90"/>
      <c r="K582" s="83"/>
      <c r="L582" s="83"/>
      <c r="M582" s="84"/>
      <c r="N582" s="83"/>
      <c r="O582" s="104" t="str">
        <f ca="1">IF($B582="","",IF(F582="Arbeitgeberähnliche Stellung",OFFSET(MD!$Q$5,MATCH(Grundlagen_Abrechnung_KAE!$AK$7,MD_JAHR,0),0)*$H582,IF(((AD582/12*M582*12)+N582)&gt;AF582,AF582/12,((AD582/12*M582*12)+N582)/12)))</f>
        <v/>
      </c>
      <c r="P582" s="90"/>
      <c r="Q582" s="90"/>
      <c r="R582" s="104">
        <f t="shared" si="74"/>
        <v>0</v>
      </c>
      <c r="T582" s="145">
        <f t="shared" si="75"/>
        <v>0</v>
      </c>
      <c r="U582" s="76">
        <f t="shared" ca="1" si="76"/>
        <v>0</v>
      </c>
      <c r="V582" s="76">
        <f t="shared" ca="1" si="82"/>
        <v>0</v>
      </c>
      <c r="W582" s="76">
        <f t="shared" ca="1" si="77"/>
        <v>0</v>
      </c>
      <c r="Y582" s="106" t="str">
        <f t="shared" si="78"/>
        <v>prüfen</v>
      </c>
      <c r="Z582" s="107" t="str">
        <f ca="1">IFERROR(OFFSET(MD!$U$5,MATCH(Grundlagen_Abrechnung_KAE!$E582,MD_GENDER,0),0),"")</f>
        <v/>
      </c>
      <c r="AA582" s="104">
        <f t="shared" si="79"/>
        <v>0</v>
      </c>
      <c r="AC582" s="104">
        <f t="shared" si="80"/>
        <v>0</v>
      </c>
      <c r="AD582" s="104">
        <f ca="1">IF(F582="Arbeitgeberähnliche Stellung",OFFSET(MD!$Q$5,MATCH(Grundlagen_Abrechnung_KAE!$AK$7,MD_JAHR,0),0)*$H582,IF(J582&gt;0,AC582,I582))</f>
        <v>0</v>
      </c>
      <c r="AF582" s="85" t="e">
        <f ca="1">OFFSET(MD!$P$5,MATCH($AK$7,MD_JAHR,0),0)*12</f>
        <v>#VALUE!</v>
      </c>
      <c r="AG582" s="85">
        <f t="shared" si="81"/>
        <v>0</v>
      </c>
      <c r="AH582" s="81"/>
      <c r="AJ582" s="72"/>
      <c r="AK582" s="72"/>
      <c r="AL582" s="72"/>
      <c r="AM582" s="72"/>
      <c r="AN582" s="72"/>
    </row>
    <row r="583" spans="2:40" ht="15" customHeight="1" x14ac:dyDescent="0.2">
      <c r="B583" s="78"/>
      <c r="C583" s="78"/>
      <c r="D583" s="78"/>
      <c r="E583" s="79"/>
      <c r="F583" s="80"/>
      <c r="G583" s="73"/>
      <c r="H583" s="82"/>
      <c r="I583" s="93"/>
      <c r="J583" s="90"/>
      <c r="K583" s="83"/>
      <c r="L583" s="83"/>
      <c r="M583" s="84"/>
      <c r="N583" s="83"/>
      <c r="O583" s="104" t="str">
        <f ca="1">IF($B583="","",IF(F583="Arbeitgeberähnliche Stellung",OFFSET(MD!$Q$5,MATCH(Grundlagen_Abrechnung_KAE!$AK$7,MD_JAHR,0),0)*$H583,IF(((AD583/12*M583*12)+N583)&gt;AF583,AF583/12,((AD583/12*M583*12)+N583)/12)))</f>
        <v/>
      </c>
      <c r="P583" s="90"/>
      <c r="Q583" s="90"/>
      <c r="R583" s="104">
        <f t="shared" si="74"/>
        <v>0</v>
      </c>
      <c r="T583" s="145">
        <f t="shared" si="75"/>
        <v>0</v>
      </c>
      <c r="U583" s="76">
        <f t="shared" ca="1" si="76"/>
        <v>0</v>
      </c>
      <c r="V583" s="76">
        <f t="shared" ca="1" si="82"/>
        <v>0</v>
      </c>
      <c r="W583" s="76">
        <f t="shared" ca="1" si="77"/>
        <v>0</v>
      </c>
      <c r="Y583" s="106" t="str">
        <f t="shared" si="78"/>
        <v>prüfen</v>
      </c>
      <c r="Z583" s="107" t="str">
        <f ca="1">IFERROR(OFFSET(MD!$U$5,MATCH(Grundlagen_Abrechnung_KAE!$E583,MD_GENDER,0),0),"")</f>
        <v/>
      </c>
      <c r="AA583" s="104">
        <f t="shared" si="79"/>
        <v>0</v>
      </c>
      <c r="AC583" s="104">
        <f t="shared" si="80"/>
        <v>0</v>
      </c>
      <c r="AD583" s="104">
        <f ca="1">IF(F583="Arbeitgeberähnliche Stellung",OFFSET(MD!$Q$5,MATCH(Grundlagen_Abrechnung_KAE!$AK$7,MD_JAHR,0),0)*$H583,IF(J583&gt;0,AC583,I583))</f>
        <v>0</v>
      </c>
      <c r="AF583" s="85" t="e">
        <f ca="1">OFFSET(MD!$P$5,MATCH($AK$7,MD_JAHR,0),0)*12</f>
        <v>#VALUE!</v>
      </c>
      <c r="AG583" s="85">
        <f t="shared" si="81"/>
        <v>0</v>
      </c>
      <c r="AH583" s="81"/>
      <c r="AJ583" s="72"/>
      <c r="AK583" s="72"/>
      <c r="AL583" s="72"/>
      <c r="AM583" s="72"/>
      <c r="AN583" s="72"/>
    </row>
    <row r="584" spans="2:40" ht="15" customHeight="1" x14ac:dyDescent="0.2">
      <c r="B584" s="78"/>
      <c r="C584" s="78"/>
      <c r="D584" s="78"/>
      <c r="E584" s="79"/>
      <c r="F584" s="80"/>
      <c r="G584" s="73"/>
      <c r="H584" s="82"/>
      <c r="I584" s="93"/>
      <c r="J584" s="90"/>
      <c r="K584" s="83"/>
      <c r="L584" s="83"/>
      <c r="M584" s="84"/>
      <c r="N584" s="83"/>
      <c r="O584" s="104" t="str">
        <f ca="1">IF($B584="","",IF(F584="Arbeitgeberähnliche Stellung",OFFSET(MD!$Q$5,MATCH(Grundlagen_Abrechnung_KAE!$AK$7,MD_JAHR,0),0)*$H584,IF(((AD584/12*M584*12)+N584)&gt;AF584,AF584/12,((AD584/12*M584*12)+N584)/12)))</f>
        <v/>
      </c>
      <c r="P584" s="90"/>
      <c r="Q584" s="90"/>
      <c r="R584" s="104">
        <f t="shared" si="74"/>
        <v>0</v>
      </c>
      <c r="T584" s="145">
        <f t="shared" si="75"/>
        <v>0</v>
      </c>
      <c r="U584" s="76">
        <f t="shared" ca="1" si="76"/>
        <v>0</v>
      </c>
      <c r="V584" s="76">
        <f t="shared" ca="1" si="82"/>
        <v>0</v>
      </c>
      <c r="W584" s="76">
        <f t="shared" ca="1" si="77"/>
        <v>0</v>
      </c>
      <c r="Y584" s="106" t="str">
        <f t="shared" si="78"/>
        <v>prüfen</v>
      </c>
      <c r="Z584" s="107" t="str">
        <f ca="1">IFERROR(OFFSET(MD!$U$5,MATCH(Grundlagen_Abrechnung_KAE!$E584,MD_GENDER,0),0),"")</f>
        <v/>
      </c>
      <c r="AA584" s="104">
        <f t="shared" si="79"/>
        <v>0</v>
      </c>
      <c r="AC584" s="104">
        <f t="shared" si="80"/>
        <v>0</v>
      </c>
      <c r="AD584" s="104">
        <f ca="1">IF(F584="Arbeitgeberähnliche Stellung",OFFSET(MD!$Q$5,MATCH(Grundlagen_Abrechnung_KAE!$AK$7,MD_JAHR,0),0)*$H584,IF(J584&gt;0,AC584,I584))</f>
        <v>0</v>
      </c>
      <c r="AF584" s="85" t="e">
        <f ca="1">OFFSET(MD!$P$5,MATCH($AK$7,MD_JAHR,0),0)*12</f>
        <v>#VALUE!</v>
      </c>
      <c r="AG584" s="85">
        <f t="shared" si="81"/>
        <v>0</v>
      </c>
      <c r="AH584" s="81"/>
      <c r="AJ584" s="72"/>
      <c r="AK584" s="72"/>
      <c r="AL584" s="72"/>
      <c r="AM584" s="72"/>
      <c r="AN584" s="72"/>
    </row>
    <row r="585" spans="2:40" ht="15" customHeight="1" x14ac:dyDescent="0.2">
      <c r="B585" s="78"/>
      <c r="C585" s="78"/>
      <c r="D585" s="78"/>
      <c r="E585" s="79"/>
      <c r="F585" s="80"/>
      <c r="G585" s="73"/>
      <c r="H585" s="82"/>
      <c r="I585" s="93"/>
      <c r="J585" s="90"/>
      <c r="K585" s="83"/>
      <c r="L585" s="83"/>
      <c r="M585" s="84"/>
      <c r="N585" s="83"/>
      <c r="O585" s="104" t="str">
        <f ca="1">IF($B585="","",IF(F585="Arbeitgeberähnliche Stellung",OFFSET(MD!$Q$5,MATCH(Grundlagen_Abrechnung_KAE!$AK$7,MD_JAHR,0),0)*$H585,IF(((AD585/12*M585*12)+N585)&gt;AF585,AF585/12,((AD585/12*M585*12)+N585)/12)))</f>
        <v/>
      </c>
      <c r="P585" s="90"/>
      <c r="Q585" s="90"/>
      <c r="R585" s="104">
        <f t="shared" si="74"/>
        <v>0</v>
      </c>
      <c r="T585" s="145">
        <f t="shared" si="75"/>
        <v>0</v>
      </c>
      <c r="U585" s="76">
        <f t="shared" ca="1" si="76"/>
        <v>0</v>
      </c>
      <c r="V585" s="76">
        <f t="shared" ca="1" si="82"/>
        <v>0</v>
      </c>
      <c r="W585" s="76">
        <f t="shared" ca="1" si="77"/>
        <v>0</v>
      </c>
      <c r="Y585" s="106" t="str">
        <f t="shared" si="78"/>
        <v>prüfen</v>
      </c>
      <c r="Z585" s="107" t="str">
        <f ca="1">IFERROR(OFFSET(MD!$U$5,MATCH(Grundlagen_Abrechnung_KAE!$E585,MD_GENDER,0),0),"")</f>
        <v/>
      </c>
      <c r="AA585" s="104">
        <f t="shared" si="79"/>
        <v>0</v>
      </c>
      <c r="AC585" s="104">
        <f t="shared" si="80"/>
        <v>0</v>
      </c>
      <c r="AD585" s="104">
        <f ca="1">IF(F585="Arbeitgeberähnliche Stellung",OFFSET(MD!$Q$5,MATCH(Grundlagen_Abrechnung_KAE!$AK$7,MD_JAHR,0),0)*$H585,IF(J585&gt;0,AC585,I585))</f>
        <v>0</v>
      </c>
      <c r="AF585" s="85" t="e">
        <f ca="1">OFFSET(MD!$P$5,MATCH($AK$7,MD_JAHR,0),0)*12</f>
        <v>#VALUE!</v>
      </c>
      <c r="AG585" s="85">
        <f t="shared" si="81"/>
        <v>0</v>
      </c>
      <c r="AH585" s="81"/>
      <c r="AJ585" s="72"/>
      <c r="AK585" s="72"/>
      <c r="AL585" s="72"/>
      <c r="AM585" s="72"/>
      <c r="AN585" s="72"/>
    </row>
    <row r="586" spans="2:40" ht="15" customHeight="1" x14ac:dyDescent="0.2">
      <c r="B586" s="78"/>
      <c r="C586" s="78"/>
      <c r="D586" s="78"/>
      <c r="E586" s="79"/>
      <c r="F586" s="80"/>
      <c r="G586" s="73"/>
      <c r="H586" s="82"/>
      <c r="I586" s="93"/>
      <c r="J586" s="90"/>
      <c r="K586" s="83"/>
      <c r="L586" s="83"/>
      <c r="M586" s="84"/>
      <c r="N586" s="83"/>
      <c r="O586" s="104" t="str">
        <f ca="1">IF($B586="","",IF(F586="Arbeitgeberähnliche Stellung",OFFSET(MD!$Q$5,MATCH(Grundlagen_Abrechnung_KAE!$AK$7,MD_JAHR,0),0)*$H586,IF(((AD586/12*M586*12)+N586)&gt;AF586,AF586/12,((AD586/12*M586*12)+N586)/12)))</f>
        <v/>
      </c>
      <c r="P586" s="90"/>
      <c r="Q586" s="90"/>
      <c r="R586" s="104">
        <f t="shared" si="74"/>
        <v>0</v>
      </c>
      <c r="T586" s="145">
        <f t="shared" si="75"/>
        <v>0</v>
      </c>
      <c r="U586" s="76">
        <f t="shared" ca="1" si="76"/>
        <v>0</v>
      </c>
      <c r="V586" s="76">
        <f t="shared" ca="1" si="82"/>
        <v>0</v>
      </c>
      <c r="W586" s="76">
        <f t="shared" ca="1" si="77"/>
        <v>0</v>
      </c>
      <c r="Y586" s="106" t="str">
        <f t="shared" si="78"/>
        <v>prüfen</v>
      </c>
      <c r="Z586" s="107" t="str">
        <f ca="1">IFERROR(OFFSET(MD!$U$5,MATCH(Grundlagen_Abrechnung_KAE!$E586,MD_GENDER,0),0),"")</f>
        <v/>
      </c>
      <c r="AA586" s="104">
        <f t="shared" si="79"/>
        <v>0</v>
      </c>
      <c r="AC586" s="104">
        <f t="shared" si="80"/>
        <v>0</v>
      </c>
      <c r="AD586" s="104">
        <f ca="1">IF(F586="Arbeitgeberähnliche Stellung",OFFSET(MD!$Q$5,MATCH(Grundlagen_Abrechnung_KAE!$AK$7,MD_JAHR,0),0)*$H586,IF(J586&gt;0,AC586,I586))</f>
        <v>0</v>
      </c>
      <c r="AF586" s="85" t="e">
        <f ca="1">OFFSET(MD!$P$5,MATCH($AK$7,MD_JAHR,0),0)*12</f>
        <v>#VALUE!</v>
      </c>
      <c r="AG586" s="85">
        <f t="shared" si="81"/>
        <v>0</v>
      </c>
      <c r="AH586" s="81"/>
      <c r="AJ586" s="72"/>
      <c r="AK586" s="72"/>
      <c r="AL586" s="72"/>
      <c r="AM586" s="72"/>
      <c r="AN586" s="72"/>
    </row>
    <row r="587" spans="2:40" ht="15" customHeight="1" x14ac:dyDescent="0.2">
      <c r="B587" s="78"/>
      <c r="C587" s="78"/>
      <c r="D587" s="78"/>
      <c r="E587" s="79"/>
      <c r="F587" s="80"/>
      <c r="G587" s="73"/>
      <c r="H587" s="82"/>
      <c r="I587" s="93"/>
      <c r="J587" s="90"/>
      <c r="K587" s="83"/>
      <c r="L587" s="83"/>
      <c r="M587" s="84"/>
      <c r="N587" s="83"/>
      <c r="O587" s="104" t="str">
        <f ca="1">IF($B587="","",IF(F587="Arbeitgeberähnliche Stellung",OFFSET(MD!$Q$5,MATCH(Grundlagen_Abrechnung_KAE!$AK$7,MD_JAHR,0),0)*$H587,IF(((AD587/12*M587*12)+N587)&gt;AF587,AF587/12,((AD587/12*M587*12)+N587)/12)))</f>
        <v/>
      </c>
      <c r="P587" s="90"/>
      <c r="Q587" s="90"/>
      <c r="R587" s="104">
        <f t="shared" si="74"/>
        <v>0</v>
      </c>
      <c r="T587" s="145">
        <f t="shared" si="75"/>
        <v>0</v>
      </c>
      <c r="U587" s="76">
        <f t="shared" ca="1" si="76"/>
        <v>0</v>
      </c>
      <c r="V587" s="76">
        <f t="shared" ca="1" si="82"/>
        <v>0</v>
      </c>
      <c r="W587" s="76">
        <f t="shared" ca="1" si="77"/>
        <v>0</v>
      </c>
      <c r="Y587" s="106" t="str">
        <f t="shared" si="78"/>
        <v>prüfen</v>
      </c>
      <c r="Z587" s="107" t="str">
        <f ca="1">IFERROR(OFFSET(MD!$U$5,MATCH(Grundlagen_Abrechnung_KAE!$E587,MD_GENDER,0),0),"")</f>
        <v/>
      </c>
      <c r="AA587" s="104">
        <f t="shared" si="79"/>
        <v>0</v>
      </c>
      <c r="AC587" s="104">
        <f t="shared" si="80"/>
        <v>0</v>
      </c>
      <c r="AD587" s="104">
        <f ca="1">IF(F587="Arbeitgeberähnliche Stellung",OFFSET(MD!$Q$5,MATCH(Grundlagen_Abrechnung_KAE!$AK$7,MD_JAHR,0),0)*$H587,IF(J587&gt;0,AC587,I587))</f>
        <v>0</v>
      </c>
      <c r="AF587" s="85" t="e">
        <f ca="1">OFFSET(MD!$P$5,MATCH($AK$7,MD_JAHR,0),0)*12</f>
        <v>#VALUE!</v>
      </c>
      <c r="AG587" s="85">
        <f t="shared" si="81"/>
        <v>0</v>
      </c>
      <c r="AH587" s="81"/>
      <c r="AJ587" s="72"/>
      <c r="AK587" s="72"/>
      <c r="AL587" s="72"/>
      <c r="AM587" s="72"/>
      <c r="AN587" s="72"/>
    </row>
    <row r="588" spans="2:40" ht="15" customHeight="1" x14ac:dyDescent="0.2">
      <c r="B588" s="78"/>
      <c r="C588" s="78"/>
      <c r="D588" s="78"/>
      <c r="E588" s="79"/>
      <c r="F588" s="80"/>
      <c r="G588" s="73"/>
      <c r="H588" s="82"/>
      <c r="I588" s="93"/>
      <c r="J588" s="90"/>
      <c r="K588" s="83"/>
      <c r="L588" s="83"/>
      <c r="M588" s="84"/>
      <c r="N588" s="83"/>
      <c r="O588" s="104" t="str">
        <f ca="1">IF($B588="","",IF(F588="Arbeitgeberähnliche Stellung",OFFSET(MD!$Q$5,MATCH(Grundlagen_Abrechnung_KAE!$AK$7,MD_JAHR,0),0)*$H588,IF(((AD588/12*M588*12)+N588)&gt;AF588,AF588/12,((AD588/12*M588*12)+N588)/12)))</f>
        <v/>
      </c>
      <c r="P588" s="90"/>
      <c r="Q588" s="90"/>
      <c r="R588" s="104">
        <f t="shared" si="74"/>
        <v>0</v>
      </c>
      <c r="T588" s="145">
        <f t="shared" si="75"/>
        <v>0</v>
      </c>
      <c r="U588" s="76">
        <f t="shared" ca="1" si="76"/>
        <v>0</v>
      </c>
      <c r="V588" s="76">
        <f t="shared" ca="1" si="82"/>
        <v>0</v>
      </c>
      <c r="W588" s="76">
        <f t="shared" ca="1" si="77"/>
        <v>0</v>
      </c>
      <c r="Y588" s="106" t="str">
        <f t="shared" si="78"/>
        <v>prüfen</v>
      </c>
      <c r="Z588" s="107" t="str">
        <f ca="1">IFERROR(OFFSET(MD!$U$5,MATCH(Grundlagen_Abrechnung_KAE!$E588,MD_GENDER,0),0),"")</f>
        <v/>
      </c>
      <c r="AA588" s="104">
        <f t="shared" si="79"/>
        <v>0</v>
      </c>
      <c r="AC588" s="104">
        <f t="shared" si="80"/>
        <v>0</v>
      </c>
      <c r="AD588" s="104">
        <f ca="1">IF(F588="Arbeitgeberähnliche Stellung",OFFSET(MD!$Q$5,MATCH(Grundlagen_Abrechnung_KAE!$AK$7,MD_JAHR,0),0)*$H588,IF(J588&gt;0,AC588,I588))</f>
        <v>0</v>
      </c>
      <c r="AF588" s="85" t="e">
        <f ca="1">OFFSET(MD!$P$5,MATCH($AK$7,MD_JAHR,0),0)*12</f>
        <v>#VALUE!</v>
      </c>
      <c r="AG588" s="85">
        <f t="shared" si="81"/>
        <v>0</v>
      </c>
      <c r="AH588" s="81"/>
      <c r="AJ588" s="72"/>
      <c r="AK588" s="72"/>
      <c r="AL588" s="72"/>
      <c r="AM588" s="72"/>
      <c r="AN588" s="72"/>
    </row>
    <row r="589" spans="2:40" ht="15" customHeight="1" x14ac:dyDescent="0.2">
      <c r="B589" s="78"/>
      <c r="C589" s="78"/>
      <c r="D589" s="78"/>
      <c r="E589" s="79"/>
      <c r="F589" s="80"/>
      <c r="G589" s="73"/>
      <c r="H589" s="82"/>
      <c r="I589" s="93"/>
      <c r="J589" s="90"/>
      <c r="K589" s="83"/>
      <c r="L589" s="83"/>
      <c r="M589" s="84"/>
      <c r="N589" s="83"/>
      <c r="O589" s="104" t="str">
        <f ca="1">IF($B589="","",IF(F589="Arbeitgeberähnliche Stellung",OFFSET(MD!$Q$5,MATCH(Grundlagen_Abrechnung_KAE!$AK$7,MD_JAHR,0),0)*$H589,IF(((AD589/12*M589*12)+N589)&gt;AF589,AF589/12,((AD589/12*M589*12)+N589)/12)))</f>
        <v/>
      </c>
      <c r="P589" s="90"/>
      <c r="Q589" s="90"/>
      <c r="R589" s="104">
        <f t="shared" si="74"/>
        <v>0</v>
      </c>
      <c r="T589" s="145">
        <f t="shared" si="75"/>
        <v>0</v>
      </c>
      <c r="U589" s="76">
        <f t="shared" ca="1" si="76"/>
        <v>0</v>
      </c>
      <c r="V589" s="76">
        <f t="shared" ca="1" si="82"/>
        <v>0</v>
      </c>
      <c r="W589" s="76">
        <f t="shared" ca="1" si="77"/>
        <v>0</v>
      </c>
      <c r="Y589" s="106" t="str">
        <f t="shared" si="78"/>
        <v>prüfen</v>
      </c>
      <c r="Z589" s="107" t="str">
        <f ca="1">IFERROR(OFFSET(MD!$U$5,MATCH(Grundlagen_Abrechnung_KAE!$E589,MD_GENDER,0),0),"")</f>
        <v/>
      </c>
      <c r="AA589" s="104">
        <f t="shared" si="79"/>
        <v>0</v>
      </c>
      <c r="AC589" s="104">
        <f t="shared" si="80"/>
        <v>0</v>
      </c>
      <c r="AD589" s="104">
        <f ca="1">IF(F589="Arbeitgeberähnliche Stellung",OFFSET(MD!$Q$5,MATCH(Grundlagen_Abrechnung_KAE!$AK$7,MD_JAHR,0),0)*$H589,IF(J589&gt;0,AC589,I589))</f>
        <v>0</v>
      </c>
      <c r="AF589" s="85" t="e">
        <f ca="1">OFFSET(MD!$P$5,MATCH($AK$7,MD_JAHR,0),0)*12</f>
        <v>#VALUE!</v>
      </c>
      <c r="AG589" s="85">
        <f t="shared" si="81"/>
        <v>0</v>
      </c>
      <c r="AH589" s="81"/>
      <c r="AJ589" s="72"/>
      <c r="AK589" s="72"/>
      <c r="AL589" s="72"/>
      <c r="AM589" s="72"/>
      <c r="AN589" s="72"/>
    </row>
    <row r="590" spans="2:40" ht="15" customHeight="1" x14ac:dyDescent="0.2">
      <c r="B590" s="78"/>
      <c r="C590" s="78"/>
      <c r="D590" s="78"/>
      <c r="E590" s="79"/>
      <c r="F590" s="80"/>
      <c r="G590" s="73"/>
      <c r="H590" s="82"/>
      <c r="I590" s="93"/>
      <c r="J590" s="90"/>
      <c r="K590" s="83"/>
      <c r="L590" s="83"/>
      <c r="M590" s="84"/>
      <c r="N590" s="83"/>
      <c r="O590" s="104" t="str">
        <f ca="1">IF($B590="","",IF(F590="Arbeitgeberähnliche Stellung",OFFSET(MD!$Q$5,MATCH(Grundlagen_Abrechnung_KAE!$AK$7,MD_JAHR,0),0)*$H590,IF(((AD590/12*M590*12)+N590)&gt;AF590,AF590/12,((AD590/12*M590*12)+N590)/12)))</f>
        <v/>
      </c>
      <c r="P590" s="90"/>
      <c r="Q590" s="90"/>
      <c r="R590" s="104">
        <f t="shared" si="74"/>
        <v>0</v>
      </c>
      <c r="T590" s="145">
        <f t="shared" si="75"/>
        <v>0</v>
      </c>
      <c r="U590" s="76">
        <f t="shared" ca="1" si="76"/>
        <v>0</v>
      </c>
      <c r="V590" s="76">
        <f t="shared" ca="1" si="82"/>
        <v>0</v>
      </c>
      <c r="W590" s="76">
        <f t="shared" ca="1" si="77"/>
        <v>0</v>
      </c>
      <c r="Y590" s="106" t="str">
        <f t="shared" si="78"/>
        <v>prüfen</v>
      </c>
      <c r="Z590" s="107" t="str">
        <f ca="1">IFERROR(OFFSET(MD!$U$5,MATCH(Grundlagen_Abrechnung_KAE!$E590,MD_GENDER,0),0),"")</f>
        <v/>
      </c>
      <c r="AA590" s="104">
        <f t="shared" si="79"/>
        <v>0</v>
      </c>
      <c r="AC590" s="104">
        <f t="shared" si="80"/>
        <v>0</v>
      </c>
      <c r="AD590" s="104">
        <f ca="1">IF(F590="Arbeitgeberähnliche Stellung",OFFSET(MD!$Q$5,MATCH(Grundlagen_Abrechnung_KAE!$AK$7,MD_JAHR,0),0)*$H590,IF(J590&gt;0,AC590,I590))</f>
        <v>0</v>
      </c>
      <c r="AF590" s="85" t="e">
        <f ca="1">OFFSET(MD!$P$5,MATCH($AK$7,MD_JAHR,0),0)*12</f>
        <v>#VALUE!</v>
      </c>
      <c r="AG590" s="85">
        <f t="shared" si="81"/>
        <v>0</v>
      </c>
      <c r="AH590" s="81"/>
      <c r="AJ590" s="72"/>
      <c r="AK590" s="72"/>
      <c r="AL590" s="72"/>
      <c r="AM590" s="72"/>
      <c r="AN590" s="72"/>
    </row>
    <row r="591" spans="2:40" ht="15" customHeight="1" x14ac:dyDescent="0.2">
      <c r="B591" s="78"/>
      <c r="C591" s="78"/>
      <c r="D591" s="78"/>
      <c r="E591" s="79"/>
      <c r="F591" s="80"/>
      <c r="G591" s="73"/>
      <c r="H591" s="82"/>
      <c r="I591" s="93"/>
      <c r="J591" s="90"/>
      <c r="K591" s="83"/>
      <c r="L591" s="83"/>
      <c r="M591" s="84"/>
      <c r="N591" s="83"/>
      <c r="O591" s="104" t="str">
        <f ca="1">IF($B591="","",IF(F591="Arbeitgeberähnliche Stellung",OFFSET(MD!$Q$5,MATCH(Grundlagen_Abrechnung_KAE!$AK$7,MD_JAHR,0),0)*$H591,IF(((AD591/12*M591*12)+N591)&gt;AF591,AF591/12,((AD591/12*M591*12)+N591)/12)))</f>
        <v/>
      </c>
      <c r="P591" s="90"/>
      <c r="Q591" s="90"/>
      <c r="R591" s="104">
        <f t="shared" si="74"/>
        <v>0</v>
      </c>
      <c r="T591" s="145">
        <f t="shared" si="75"/>
        <v>0</v>
      </c>
      <c r="U591" s="76">
        <f t="shared" ca="1" si="76"/>
        <v>0</v>
      </c>
      <c r="V591" s="76">
        <f t="shared" ca="1" si="82"/>
        <v>0</v>
      </c>
      <c r="W591" s="76">
        <f t="shared" ca="1" si="77"/>
        <v>0</v>
      </c>
      <c r="Y591" s="106" t="str">
        <f t="shared" si="78"/>
        <v>prüfen</v>
      </c>
      <c r="Z591" s="107" t="str">
        <f ca="1">IFERROR(OFFSET(MD!$U$5,MATCH(Grundlagen_Abrechnung_KAE!$E591,MD_GENDER,0),0),"")</f>
        <v/>
      </c>
      <c r="AA591" s="104">
        <f t="shared" si="79"/>
        <v>0</v>
      </c>
      <c r="AC591" s="104">
        <f t="shared" si="80"/>
        <v>0</v>
      </c>
      <c r="AD591" s="104">
        <f ca="1">IF(F591="Arbeitgeberähnliche Stellung",OFFSET(MD!$Q$5,MATCH(Grundlagen_Abrechnung_KAE!$AK$7,MD_JAHR,0),0)*$H591,IF(J591&gt;0,AC591,I591))</f>
        <v>0</v>
      </c>
      <c r="AF591" s="85" t="e">
        <f ca="1">OFFSET(MD!$P$5,MATCH($AK$7,MD_JAHR,0),0)*12</f>
        <v>#VALUE!</v>
      </c>
      <c r="AG591" s="85">
        <f t="shared" si="81"/>
        <v>0</v>
      </c>
      <c r="AH591" s="81"/>
      <c r="AJ591" s="72"/>
      <c r="AK591" s="72"/>
      <c r="AL591" s="72"/>
      <c r="AM591" s="72"/>
      <c r="AN591" s="72"/>
    </row>
    <row r="592" spans="2:40" ht="15" customHeight="1" x14ac:dyDescent="0.2">
      <c r="B592" s="78"/>
      <c r="C592" s="78"/>
      <c r="D592" s="78"/>
      <c r="E592" s="79"/>
      <c r="F592" s="80"/>
      <c r="G592" s="73"/>
      <c r="H592" s="82"/>
      <c r="I592" s="93"/>
      <c r="J592" s="90"/>
      <c r="K592" s="83"/>
      <c r="L592" s="83"/>
      <c r="M592" s="84"/>
      <c r="N592" s="83"/>
      <c r="O592" s="104" t="str">
        <f ca="1">IF($B592="","",IF(F592="Arbeitgeberähnliche Stellung",OFFSET(MD!$Q$5,MATCH(Grundlagen_Abrechnung_KAE!$AK$7,MD_JAHR,0),0)*$H592,IF(((AD592/12*M592*12)+N592)&gt;AF592,AF592/12,((AD592/12*M592*12)+N592)/12)))</f>
        <v/>
      </c>
      <c r="P592" s="90"/>
      <c r="Q592" s="90"/>
      <c r="R592" s="104">
        <f t="shared" si="74"/>
        <v>0</v>
      </c>
      <c r="T592" s="145">
        <f t="shared" si="75"/>
        <v>0</v>
      </c>
      <c r="U592" s="76">
        <f t="shared" ca="1" si="76"/>
        <v>0</v>
      </c>
      <c r="V592" s="76">
        <f t="shared" ca="1" si="82"/>
        <v>0</v>
      </c>
      <c r="W592" s="76">
        <f t="shared" ca="1" si="77"/>
        <v>0</v>
      </c>
      <c r="Y592" s="106" t="str">
        <f t="shared" si="78"/>
        <v>prüfen</v>
      </c>
      <c r="Z592" s="107" t="str">
        <f ca="1">IFERROR(OFFSET(MD!$U$5,MATCH(Grundlagen_Abrechnung_KAE!$E592,MD_GENDER,0),0),"")</f>
        <v/>
      </c>
      <c r="AA592" s="104">
        <f t="shared" si="79"/>
        <v>0</v>
      </c>
      <c r="AC592" s="104">
        <f t="shared" si="80"/>
        <v>0</v>
      </c>
      <c r="AD592" s="104">
        <f ca="1">IF(F592="Arbeitgeberähnliche Stellung",OFFSET(MD!$Q$5,MATCH(Grundlagen_Abrechnung_KAE!$AK$7,MD_JAHR,0),0)*$H592,IF(J592&gt;0,AC592,I592))</f>
        <v>0</v>
      </c>
      <c r="AF592" s="85" t="e">
        <f ca="1">OFFSET(MD!$P$5,MATCH($AK$7,MD_JAHR,0),0)*12</f>
        <v>#VALUE!</v>
      </c>
      <c r="AG592" s="85">
        <f t="shared" si="81"/>
        <v>0</v>
      </c>
      <c r="AH592" s="81"/>
      <c r="AJ592" s="72"/>
      <c r="AK592" s="72"/>
      <c r="AL592" s="72"/>
      <c r="AM592" s="72"/>
      <c r="AN592" s="72"/>
    </row>
    <row r="593" spans="2:40" ht="15" customHeight="1" x14ac:dyDescent="0.2">
      <c r="B593" s="78"/>
      <c r="C593" s="78"/>
      <c r="D593" s="78"/>
      <c r="E593" s="79"/>
      <c r="F593" s="80"/>
      <c r="G593" s="73"/>
      <c r="H593" s="82"/>
      <c r="I593" s="93"/>
      <c r="J593" s="90"/>
      <c r="K593" s="83"/>
      <c r="L593" s="83"/>
      <c r="M593" s="84"/>
      <c r="N593" s="83"/>
      <c r="O593" s="104" t="str">
        <f ca="1">IF($B593="","",IF(F593="Arbeitgeberähnliche Stellung",OFFSET(MD!$Q$5,MATCH(Grundlagen_Abrechnung_KAE!$AK$7,MD_JAHR,0),0)*$H593,IF(((AD593/12*M593*12)+N593)&gt;AF593,AF593/12,((AD593/12*M593*12)+N593)/12)))</f>
        <v/>
      </c>
      <c r="P593" s="90"/>
      <c r="Q593" s="90"/>
      <c r="R593" s="104">
        <f t="shared" si="74"/>
        <v>0</v>
      </c>
      <c r="T593" s="145">
        <f t="shared" si="75"/>
        <v>0</v>
      </c>
      <c r="U593" s="76">
        <f t="shared" ca="1" si="76"/>
        <v>0</v>
      </c>
      <c r="V593" s="76">
        <f t="shared" ca="1" si="82"/>
        <v>0</v>
      </c>
      <c r="W593" s="76">
        <f t="shared" ca="1" si="77"/>
        <v>0</v>
      </c>
      <c r="Y593" s="106" t="str">
        <f t="shared" si="78"/>
        <v>prüfen</v>
      </c>
      <c r="Z593" s="107" t="str">
        <f ca="1">IFERROR(OFFSET(MD!$U$5,MATCH(Grundlagen_Abrechnung_KAE!$E593,MD_GENDER,0),0),"")</f>
        <v/>
      </c>
      <c r="AA593" s="104">
        <f t="shared" si="79"/>
        <v>0</v>
      </c>
      <c r="AC593" s="104">
        <f t="shared" si="80"/>
        <v>0</v>
      </c>
      <c r="AD593" s="104">
        <f ca="1">IF(F593="Arbeitgeberähnliche Stellung",OFFSET(MD!$Q$5,MATCH(Grundlagen_Abrechnung_KAE!$AK$7,MD_JAHR,0),0)*$H593,IF(J593&gt;0,AC593,I593))</f>
        <v>0</v>
      </c>
      <c r="AF593" s="85" t="e">
        <f ca="1">OFFSET(MD!$P$5,MATCH($AK$7,MD_JAHR,0),0)*12</f>
        <v>#VALUE!</v>
      </c>
      <c r="AG593" s="85">
        <f t="shared" si="81"/>
        <v>0</v>
      </c>
      <c r="AH593" s="81"/>
      <c r="AJ593" s="72"/>
      <c r="AK593" s="72"/>
      <c r="AL593" s="72"/>
      <c r="AM593" s="72"/>
      <c r="AN593" s="72"/>
    </row>
    <row r="594" spans="2:40" ht="15" customHeight="1" x14ac:dyDescent="0.2">
      <c r="B594" s="78"/>
      <c r="C594" s="78"/>
      <c r="D594" s="78"/>
      <c r="E594" s="79"/>
      <c r="F594" s="80"/>
      <c r="G594" s="73"/>
      <c r="H594" s="82"/>
      <c r="I594" s="93"/>
      <c r="J594" s="90"/>
      <c r="K594" s="83"/>
      <c r="L594" s="83"/>
      <c r="M594" s="84"/>
      <c r="N594" s="83"/>
      <c r="O594" s="104" t="str">
        <f ca="1">IF($B594="","",IF(F594="Arbeitgeberähnliche Stellung",OFFSET(MD!$Q$5,MATCH(Grundlagen_Abrechnung_KAE!$AK$7,MD_JAHR,0),0)*$H594,IF(((AD594/12*M594*12)+N594)&gt;AF594,AF594/12,((AD594/12*M594*12)+N594)/12)))</f>
        <v/>
      </c>
      <c r="P594" s="90"/>
      <c r="Q594" s="90"/>
      <c r="R594" s="104">
        <f t="shared" si="74"/>
        <v>0</v>
      </c>
      <c r="T594" s="145">
        <f t="shared" si="75"/>
        <v>0</v>
      </c>
      <c r="U594" s="76">
        <f t="shared" ca="1" si="76"/>
        <v>0</v>
      </c>
      <c r="V594" s="76">
        <f t="shared" ca="1" si="82"/>
        <v>0</v>
      </c>
      <c r="W594" s="76">
        <f t="shared" ca="1" si="77"/>
        <v>0</v>
      </c>
      <c r="Y594" s="106" t="str">
        <f t="shared" si="78"/>
        <v>prüfen</v>
      </c>
      <c r="Z594" s="107" t="str">
        <f ca="1">IFERROR(OFFSET(MD!$U$5,MATCH(Grundlagen_Abrechnung_KAE!$E594,MD_GENDER,0),0),"")</f>
        <v/>
      </c>
      <c r="AA594" s="104">
        <f t="shared" si="79"/>
        <v>0</v>
      </c>
      <c r="AC594" s="104">
        <f t="shared" si="80"/>
        <v>0</v>
      </c>
      <c r="AD594" s="104">
        <f ca="1">IF(F594="Arbeitgeberähnliche Stellung",OFFSET(MD!$Q$5,MATCH(Grundlagen_Abrechnung_KAE!$AK$7,MD_JAHR,0),0)*$H594,IF(J594&gt;0,AC594,I594))</f>
        <v>0</v>
      </c>
      <c r="AF594" s="85" t="e">
        <f ca="1">OFFSET(MD!$P$5,MATCH($AK$7,MD_JAHR,0),0)*12</f>
        <v>#VALUE!</v>
      </c>
      <c r="AG594" s="85">
        <f t="shared" si="81"/>
        <v>0</v>
      </c>
      <c r="AH594" s="81"/>
      <c r="AJ594" s="72"/>
      <c r="AK594" s="72"/>
      <c r="AL594" s="72"/>
      <c r="AM594" s="72"/>
      <c r="AN594" s="72"/>
    </row>
    <row r="595" spans="2:40" ht="15" customHeight="1" x14ac:dyDescent="0.2">
      <c r="B595" s="78"/>
      <c r="C595" s="78"/>
      <c r="D595" s="78"/>
      <c r="E595" s="79"/>
      <c r="F595" s="80"/>
      <c r="G595" s="73"/>
      <c r="H595" s="82"/>
      <c r="I595" s="93"/>
      <c r="J595" s="90"/>
      <c r="K595" s="83"/>
      <c r="L595" s="83"/>
      <c r="M595" s="84"/>
      <c r="N595" s="83"/>
      <c r="O595" s="104" t="str">
        <f ca="1">IF($B595="","",IF(F595="Arbeitgeberähnliche Stellung",OFFSET(MD!$Q$5,MATCH(Grundlagen_Abrechnung_KAE!$AK$7,MD_JAHR,0),0)*$H595,IF(((AD595/12*M595*12)+N595)&gt;AF595,AF595/12,((AD595/12*M595*12)+N595)/12)))</f>
        <v/>
      </c>
      <c r="P595" s="90"/>
      <c r="Q595" s="90"/>
      <c r="R595" s="104">
        <f t="shared" ref="R595:R658" si="83">ROUND(IF(Q595="",0,IF(P595=0,0,IF(Q595&gt;P595,0,P595-Q595))),2)</f>
        <v>0</v>
      </c>
      <c r="T595" s="145">
        <f t="shared" ref="T595:T658" si="84">IFERROR(R595/P595,0)</f>
        <v>0</v>
      </c>
      <c r="U595" s="76">
        <f t="shared" ref="U595:U658" ca="1" si="85">IFERROR(IF(O595-W595=0,O595,(O595)*(1-T595)),0)</f>
        <v>0</v>
      </c>
      <c r="V595" s="76">
        <f t="shared" ca="1" si="82"/>
        <v>0</v>
      </c>
      <c r="W595" s="76">
        <f t="shared" ref="W595:W658" ca="1" si="86">IFERROR(O595*T595,0)*0.8</f>
        <v>0</v>
      </c>
      <c r="Y595" s="106" t="str">
        <f t="shared" ref="Y595:Y658" si="87">IF(YEAR($G595)&gt;$Y$16,"prüfen","")</f>
        <v>prüfen</v>
      </c>
      <c r="Z595" s="107" t="str">
        <f ca="1">IFERROR(OFFSET(MD!$U$5,MATCH(Grundlagen_Abrechnung_KAE!$E595,MD_GENDER,0),0),"")</f>
        <v/>
      </c>
      <c r="AA595" s="104">
        <f t="shared" ref="AA595:AA658" si="88">IF(B595="",0,IF(YEAR(G595)&gt;$AA$16,0,1))</f>
        <v>0</v>
      </c>
      <c r="AC595" s="104">
        <f t="shared" ref="AC595:AC658" si="89">IF(J595*K595/6&gt;J595*L595/12,J595*K595/6,J595*L595/12)</f>
        <v>0</v>
      </c>
      <c r="AD595" s="104">
        <f ca="1">IF(F595="Arbeitgeberähnliche Stellung",OFFSET(MD!$Q$5,MATCH(Grundlagen_Abrechnung_KAE!$AK$7,MD_JAHR,0),0)*$H595,IF(J595&gt;0,AC595,I595))</f>
        <v>0</v>
      </c>
      <c r="AF595" s="85" t="e">
        <f ca="1">OFFSET(MD!$P$5,MATCH($AK$7,MD_JAHR,0),0)*12</f>
        <v>#VALUE!</v>
      </c>
      <c r="AG595" s="85">
        <f t="shared" ref="AG595:AG658" si="90">I595*M595+N595</f>
        <v>0</v>
      </c>
      <c r="AH595" s="81"/>
      <c r="AJ595" s="72"/>
      <c r="AK595" s="72"/>
      <c r="AL595" s="72"/>
      <c r="AM595" s="72"/>
      <c r="AN595" s="72"/>
    </row>
    <row r="596" spans="2:40" ht="15" customHeight="1" x14ac:dyDescent="0.2">
      <c r="B596" s="78"/>
      <c r="C596" s="78"/>
      <c r="D596" s="78"/>
      <c r="E596" s="79"/>
      <c r="F596" s="80"/>
      <c r="G596" s="73"/>
      <c r="H596" s="82"/>
      <c r="I596" s="93"/>
      <c r="J596" s="90"/>
      <c r="K596" s="83"/>
      <c r="L596" s="83"/>
      <c r="M596" s="84"/>
      <c r="N596" s="83"/>
      <c r="O596" s="104" t="str">
        <f ca="1">IF($B596="","",IF(F596="Arbeitgeberähnliche Stellung",OFFSET(MD!$Q$5,MATCH(Grundlagen_Abrechnung_KAE!$AK$7,MD_JAHR,0),0)*$H596,IF(((AD596/12*M596*12)+N596)&gt;AF596,AF596/12,((AD596/12*M596*12)+N596)/12)))</f>
        <v/>
      </c>
      <c r="P596" s="90"/>
      <c r="Q596" s="90"/>
      <c r="R596" s="104">
        <f t="shared" si="83"/>
        <v>0</v>
      </c>
      <c r="T596" s="145">
        <f t="shared" si="84"/>
        <v>0</v>
      </c>
      <c r="U596" s="76">
        <f t="shared" ca="1" si="85"/>
        <v>0</v>
      </c>
      <c r="V596" s="76">
        <f t="shared" ref="V596:V659" ca="1" si="91">IFERROR(O596*T596,0)</f>
        <v>0</v>
      </c>
      <c r="W596" s="76">
        <f t="shared" ca="1" si="86"/>
        <v>0</v>
      </c>
      <c r="Y596" s="106" t="str">
        <f t="shared" si="87"/>
        <v>prüfen</v>
      </c>
      <c r="Z596" s="107" t="str">
        <f ca="1">IFERROR(OFFSET(MD!$U$5,MATCH(Grundlagen_Abrechnung_KAE!$E596,MD_GENDER,0),0),"")</f>
        <v/>
      </c>
      <c r="AA596" s="104">
        <f t="shared" si="88"/>
        <v>0</v>
      </c>
      <c r="AC596" s="104">
        <f t="shared" si="89"/>
        <v>0</v>
      </c>
      <c r="AD596" s="104">
        <f ca="1">IF(F596="Arbeitgeberähnliche Stellung",OFFSET(MD!$Q$5,MATCH(Grundlagen_Abrechnung_KAE!$AK$7,MD_JAHR,0),0)*$H596,IF(J596&gt;0,AC596,I596))</f>
        <v>0</v>
      </c>
      <c r="AF596" s="85" t="e">
        <f ca="1">OFFSET(MD!$P$5,MATCH($AK$7,MD_JAHR,0),0)*12</f>
        <v>#VALUE!</v>
      </c>
      <c r="AG596" s="85">
        <f t="shared" si="90"/>
        <v>0</v>
      </c>
      <c r="AH596" s="81"/>
      <c r="AJ596" s="72"/>
      <c r="AK596" s="72"/>
      <c r="AL596" s="72"/>
      <c r="AM596" s="72"/>
      <c r="AN596" s="72"/>
    </row>
    <row r="597" spans="2:40" ht="15" customHeight="1" x14ac:dyDescent="0.2">
      <c r="B597" s="78"/>
      <c r="C597" s="78"/>
      <c r="D597" s="78"/>
      <c r="E597" s="79"/>
      <c r="F597" s="80"/>
      <c r="G597" s="73"/>
      <c r="H597" s="82"/>
      <c r="I597" s="93"/>
      <c r="J597" s="90"/>
      <c r="K597" s="83"/>
      <c r="L597" s="83"/>
      <c r="M597" s="84"/>
      <c r="N597" s="83"/>
      <c r="O597" s="104" t="str">
        <f ca="1">IF($B597="","",IF(F597="Arbeitgeberähnliche Stellung",OFFSET(MD!$Q$5,MATCH(Grundlagen_Abrechnung_KAE!$AK$7,MD_JAHR,0),0)*$H597,IF(((AD597/12*M597*12)+N597)&gt;AF597,AF597/12,((AD597/12*M597*12)+N597)/12)))</f>
        <v/>
      </c>
      <c r="P597" s="90"/>
      <c r="Q597" s="90"/>
      <c r="R597" s="104">
        <f t="shared" si="83"/>
        <v>0</v>
      </c>
      <c r="T597" s="145">
        <f t="shared" si="84"/>
        <v>0</v>
      </c>
      <c r="U597" s="76">
        <f t="shared" ca="1" si="85"/>
        <v>0</v>
      </c>
      <c r="V597" s="76">
        <f t="shared" ca="1" si="91"/>
        <v>0</v>
      </c>
      <c r="W597" s="76">
        <f t="shared" ca="1" si="86"/>
        <v>0</v>
      </c>
      <c r="Y597" s="106" t="str">
        <f t="shared" si="87"/>
        <v>prüfen</v>
      </c>
      <c r="Z597" s="107" t="str">
        <f ca="1">IFERROR(OFFSET(MD!$U$5,MATCH(Grundlagen_Abrechnung_KAE!$E597,MD_GENDER,0),0),"")</f>
        <v/>
      </c>
      <c r="AA597" s="104">
        <f t="shared" si="88"/>
        <v>0</v>
      </c>
      <c r="AC597" s="104">
        <f t="shared" si="89"/>
        <v>0</v>
      </c>
      <c r="AD597" s="104">
        <f ca="1">IF(F597="Arbeitgeberähnliche Stellung",OFFSET(MD!$Q$5,MATCH(Grundlagen_Abrechnung_KAE!$AK$7,MD_JAHR,0),0)*$H597,IF(J597&gt;0,AC597,I597))</f>
        <v>0</v>
      </c>
      <c r="AF597" s="85" t="e">
        <f ca="1">OFFSET(MD!$P$5,MATCH($AK$7,MD_JAHR,0),0)*12</f>
        <v>#VALUE!</v>
      </c>
      <c r="AG597" s="85">
        <f t="shared" si="90"/>
        <v>0</v>
      </c>
      <c r="AH597" s="81"/>
      <c r="AJ597" s="72"/>
      <c r="AK597" s="72"/>
      <c r="AL597" s="72"/>
      <c r="AM597" s="72"/>
      <c r="AN597" s="72"/>
    </row>
    <row r="598" spans="2:40" ht="15" customHeight="1" x14ac:dyDescent="0.2">
      <c r="B598" s="78"/>
      <c r="C598" s="78"/>
      <c r="D598" s="78"/>
      <c r="E598" s="79"/>
      <c r="F598" s="80"/>
      <c r="G598" s="73"/>
      <c r="H598" s="82"/>
      <c r="I598" s="93"/>
      <c r="J598" s="90"/>
      <c r="K598" s="83"/>
      <c r="L598" s="83"/>
      <c r="M598" s="84"/>
      <c r="N598" s="83"/>
      <c r="O598" s="104" t="str">
        <f ca="1">IF($B598="","",IF(F598="Arbeitgeberähnliche Stellung",OFFSET(MD!$Q$5,MATCH(Grundlagen_Abrechnung_KAE!$AK$7,MD_JAHR,0),0)*$H598,IF(((AD598/12*M598*12)+N598)&gt;AF598,AF598/12,((AD598/12*M598*12)+N598)/12)))</f>
        <v/>
      </c>
      <c r="P598" s="90"/>
      <c r="Q598" s="90"/>
      <c r="R598" s="104">
        <f t="shared" si="83"/>
        <v>0</v>
      </c>
      <c r="T598" s="145">
        <f t="shared" si="84"/>
        <v>0</v>
      </c>
      <c r="U598" s="76">
        <f t="shared" ca="1" si="85"/>
        <v>0</v>
      </c>
      <c r="V598" s="76">
        <f t="shared" ca="1" si="91"/>
        <v>0</v>
      </c>
      <c r="W598" s="76">
        <f t="shared" ca="1" si="86"/>
        <v>0</v>
      </c>
      <c r="Y598" s="106" t="str">
        <f t="shared" si="87"/>
        <v>prüfen</v>
      </c>
      <c r="Z598" s="107" t="str">
        <f ca="1">IFERROR(OFFSET(MD!$U$5,MATCH(Grundlagen_Abrechnung_KAE!$E598,MD_GENDER,0),0),"")</f>
        <v/>
      </c>
      <c r="AA598" s="104">
        <f t="shared" si="88"/>
        <v>0</v>
      </c>
      <c r="AC598" s="104">
        <f t="shared" si="89"/>
        <v>0</v>
      </c>
      <c r="AD598" s="104">
        <f ca="1">IF(F598="Arbeitgeberähnliche Stellung",OFFSET(MD!$Q$5,MATCH(Grundlagen_Abrechnung_KAE!$AK$7,MD_JAHR,0),0)*$H598,IF(J598&gt;0,AC598,I598))</f>
        <v>0</v>
      </c>
      <c r="AF598" s="85" t="e">
        <f ca="1">OFFSET(MD!$P$5,MATCH($AK$7,MD_JAHR,0),0)*12</f>
        <v>#VALUE!</v>
      </c>
      <c r="AG598" s="85">
        <f t="shared" si="90"/>
        <v>0</v>
      </c>
      <c r="AH598" s="81"/>
      <c r="AJ598" s="72"/>
      <c r="AK598" s="72"/>
      <c r="AL598" s="72"/>
      <c r="AM598" s="72"/>
      <c r="AN598" s="72"/>
    </row>
    <row r="599" spans="2:40" ht="15" customHeight="1" x14ac:dyDescent="0.2">
      <c r="B599" s="78"/>
      <c r="C599" s="78"/>
      <c r="D599" s="78"/>
      <c r="E599" s="79"/>
      <c r="F599" s="80"/>
      <c r="G599" s="73"/>
      <c r="H599" s="82"/>
      <c r="I599" s="93"/>
      <c r="J599" s="90"/>
      <c r="K599" s="83"/>
      <c r="L599" s="83"/>
      <c r="M599" s="84"/>
      <c r="N599" s="83"/>
      <c r="O599" s="104" t="str">
        <f ca="1">IF($B599="","",IF(F599="Arbeitgeberähnliche Stellung",OFFSET(MD!$Q$5,MATCH(Grundlagen_Abrechnung_KAE!$AK$7,MD_JAHR,0),0)*$H599,IF(((AD599/12*M599*12)+N599)&gt;AF599,AF599/12,((AD599/12*M599*12)+N599)/12)))</f>
        <v/>
      </c>
      <c r="P599" s="90"/>
      <c r="Q599" s="90"/>
      <c r="R599" s="104">
        <f t="shared" si="83"/>
        <v>0</v>
      </c>
      <c r="T599" s="145">
        <f t="shared" si="84"/>
        <v>0</v>
      </c>
      <c r="U599" s="76">
        <f t="shared" ca="1" si="85"/>
        <v>0</v>
      </c>
      <c r="V599" s="76">
        <f t="shared" ca="1" si="91"/>
        <v>0</v>
      </c>
      <c r="W599" s="76">
        <f t="shared" ca="1" si="86"/>
        <v>0</v>
      </c>
      <c r="Y599" s="106" t="str">
        <f t="shared" si="87"/>
        <v>prüfen</v>
      </c>
      <c r="Z599" s="107" t="str">
        <f ca="1">IFERROR(OFFSET(MD!$U$5,MATCH(Grundlagen_Abrechnung_KAE!$E599,MD_GENDER,0),0),"")</f>
        <v/>
      </c>
      <c r="AA599" s="104">
        <f t="shared" si="88"/>
        <v>0</v>
      </c>
      <c r="AC599" s="104">
        <f t="shared" si="89"/>
        <v>0</v>
      </c>
      <c r="AD599" s="104">
        <f ca="1">IF(F599="Arbeitgeberähnliche Stellung",OFFSET(MD!$Q$5,MATCH(Grundlagen_Abrechnung_KAE!$AK$7,MD_JAHR,0),0)*$H599,IF(J599&gt;0,AC599,I599))</f>
        <v>0</v>
      </c>
      <c r="AF599" s="85" t="e">
        <f ca="1">OFFSET(MD!$P$5,MATCH($AK$7,MD_JAHR,0),0)*12</f>
        <v>#VALUE!</v>
      </c>
      <c r="AG599" s="85">
        <f t="shared" si="90"/>
        <v>0</v>
      </c>
      <c r="AH599" s="81"/>
      <c r="AJ599" s="72"/>
      <c r="AK599" s="72"/>
      <c r="AL599" s="72"/>
      <c r="AM599" s="72"/>
      <c r="AN599" s="72"/>
    </row>
    <row r="600" spans="2:40" ht="15" customHeight="1" x14ac:dyDescent="0.2">
      <c r="B600" s="78"/>
      <c r="C600" s="78"/>
      <c r="D600" s="78"/>
      <c r="E600" s="79"/>
      <c r="F600" s="80"/>
      <c r="G600" s="73"/>
      <c r="H600" s="82"/>
      <c r="I600" s="93"/>
      <c r="J600" s="90"/>
      <c r="K600" s="83"/>
      <c r="L600" s="83"/>
      <c r="M600" s="84"/>
      <c r="N600" s="83"/>
      <c r="O600" s="104" t="str">
        <f ca="1">IF($B600="","",IF(F600="Arbeitgeberähnliche Stellung",OFFSET(MD!$Q$5,MATCH(Grundlagen_Abrechnung_KAE!$AK$7,MD_JAHR,0),0)*$H600,IF(((AD600/12*M600*12)+N600)&gt;AF600,AF600/12,((AD600/12*M600*12)+N600)/12)))</f>
        <v/>
      </c>
      <c r="P600" s="90"/>
      <c r="Q600" s="90"/>
      <c r="R600" s="104">
        <f t="shared" si="83"/>
        <v>0</v>
      </c>
      <c r="T600" s="145">
        <f t="shared" si="84"/>
        <v>0</v>
      </c>
      <c r="U600" s="76">
        <f t="shared" ca="1" si="85"/>
        <v>0</v>
      </c>
      <c r="V600" s="76">
        <f t="shared" ca="1" si="91"/>
        <v>0</v>
      </c>
      <c r="W600" s="76">
        <f t="shared" ca="1" si="86"/>
        <v>0</v>
      </c>
      <c r="Y600" s="106" t="str">
        <f t="shared" si="87"/>
        <v>prüfen</v>
      </c>
      <c r="Z600" s="107" t="str">
        <f ca="1">IFERROR(OFFSET(MD!$U$5,MATCH(Grundlagen_Abrechnung_KAE!$E600,MD_GENDER,0),0),"")</f>
        <v/>
      </c>
      <c r="AA600" s="104">
        <f t="shared" si="88"/>
        <v>0</v>
      </c>
      <c r="AC600" s="104">
        <f t="shared" si="89"/>
        <v>0</v>
      </c>
      <c r="AD600" s="104">
        <f ca="1">IF(F600="Arbeitgeberähnliche Stellung",OFFSET(MD!$Q$5,MATCH(Grundlagen_Abrechnung_KAE!$AK$7,MD_JAHR,0),0)*$H600,IF(J600&gt;0,AC600,I600))</f>
        <v>0</v>
      </c>
      <c r="AF600" s="85" t="e">
        <f ca="1">OFFSET(MD!$P$5,MATCH($AK$7,MD_JAHR,0),0)*12</f>
        <v>#VALUE!</v>
      </c>
      <c r="AG600" s="85">
        <f t="shared" si="90"/>
        <v>0</v>
      </c>
      <c r="AH600" s="81"/>
      <c r="AJ600" s="72"/>
      <c r="AK600" s="72"/>
      <c r="AL600" s="72"/>
      <c r="AM600" s="72"/>
      <c r="AN600" s="72"/>
    </row>
    <row r="601" spans="2:40" ht="15" customHeight="1" x14ac:dyDescent="0.2">
      <c r="B601" s="78"/>
      <c r="C601" s="78"/>
      <c r="D601" s="78"/>
      <c r="E601" s="79"/>
      <c r="F601" s="80"/>
      <c r="G601" s="73"/>
      <c r="H601" s="82"/>
      <c r="I601" s="93"/>
      <c r="J601" s="90"/>
      <c r="K601" s="83"/>
      <c r="L601" s="83"/>
      <c r="M601" s="84"/>
      <c r="N601" s="83"/>
      <c r="O601" s="104" t="str">
        <f ca="1">IF($B601="","",IF(F601="Arbeitgeberähnliche Stellung",OFFSET(MD!$Q$5,MATCH(Grundlagen_Abrechnung_KAE!$AK$7,MD_JAHR,0),0)*$H601,IF(((AD601/12*M601*12)+N601)&gt;AF601,AF601/12,((AD601/12*M601*12)+N601)/12)))</f>
        <v/>
      </c>
      <c r="P601" s="90"/>
      <c r="Q601" s="90"/>
      <c r="R601" s="104">
        <f t="shared" si="83"/>
        <v>0</v>
      </c>
      <c r="T601" s="145">
        <f t="shared" si="84"/>
        <v>0</v>
      </c>
      <c r="U601" s="76">
        <f t="shared" ca="1" si="85"/>
        <v>0</v>
      </c>
      <c r="V601" s="76">
        <f t="shared" ca="1" si="91"/>
        <v>0</v>
      </c>
      <c r="W601" s="76">
        <f t="shared" ca="1" si="86"/>
        <v>0</v>
      </c>
      <c r="Y601" s="106" t="str">
        <f t="shared" si="87"/>
        <v>prüfen</v>
      </c>
      <c r="Z601" s="107" t="str">
        <f ca="1">IFERROR(OFFSET(MD!$U$5,MATCH(Grundlagen_Abrechnung_KAE!$E601,MD_GENDER,0),0),"")</f>
        <v/>
      </c>
      <c r="AA601" s="104">
        <f t="shared" si="88"/>
        <v>0</v>
      </c>
      <c r="AC601" s="104">
        <f t="shared" si="89"/>
        <v>0</v>
      </c>
      <c r="AD601" s="104">
        <f ca="1">IF(F601="Arbeitgeberähnliche Stellung",OFFSET(MD!$Q$5,MATCH(Grundlagen_Abrechnung_KAE!$AK$7,MD_JAHR,0),0)*$H601,IF(J601&gt;0,AC601,I601))</f>
        <v>0</v>
      </c>
      <c r="AF601" s="85" t="e">
        <f ca="1">OFFSET(MD!$P$5,MATCH($AK$7,MD_JAHR,0),0)*12</f>
        <v>#VALUE!</v>
      </c>
      <c r="AG601" s="85">
        <f t="shared" si="90"/>
        <v>0</v>
      </c>
      <c r="AH601" s="81"/>
      <c r="AJ601" s="72"/>
      <c r="AK601" s="72"/>
      <c r="AL601" s="72"/>
      <c r="AM601" s="72"/>
      <c r="AN601" s="72"/>
    </row>
    <row r="602" spans="2:40" ht="15" customHeight="1" x14ac:dyDescent="0.2">
      <c r="B602" s="78"/>
      <c r="C602" s="78"/>
      <c r="D602" s="78"/>
      <c r="E602" s="79"/>
      <c r="F602" s="80"/>
      <c r="G602" s="73"/>
      <c r="H602" s="82"/>
      <c r="I602" s="93"/>
      <c r="J602" s="90"/>
      <c r="K602" s="83"/>
      <c r="L602" s="83"/>
      <c r="M602" s="84"/>
      <c r="N602" s="83"/>
      <c r="O602" s="104" t="str">
        <f ca="1">IF($B602="","",IF(F602="Arbeitgeberähnliche Stellung",OFFSET(MD!$Q$5,MATCH(Grundlagen_Abrechnung_KAE!$AK$7,MD_JAHR,0),0)*$H602,IF(((AD602/12*M602*12)+N602)&gt;AF602,AF602/12,((AD602/12*M602*12)+N602)/12)))</f>
        <v/>
      </c>
      <c r="P602" s="90"/>
      <c r="Q602" s="90"/>
      <c r="R602" s="104">
        <f t="shared" si="83"/>
        <v>0</v>
      </c>
      <c r="T602" s="145">
        <f t="shared" si="84"/>
        <v>0</v>
      </c>
      <c r="U602" s="76">
        <f t="shared" ca="1" si="85"/>
        <v>0</v>
      </c>
      <c r="V602" s="76">
        <f t="shared" ca="1" si="91"/>
        <v>0</v>
      </c>
      <c r="W602" s="76">
        <f t="shared" ca="1" si="86"/>
        <v>0</v>
      </c>
      <c r="Y602" s="106" t="str">
        <f t="shared" si="87"/>
        <v>prüfen</v>
      </c>
      <c r="Z602" s="107" t="str">
        <f ca="1">IFERROR(OFFSET(MD!$U$5,MATCH(Grundlagen_Abrechnung_KAE!$E602,MD_GENDER,0),0),"")</f>
        <v/>
      </c>
      <c r="AA602" s="104">
        <f t="shared" si="88"/>
        <v>0</v>
      </c>
      <c r="AC602" s="104">
        <f t="shared" si="89"/>
        <v>0</v>
      </c>
      <c r="AD602" s="104">
        <f ca="1">IF(F602="Arbeitgeberähnliche Stellung",OFFSET(MD!$Q$5,MATCH(Grundlagen_Abrechnung_KAE!$AK$7,MD_JAHR,0),0)*$H602,IF(J602&gt;0,AC602,I602))</f>
        <v>0</v>
      </c>
      <c r="AF602" s="85" t="e">
        <f ca="1">OFFSET(MD!$P$5,MATCH($AK$7,MD_JAHR,0),0)*12</f>
        <v>#VALUE!</v>
      </c>
      <c r="AG602" s="85">
        <f t="shared" si="90"/>
        <v>0</v>
      </c>
      <c r="AH602" s="81"/>
      <c r="AJ602" s="72"/>
      <c r="AK602" s="72"/>
      <c r="AL602" s="72"/>
      <c r="AM602" s="72"/>
      <c r="AN602" s="72"/>
    </row>
    <row r="603" spans="2:40" ht="15" customHeight="1" x14ac:dyDescent="0.2">
      <c r="B603" s="78"/>
      <c r="C603" s="78"/>
      <c r="D603" s="78"/>
      <c r="E603" s="79"/>
      <c r="F603" s="80"/>
      <c r="G603" s="73"/>
      <c r="H603" s="82"/>
      <c r="I603" s="93"/>
      <c r="J603" s="90"/>
      <c r="K603" s="83"/>
      <c r="L603" s="83"/>
      <c r="M603" s="84"/>
      <c r="N603" s="83"/>
      <c r="O603" s="104" t="str">
        <f ca="1">IF($B603="","",IF(F603="Arbeitgeberähnliche Stellung",OFFSET(MD!$Q$5,MATCH(Grundlagen_Abrechnung_KAE!$AK$7,MD_JAHR,0),0)*$H603,IF(((AD603/12*M603*12)+N603)&gt;AF603,AF603/12,((AD603/12*M603*12)+N603)/12)))</f>
        <v/>
      </c>
      <c r="P603" s="90"/>
      <c r="Q603" s="90"/>
      <c r="R603" s="104">
        <f t="shared" si="83"/>
        <v>0</v>
      </c>
      <c r="T603" s="145">
        <f t="shared" si="84"/>
        <v>0</v>
      </c>
      <c r="U603" s="76">
        <f t="shared" ca="1" si="85"/>
        <v>0</v>
      </c>
      <c r="V603" s="76">
        <f t="shared" ca="1" si="91"/>
        <v>0</v>
      </c>
      <c r="W603" s="76">
        <f t="shared" ca="1" si="86"/>
        <v>0</v>
      </c>
      <c r="Y603" s="106" t="str">
        <f t="shared" si="87"/>
        <v>prüfen</v>
      </c>
      <c r="Z603" s="107" t="str">
        <f ca="1">IFERROR(OFFSET(MD!$U$5,MATCH(Grundlagen_Abrechnung_KAE!$E603,MD_GENDER,0),0),"")</f>
        <v/>
      </c>
      <c r="AA603" s="104">
        <f t="shared" si="88"/>
        <v>0</v>
      </c>
      <c r="AC603" s="104">
        <f t="shared" si="89"/>
        <v>0</v>
      </c>
      <c r="AD603" s="104">
        <f ca="1">IF(F603="Arbeitgeberähnliche Stellung",OFFSET(MD!$Q$5,MATCH(Grundlagen_Abrechnung_KAE!$AK$7,MD_JAHR,0),0)*$H603,IF(J603&gt;0,AC603,I603))</f>
        <v>0</v>
      </c>
      <c r="AF603" s="85" t="e">
        <f ca="1">OFFSET(MD!$P$5,MATCH($AK$7,MD_JAHR,0),0)*12</f>
        <v>#VALUE!</v>
      </c>
      <c r="AG603" s="85">
        <f t="shared" si="90"/>
        <v>0</v>
      </c>
      <c r="AH603" s="81"/>
      <c r="AJ603" s="72"/>
      <c r="AK603" s="72"/>
      <c r="AL603" s="72"/>
      <c r="AM603" s="72"/>
      <c r="AN603" s="72"/>
    </row>
    <row r="604" spans="2:40" ht="15" customHeight="1" x14ac:dyDescent="0.2">
      <c r="B604" s="78"/>
      <c r="C604" s="78"/>
      <c r="D604" s="78"/>
      <c r="E604" s="79"/>
      <c r="F604" s="80"/>
      <c r="G604" s="73"/>
      <c r="H604" s="82"/>
      <c r="I604" s="93"/>
      <c r="J604" s="90"/>
      <c r="K604" s="83"/>
      <c r="L604" s="83"/>
      <c r="M604" s="84"/>
      <c r="N604" s="83"/>
      <c r="O604" s="104" t="str">
        <f ca="1">IF($B604="","",IF(F604="Arbeitgeberähnliche Stellung",OFFSET(MD!$Q$5,MATCH(Grundlagen_Abrechnung_KAE!$AK$7,MD_JAHR,0),0)*$H604,IF(((AD604/12*M604*12)+N604)&gt;AF604,AF604/12,((AD604/12*M604*12)+N604)/12)))</f>
        <v/>
      </c>
      <c r="P604" s="90"/>
      <c r="Q604" s="90"/>
      <c r="R604" s="104">
        <f t="shared" si="83"/>
        <v>0</v>
      </c>
      <c r="T604" s="145">
        <f t="shared" si="84"/>
        <v>0</v>
      </c>
      <c r="U604" s="76">
        <f t="shared" ca="1" si="85"/>
        <v>0</v>
      </c>
      <c r="V604" s="76">
        <f t="shared" ca="1" si="91"/>
        <v>0</v>
      </c>
      <c r="W604" s="76">
        <f t="shared" ca="1" si="86"/>
        <v>0</v>
      </c>
      <c r="Y604" s="106" t="str">
        <f t="shared" si="87"/>
        <v>prüfen</v>
      </c>
      <c r="Z604" s="107" t="str">
        <f ca="1">IFERROR(OFFSET(MD!$U$5,MATCH(Grundlagen_Abrechnung_KAE!$E604,MD_GENDER,0),0),"")</f>
        <v/>
      </c>
      <c r="AA604" s="104">
        <f t="shared" si="88"/>
        <v>0</v>
      </c>
      <c r="AC604" s="104">
        <f t="shared" si="89"/>
        <v>0</v>
      </c>
      <c r="AD604" s="104">
        <f ca="1">IF(F604="Arbeitgeberähnliche Stellung",OFFSET(MD!$Q$5,MATCH(Grundlagen_Abrechnung_KAE!$AK$7,MD_JAHR,0),0)*$H604,IF(J604&gt;0,AC604,I604))</f>
        <v>0</v>
      </c>
      <c r="AF604" s="85" t="e">
        <f ca="1">OFFSET(MD!$P$5,MATCH($AK$7,MD_JAHR,0),0)*12</f>
        <v>#VALUE!</v>
      </c>
      <c r="AG604" s="85">
        <f t="shared" si="90"/>
        <v>0</v>
      </c>
      <c r="AH604" s="81"/>
      <c r="AJ604" s="72"/>
      <c r="AK604" s="72"/>
      <c r="AL604" s="72"/>
      <c r="AM604" s="72"/>
      <c r="AN604" s="72"/>
    </row>
    <row r="605" spans="2:40" ht="15" customHeight="1" x14ac:dyDescent="0.2">
      <c r="B605" s="78"/>
      <c r="C605" s="78"/>
      <c r="D605" s="78"/>
      <c r="E605" s="79"/>
      <c r="F605" s="80"/>
      <c r="G605" s="73"/>
      <c r="H605" s="82"/>
      <c r="I605" s="93"/>
      <c r="J605" s="90"/>
      <c r="K605" s="83"/>
      <c r="L605" s="83"/>
      <c r="M605" s="84"/>
      <c r="N605" s="83"/>
      <c r="O605" s="104" t="str">
        <f ca="1">IF($B605="","",IF(F605="Arbeitgeberähnliche Stellung",OFFSET(MD!$Q$5,MATCH(Grundlagen_Abrechnung_KAE!$AK$7,MD_JAHR,0),0)*$H605,IF(((AD605/12*M605*12)+N605)&gt;AF605,AF605/12,((AD605/12*M605*12)+N605)/12)))</f>
        <v/>
      </c>
      <c r="P605" s="90"/>
      <c r="Q605" s="90"/>
      <c r="R605" s="104">
        <f t="shared" si="83"/>
        <v>0</v>
      </c>
      <c r="T605" s="145">
        <f t="shared" si="84"/>
        <v>0</v>
      </c>
      <c r="U605" s="76">
        <f t="shared" ca="1" si="85"/>
        <v>0</v>
      </c>
      <c r="V605" s="76">
        <f t="shared" ca="1" si="91"/>
        <v>0</v>
      </c>
      <c r="W605" s="76">
        <f t="shared" ca="1" si="86"/>
        <v>0</v>
      </c>
      <c r="Y605" s="106" t="str">
        <f t="shared" si="87"/>
        <v>prüfen</v>
      </c>
      <c r="Z605" s="107" t="str">
        <f ca="1">IFERROR(OFFSET(MD!$U$5,MATCH(Grundlagen_Abrechnung_KAE!$E605,MD_GENDER,0),0),"")</f>
        <v/>
      </c>
      <c r="AA605" s="104">
        <f t="shared" si="88"/>
        <v>0</v>
      </c>
      <c r="AC605" s="104">
        <f t="shared" si="89"/>
        <v>0</v>
      </c>
      <c r="AD605" s="104">
        <f ca="1">IF(F605="Arbeitgeberähnliche Stellung",OFFSET(MD!$Q$5,MATCH(Grundlagen_Abrechnung_KAE!$AK$7,MD_JAHR,0),0)*$H605,IF(J605&gt;0,AC605,I605))</f>
        <v>0</v>
      </c>
      <c r="AF605" s="85" t="e">
        <f ca="1">OFFSET(MD!$P$5,MATCH($AK$7,MD_JAHR,0),0)*12</f>
        <v>#VALUE!</v>
      </c>
      <c r="AG605" s="85">
        <f t="shared" si="90"/>
        <v>0</v>
      </c>
      <c r="AH605" s="81"/>
      <c r="AJ605" s="72"/>
      <c r="AK605" s="72"/>
      <c r="AL605" s="72"/>
      <c r="AM605" s="72"/>
      <c r="AN605" s="72"/>
    </row>
    <row r="606" spans="2:40" ht="15" customHeight="1" x14ac:dyDescent="0.2">
      <c r="B606" s="78"/>
      <c r="C606" s="78"/>
      <c r="D606" s="78"/>
      <c r="E606" s="79"/>
      <c r="F606" s="80"/>
      <c r="G606" s="73"/>
      <c r="H606" s="82"/>
      <c r="I606" s="93"/>
      <c r="J606" s="90"/>
      <c r="K606" s="83"/>
      <c r="L606" s="83"/>
      <c r="M606" s="84"/>
      <c r="N606" s="83"/>
      <c r="O606" s="104" t="str">
        <f ca="1">IF($B606="","",IF(F606="Arbeitgeberähnliche Stellung",OFFSET(MD!$Q$5,MATCH(Grundlagen_Abrechnung_KAE!$AK$7,MD_JAHR,0),0)*$H606,IF(((AD606/12*M606*12)+N606)&gt;AF606,AF606/12,((AD606/12*M606*12)+N606)/12)))</f>
        <v/>
      </c>
      <c r="P606" s="90"/>
      <c r="Q606" s="90"/>
      <c r="R606" s="104">
        <f t="shared" si="83"/>
        <v>0</v>
      </c>
      <c r="T606" s="145">
        <f t="shared" si="84"/>
        <v>0</v>
      </c>
      <c r="U606" s="76">
        <f t="shared" ca="1" si="85"/>
        <v>0</v>
      </c>
      <c r="V606" s="76">
        <f t="shared" ca="1" si="91"/>
        <v>0</v>
      </c>
      <c r="W606" s="76">
        <f t="shared" ca="1" si="86"/>
        <v>0</v>
      </c>
      <c r="Y606" s="106" t="str">
        <f t="shared" si="87"/>
        <v>prüfen</v>
      </c>
      <c r="Z606" s="107" t="str">
        <f ca="1">IFERROR(OFFSET(MD!$U$5,MATCH(Grundlagen_Abrechnung_KAE!$E606,MD_GENDER,0),0),"")</f>
        <v/>
      </c>
      <c r="AA606" s="104">
        <f t="shared" si="88"/>
        <v>0</v>
      </c>
      <c r="AC606" s="104">
        <f t="shared" si="89"/>
        <v>0</v>
      </c>
      <c r="AD606" s="104">
        <f ca="1">IF(F606="Arbeitgeberähnliche Stellung",OFFSET(MD!$Q$5,MATCH(Grundlagen_Abrechnung_KAE!$AK$7,MD_JAHR,0),0)*$H606,IF(J606&gt;0,AC606,I606))</f>
        <v>0</v>
      </c>
      <c r="AF606" s="85" t="e">
        <f ca="1">OFFSET(MD!$P$5,MATCH($AK$7,MD_JAHR,0),0)*12</f>
        <v>#VALUE!</v>
      </c>
      <c r="AG606" s="85">
        <f t="shared" si="90"/>
        <v>0</v>
      </c>
      <c r="AH606" s="81"/>
      <c r="AJ606" s="72"/>
      <c r="AK606" s="72"/>
      <c r="AL606" s="72"/>
      <c r="AM606" s="72"/>
      <c r="AN606" s="72"/>
    </row>
    <row r="607" spans="2:40" ht="15" customHeight="1" x14ac:dyDescent="0.2">
      <c r="B607" s="78"/>
      <c r="C607" s="78"/>
      <c r="D607" s="78"/>
      <c r="E607" s="79"/>
      <c r="F607" s="80"/>
      <c r="G607" s="73"/>
      <c r="H607" s="82"/>
      <c r="I607" s="93"/>
      <c r="J607" s="90"/>
      <c r="K607" s="83"/>
      <c r="L607" s="83"/>
      <c r="M607" s="84"/>
      <c r="N607" s="83"/>
      <c r="O607" s="104" t="str">
        <f ca="1">IF($B607="","",IF(F607="Arbeitgeberähnliche Stellung",OFFSET(MD!$Q$5,MATCH(Grundlagen_Abrechnung_KAE!$AK$7,MD_JAHR,0),0)*$H607,IF(((AD607/12*M607*12)+N607)&gt;AF607,AF607/12,((AD607/12*M607*12)+N607)/12)))</f>
        <v/>
      </c>
      <c r="P607" s="90"/>
      <c r="Q607" s="90"/>
      <c r="R607" s="104">
        <f t="shared" si="83"/>
        <v>0</v>
      </c>
      <c r="T607" s="145">
        <f t="shared" si="84"/>
        <v>0</v>
      </c>
      <c r="U607" s="76">
        <f t="shared" ca="1" si="85"/>
        <v>0</v>
      </c>
      <c r="V607" s="76">
        <f t="shared" ca="1" si="91"/>
        <v>0</v>
      </c>
      <c r="W607" s="76">
        <f t="shared" ca="1" si="86"/>
        <v>0</v>
      </c>
      <c r="Y607" s="106" t="str">
        <f t="shared" si="87"/>
        <v>prüfen</v>
      </c>
      <c r="Z607" s="107" t="str">
        <f ca="1">IFERROR(OFFSET(MD!$U$5,MATCH(Grundlagen_Abrechnung_KAE!$E607,MD_GENDER,0),0),"")</f>
        <v/>
      </c>
      <c r="AA607" s="104">
        <f t="shared" si="88"/>
        <v>0</v>
      </c>
      <c r="AC607" s="104">
        <f t="shared" si="89"/>
        <v>0</v>
      </c>
      <c r="AD607" s="104">
        <f ca="1">IF(F607="Arbeitgeberähnliche Stellung",OFFSET(MD!$Q$5,MATCH(Grundlagen_Abrechnung_KAE!$AK$7,MD_JAHR,0),0)*$H607,IF(J607&gt;0,AC607,I607))</f>
        <v>0</v>
      </c>
      <c r="AF607" s="85" t="e">
        <f ca="1">OFFSET(MD!$P$5,MATCH($AK$7,MD_JAHR,0),0)*12</f>
        <v>#VALUE!</v>
      </c>
      <c r="AG607" s="85">
        <f t="shared" si="90"/>
        <v>0</v>
      </c>
      <c r="AH607" s="81"/>
      <c r="AJ607" s="72"/>
      <c r="AK607" s="72"/>
      <c r="AL607" s="72"/>
      <c r="AM607" s="72"/>
      <c r="AN607" s="72"/>
    </row>
    <row r="608" spans="2:40" ht="15" customHeight="1" x14ac:dyDescent="0.2">
      <c r="B608" s="78"/>
      <c r="C608" s="78"/>
      <c r="D608" s="78"/>
      <c r="E608" s="79"/>
      <c r="F608" s="80"/>
      <c r="G608" s="73"/>
      <c r="H608" s="82"/>
      <c r="I608" s="93"/>
      <c r="J608" s="90"/>
      <c r="K608" s="83"/>
      <c r="L608" s="83"/>
      <c r="M608" s="84"/>
      <c r="N608" s="83"/>
      <c r="O608" s="104" t="str">
        <f ca="1">IF($B608="","",IF(F608="Arbeitgeberähnliche Stellung",OFFSET(MD!$Q$5,MATCH(Grundlagen_Abrechnung_KAE!$AK$7,MD_JAHR,0),0)*$H608,IF(((AD608/12*M608*12)+N608)&gt;AF608,AF608/12,((AD608/12*M608*12)+N608)/12)))</f>
        <v/>
      </c>
      <c r="P608" s="90"/>
      <c r="Q608" s="90"/>
      <c r="R608" s="104">
        <f t="shared" si="83"/>
        <v>0</v>
      </c>
      <c r="T608" s="145">
        <f t="shared" si="84"/>
        <v>0</v>
      </c>
      <c r="U608" s="76">
        <f t="shared" ca="1" si="85"/>
        <v>0</v>
      </c>
      <c r="V608" s="76">
        <f t="shared" ca="1" si="91"/>
        <v>0</v>
      </c>
      <c r="W608" s="76">
        <f t="shared" ca="1" si="86"/>
        <v>0</v>
      </c>
      <c r="Y608" s="106" t="str">
        <f t="shared" si="87"/>
        <v>prüfen</v>
      </c>
      <c r="Z608" s="107" t="str">
        <f ca="1">IFERROR(OFFSET(MD!$U$5,MATCH(Grundlagen_Abrechnung_KAE!$E608,MD_GENDER,0),0),"")</f>
        <v/>
      </c>
      <c r="AA608" s="104">
        <f t="shared" si="88"/>
        <v>0</v>
      </c>
      <c r="AC608" s="104">
        <f t="shared" si="89"/>
        <v>0</v>
      </c>
      <c r="AD608" s="104">
        <f ca="1">IF(F608="Arbeitgeberähnliche Stellung",OFFSET(MD!$Q$5,MATCH(Grundlagen_Abrechnung_KAE!$AK$7,MD_JAHR,0),0)*$H608,IF(J608&gt;0,AC608,I608))</f>
        <v>0</v>
      </c>
      <c r="AF608" s="85" t="e">
        <f ca="1">OFFSET(MD!$P$5,MATCH($AK$7,MD_JAHR,0),0)*12</f>
        <v>#VALUE!</v>
      </c>
      <c r="AG608" s="85">
        <f t="shared" si="90"/>
        <v>0</v>
      </c>
      <c r="AH608" s="81"/>
      <c r="AJ608" s="72"/>
      <c r="AK608" s="72"/>
      <c r="AL608" s="72"/>
      <c r="AM608" s="72"/>
      <c r="AN608" s="72"/>
    </row>
    <row r="609" spans="2:40" ht="15" customHeight="1" x14ac:dyDescent="0.2">
      <c r="B609" s="78"/>
      <c r="C609" s="78"/>
      <c r="D609" s="78"/>
      <c r="E609" s="79"/>
      <c r="F609" s="80"/>
      <c r="G609" s="73"/>
      <c r="H609" s="82"/>
      <c r="I609" s="93"/>
      <c r="J609" s="90"/>
      <c r="K609" s="83"/>
      <c r="L609" s="83"/>
      <c r="M609" s="84"/>
      <c r="N609" s="83"/>
      <c r="O609" s="104" t="str">
        <f ca="1">IF($B609="","",IF(F609="Arbeitgeberähnliche Stellung",OFFSET(MD!$Q$5,MATCH(Grundlagen_Abrechnung_KAE!$AK$7,MD_JAHR,0),0)*$H609,IF(((AD609/12*M609*12)+N609)&gt;AF609,AF609/12,((AD609/12*M609*12)+N609)/12)))</f>
        <v/>
      </c>
      <c r="P609" s="90"/>
      <c r="Q609" s="90"/>
      <c r="R609" s="104">
        <f t="shared" si="83"/>
        <v>0</v>
      </c>
      <c r="T609" s="145">
        <f t="shared" si="84"/>
        <v>0</v>
      </c>
      <c r="U609" s="76">
        <f t="shared" ca="1" si="85"/>
        <v>0</v>
      </c>
      <c r="V609" s="76">
        <f t="shared" ca="1" si="91"/>
        <v>0</v>
      </c>
      <c r="W609" s="76">
        <f t="shared" ca="1" si="86"/>
        <v>0</v>
      </c>
      <c r="Y609" s="106" t="str">
        <f t="shared" si="87"/>
        <v>prüfen</v>
      </c>
      <c r="Z609" s="107" t="str">
        <f ca="1">IFERROR(OFFSET(MD!$U$5,MATCH(Grundlagen_Abrechnung_KAE!$E609,MD_GENDER,0),0),"")</f>
        <v/>
      </c>
      <c r="AA609" s="104">
        <f t="shared" si="88"/>
        <v>0</v>
      </c>
      <c r="AC609" s="104">
        <f t="shared" si="89"/>
        <v>0</v>
      </c>
      <c r="AD609" s="104">
        <f ca="1">IF(F609="Arbeitgeberähnliche Stellung",OFFSET(MD!$Q$5,MATCH(Grundlagen_Abrechnung_KAE!$AK$7,MD_JAHR,0),0)*$H609,IF(J609&gt;0,AC609,I609))</f>
        <v>0</v>
      </c>
      <c r="AF609" s="85" t="e">
        <f ca="1">OFFSET(MD!$P$5,MATCH($AK$7,MD_JAHR,0),0)*12</f>
        <v>#VALUE!</v>
      </c>
      <c r="AG609" s="85">
        <f t="shared" si="90"/>
        <v>0</v>
      </c>
      <c r="AH609" s="81"/>
      <c r="AJ609" s="72"/>
      <c r="AK609" s="72"/>
      <c r="AL609" s="72"/>
      <c r="AM609" s="72"/>
      <c r="AN609" s="72"/>
    </row>
    <row r="610" spans="2:40" ht="15" customHeight="1" x14ac:dyDescent="0.2">
      <c r="B610" s="78"/>
      <c r="C610" s="78"/>
      <c r="D610" s="78"/>
      <c r="E610" s="79"/>
      <c r="F610" s="80"/>
      <c r="G610" s="73"/>
      <c r="H610" s="82"/>
      <c r="I610" s="93"/>
      <c r="J610" s="90"/>
      <c r="K610" s="83"/>
      <c r="L610" s="83"/>
      <c r="M610" s="84"/>
      <c r="N610" s="83"/>
      <c r="O610" s="104" t="str">
        <f ca="1">IF($B610="","",IF(F610="Arbeitgeberähnliche Stellung",OFFSET(MD!$Q$5,MATCH(Grundlagen_Abrechnung_KAE!$AK$7,MD_JAHR,0),0)*$H610,IF(((AD610/12*M610*12)+N610)&gt;AF610,AF610/12,((AD610/12*M610*12)+N610)/12)))</f>
        <v/>
      </c>
      <c r="P610" s="90"/>
      <c r="Q610" s="90"/>
      <c r="R610" s="104">
        <f t="shared" si="83"/>
        <v>0</v>
      </c>
      <c r="T610" s="145">
        <f t="shared" si="84"/>
        <v>0</v>
      </c>
      <c r="U610" s="76">
        <f t="shared" ca="1" si="85"/>
        <v>0</v>
      </c>
      <c r="V610" s="76">
        <f t="shared" ca="1" si="91"/>
        <v>0</v>
      </c>
      <c r="W610" s="76">
        <f t="shared" ca="1" si="86"/>
        <v>0</v>
      </c>
      <c r="Y610" s="106" t="str">
        <f t="shared" si="87"/>
        <v>prüfen</v>
      </c>
      <c r="Z610" s="107" t="str">
        <f ca="1">IFERROR(OFFSET(MD!$U$5,MATCH(Grundlagen_Abrechnung_KAE!$E610,MD_GENDER,0),0),"")</f>
        <v/>
      </c>
      <c r="AA610" s="104">
        <f t="shared" si="88"/>
        <v>0</v>
      </c>
      <c r="AC610" s="104">
        <f t="shared" si="89"/>
        <v>0</v>
      </c>
      <c r="AD610" s="104">
        <f ca="1">IF(F610="Arbeitgeberähnliche Stellung",OFFSET(MD!$Q$5,MATCH(Grundlagen_Abrechnung_KAE!$AK$7,MD_JAHR,0),0)*$H610,IF(J610&gt;0,AC610,I610))</f>
        <v>0</v>
      </c>
      <c r="AF610" s="85" t="e">
        <f ca="1">OFFSET(MD!$P$5,MATCH($AK$7,MD_JAHR,0),0)*12</f>
        <v>#VALUE!</v>
      </c>
      <c r="AG610" s="85">
        <f t="shared" si="90"/>
        <v>0</v>
      </c>
      <c r="AH610" s="81"/>
      <c r="AJ610" s="72"/>
      <c r="AK610" s="72"/>
      <c r="AL610" s="72"/>
      <c r="AM610" s="72"/>
      <c r="AN610" s="72"/>
    </row>
    <row r="611" spans="2:40" ht="15" customHeight="1" x14ac:dyDescent="0.2">
      <c r="B611" s="78"/>
      <c r="C611" s="78"/>
      <c r="D611" s="78"/>
      <c r="E611" s="79"/>
      <c r="F611" s="80"/>
      <c r="G611" s="73"/>
      <c r="H611" s="82"/>
      <c r="I611" s="93"/>
      <c r="J611" s="90"/>
      <c r="K611" s="83"/>
      <c r="L611" s="83"/>
      <c r="M611" s="84"/>
      <c r="N611" s="83"/>
      <c r="O611" s="104" t="str">
        <f ca="1">IF($B611="","",IF(F611="Arbeitgeberähnliche Stellung",OFFSET(MD!$Q$5,MATCH(Grundlagen_Abrechnung_KAE!$AK$7,MD_JAHR,0),0)*$H611,IF(((AD611/12*M611*12)+N611)&gt;AF611,AF611/12,((AD611/12*M611*12)+N611)/12)))</f>
        <v/>
      </c>
      <c r="P611" s="90"/>
      <c r="Q611" s="90"/>
      <c r="R611" s="104">
        <f t="shared" si="83"/>
        <v>0</v>
      </c>
      <c r="T611" s="145">
        <f t="shared" si="84"/>
        <v>0</v>
      </c>
      <c r="U611" s="76">
        <f t="shared" ca="1" si="85"/>
        <v>0</v>
      </c>
      <c r="V611" s="76">
        <f t="shared" ca="1" si="91"/>
        <v>0</v>
      </c>
      <c r="W611" s="76">
        <f t="shared" ca="1" si="86"/>
        <v>0</v>
      </c>
      <c r="Y611" s="106" t="str">
        <f t="shared" si="87"/>
        <v>prüfen</v>
      </c>
      <c r="Z611" s="107" t="str">
        <f ca="1">IFERROR(OFFSET(MD!$U$5,MATCH(Grundlagen_Abrechnung_KAE!$E611,MD_GENDER,0),0),"")</f>
        <v/>
      </c>
      <c r="AA611" s="104">
        <f t="shared" si="88"/>
        <v>0</v>
      </c>
      <c r="AC611" s="104">
        <f t="shared" si="89"/>
        <v>0</v>
      </c>
      <c r="AD611" s="104">
        <f ca="1">IF(F611="Arbeitgeberähnliche Stellung",OFFSET(MD!$Q$5,MATCH(Grundlagen_Abrechnung_KAE!$AK$7,MD_JAHR,0),0)*$H611,IF(J611&gt;0,AC611,I611))</f>
        <v>0</v>
      </c>
      <c r="AF611" s="85" t="e">
        <f ca="1">OFFSET(MD!$P$5,MATCH($AK$7,MD_JAHR,0),0)*12</f>
        <v>#VALUE!</v>
      </c>
      <c r="AG611" s="85">
        <f t="shared" si="90"/>
        <v>0</v>
      </c>
      <c r="AH611" s="81"/>
      <c r="AJ611" s="72"/>
      <c r="AK611" s="72"/>
      <c r="AL611" s="72"/>
      <c r="AM611" s="72"/>
      <c r="AN611" s="72"/>
    </row>
    <row r="612" spans="2:40" ht="15" customHeight="1" x14ac:dyDescent="0.2">
      <c r="B612" s="78"/>
      <c r="C612" s="78"/>
      <c r="D612" s="78"/>
      <c r="E612" s="79"/>
      <c r="F612" s="80"/>
      <c r="G612" s="73"/>
      <c r="H612" s="82"/>
      <c r="I612" s="93"/>
      <c r="J612" s="90"/>
      <c r="K612" s="83"/>
      <c r="L612" s="83"/>
      <c r="M612" s="84"/>
      <c r="N612" s="83"/>
      <c r="O612" s="104" t="str">
        <f ca="1">IF($B612="","",IF(F612="Arbeitgeberähnliche Stellung",OFFSET(MD!$Q$5,MATCH(Grundlagen_Abrechnung_KAE!$AK$7,MD_JAHR,0),0)*$H612,IF(((AD612/12*M612*12)+N612)&gt;AF612,AF612/12,((AD612/12*M612*12)+N612)/12)))</f>
        <v/>
      </c>
      <c r="P612" s="90"/>
      <c r="Q612" s="90"/>
      <c r="R612" s="104">
        <f t="shared" si="83"/>
        <v>0</v>
      </c>
      <c r="T612" s="145">
        <f t="shared" si="84"/>
        <v>0</v>
      </c>
      <c r="U612" s="76">
        <f t="shared" ca="1" si="85"/>
        <v>0</v>
      </c>
      <c r="V612" s="76">
        <f t="shared" ca="1" si="91"/>
        <v>0</v>
      </c>
      <c r="W612" s="76">
        <f t="shared" ca="1" si="86"/>
        <v>0</v>
      </c>
      <c r="Y612" s="106" t="str">
        <f t="shared" si="87"/>
        <v>prüfen</v>
      </c>
      <c r="Z612" s="107" t="str">
        <f ca="1">IFERROR(OFFSET(MD!$U$5,MATCH(Grundlagen_Abrechnung_KAE!$E612,MD_GENDER,0),0),"")</f>
        <v/>
      </c>
      <c r="AA612" s="104">
        <f t="shared" si="88"/>
        <v>0</v>
      </c>
      <c r="AC612" s="104">
        <f t="shared" si="89"/>
        <v>0</v>
      </c>
      <c r="AD612" s="104">
        <f ca="1">IF(F612="Arbeitgeberähnliche Stellung",OFFSET(MD!$Q$5,MATCH(Grundlagen_Abrechnung_KAE!$AK$7,MD_JAHR,0),0)*$H612,IF(J612&gt;0,AC612,I612))</f>
        <v>0</v>
      </c>
      <c r="AF612" s="85" t="e">
        <f ca="1">OFFSET(MD!$P$5,MATCH($AK$7,MD_JAHR,0),0)*12</f>
        <v>#VALUE!</v>
      </c>
      <c r="AG612" s="85">
        <f t="shared" si="90"/>
        <v>0</v>
      </c>
      <c r="AH612" s="81"/>
      <c r="AJ612" s="72"/>
      <c r="AK612" s="72"/>
      <c r="AL612" s="72"/>
      <c r="AM612" s="72"/>
      <c r="AN612" s="72"/>
    </row>
    <row r="613" spans="2:40" ht="15" customHeight="1" x14ac:dyDescent="0.2">
      <c r="B613" s="78"/>
      <c r="C613" s="78"/>
      <c r="D613" s="78"/>
      <c r="E613" s="79"/>
      <c r="F613" s="80"/>
      <c r="G613" s="73"/>
      <c r="H613" s="82"/>
      <c r="I613" s="93"/>
      <c r="J613" s="90"/>
      <c r="K613" s="83"/>
      <c r="L613" s="83"/>
      <c r="M613" s="84"/>
      <c r="N613" s="83"/>
      <c r="O613" s="104" t="str">
        <f ca="1">IF($B613="","",IF(F613="Arbeitgeberähnliche Stellung",OFFSET(MD!$Q$5,MATCH(Grundlagen_Abrechnung_KAE!$AK$7,MD_JAHR,0),0)*$H613,IF(((AD613/12*M613*12)+N613)&gt;AF613,AF613/12,((AD613/12*M613*12)+N613)/12)))</f>
        <v/>
      </c>
      <c r="P613" s="90"/>
      <c r="Q613" s="90"/>
      <c r="R613" s="104">
        <f t="shared" si="83"/>
        <v>0</v>
      </c>
      <c r="T613" s="145">
        <f t="shared" si="84"/>
        <v>0</v>
      </c>
      <c r="U613" s="76">
        <f t="shared" ca="1" si="85"/>
        <v>0</v>
      </c>
      <c r="V613" s="76">
        <f t="shared" ca="1" si="91"/>
        <v>0</v>
      </c>
      <c r="W613" s="76">
        <f t="shared" ca="1" si="86"/>
        <v>0</v>
      </c>
      <c r="Y613" s="106" t="str">
        <f t="shared" si="87"/>
        <v>prüfen</v>
      </c>
      <c r="Z613" s="107" t="str">
        <f ca="1">IFERROR(OFFSET(MD!$U$5,MATCH(Grundlagen_Abrechnung_KAE!$E613,MD_GENDER,0),0),"")</f>
        <v/>
      </c>
      <c r="AA613" s="104">
        <f t="shared" si="88"/>
        <v>0</v>
      </c>
      <c r="AC613" s="104">
        <f t="shared" si="89"/>
        <v>0</v>
      </c>
      <c r="AD613" s="104">
        <f ca="1">IF(F613="Arbeitgeberähnliche Stellung",OFFSET(MD!$Q$5,MATCH(Grundlagen_Abrechnung_KAE!$AK$7,MD_JAHR,0),0)*$H613,IF(J613&gt;0,AC613,I613))</f>
        <v>0</v>
      </c>
      <c r="AF613" s="85" t="e">
        <f ca="1">OFFSET(MD!$P$5,MATCH($AK$7,MD_JAHR,0),0)*12</f>
        <v>#VALUE!</v>
      </c>
      <c r="AG613" s="85">
        <f t="shared" si="90"/>
        <v>0</v>
      </c>
      <c r="AH613" s="81"/>
      <c r="AJ613" s="72"/>
      <c r="AK613" s="72"/>
      <c r="AL613" s="72"/>
      <c r="AM613" s="72"/>
      <c r="AN613" s="72"/>
    </row>
    <row r="614" spans="2:40" ht="15" customHeight="1" x14ac:dyDescent="0.2">
      <c r="B614" s="78"/>
      <c r="C614" s="78"/>
      <c r="D614" s="78"/>
      <c r="E614" s="79"/>
      <c r="F614" s="80"/>
      <c r="G614" s="73"/>
      <c r="H614" s="82"/>
      <c r="I614" s="93"/>
      <c r="J614" s="90"/>
      <c r="K614" s="83"/>
      <c r="L614" s="83"/>
      <c r="M614" s="84"/>
      <c r="N614" s="83"/>
      <c r="O614" s="104" t="str">
        <f ca="1">IF($B614="","",IF(F614="Arbeitgeberähnliche Stellung",OFFSET(MD!$Q$5,MATCH(Grundlagen_Abrechnung_KAE!$AK$7,MD_JAHR,0),0)*$H614,IF(((AD614/12*M614*12)+N614)&gt;AF614,AF614/12,((AD614/12*M614*12)+N614)/12)))</f>
        <v/>
      </c>
      <c r="P614" s="90"/>
      <c r="Q614" s="90"/>
      <c r="R614" s="104">
        <f t="shared" si="83"/>
        <v>0</v>
      </c>
      <c r="T614" s="145">
        <f t="shared" si="84"/>
        <v>0</v>
      </c>
      <c r="U614" s="76">
        <f t="shared" ca="1" si="85"/>
        <v>0</v>
      </c>
      <c r="V614" s="76">
        <f t="shared" ca="1" si="91"/>
        <v>0</v>
      </c>
      <c r="W614" s="76">
        <f t="shared" ca="1" si="86"/>
        <v>0</v>
      </c>
      <c r="Y614" s="106" t="str">
        <f t="shared" si="87"/>
        <v>prüfen</v>
      </c>
      <c r="Z614" s="107" t="str">
        <f ca="1">IFERROR(OFFSET(MD!$U$5,MATCH(Grundlagen_Abrechnung_KAE!$E614,MD_GENDER,0),0),"")</f>
        <v/>
      </c>
      <c r="AA614" s="104">
        <f t="shared" si="88"/>
        <v>0</v>
      </c>
      <c r="AC614" s="104">
        <f t="shared" si="89"/>
        <v>0</v>
      </c>
      <c r="AD614" s="104">
        <f ca="1">IF(F614="Arbeitgeberähnliche Stellung",OFFSET(MD!$Q$5,MATCH(Grundlagen_Abrechnung_KAE!$AK$7,MD_JAHR,0),0)*$H614,IF(J614&gt;0,AC614,I614))</f>
        <v>0</v>
      </c>
      <c r="AF614" s="85" t="e">
        <f ca="1">OFFSET(MD!$P$5,MATCH($AK$7,MD_JAHR,0),0)*12</f>
        <v>#VALUE!</v>
      </c>
      <c r="AG614" s="85">
        <f t="shared" si="90"/>
        <v>0</v>
      </c>
      <c r="AH614" s="81"/>
      <c r="AJ614" s="72"/>
      <c r="AK614" s="72"/>
      <c r="AL614" s="72"/>
      <c r="AM614" s="72"/>
      <c r="AN614" s="72"/>
    </row>
    <row r="615" spans="2:40" ht="15" customHeight="1" x14ac:dyDescent="0.2">
      <c r="B615" s="78"/>
      <c r="C615" s="78"/>
      <c r="D615" s="78"/>
      <c r="E615" s="79"/>
      <c r="F615" s="80"/>
      <c r="G615" s="73"/>
      <c r="H615" s="82"/>
      <c r="I615" s="93"/>
      <c r="J615" s="90"/>
      <c r="K615" s="83"/>
      <c r="L615" s="83"/>
      <c r="M615" s="84"/>
      <c r="N615" s="83"/>
      <c r="O615" s="104" t="str">
        <f ca="1">IF($B615="","",IF(F615="Arbeitgeberähnliche Stellung",OFFSET(MD!$Q$5,MATCH(Grundlagen_Abrechnung_KAE!$AK$7,MD_JAHR,0),0)*$H615,IF(((AD615/12*M615*12)+N615)&gt;AF615,AF615/12,((AD615/12*M615*12)+N615)/12)))</f>
        <v/>
      </c>
      <c r="P615" s="90"/>
      <c r="Q615" s="90"/>
      <c r="R615" s="104">
        <f t="shared" si="83"/>
        <v>0</v>
      </c>
      <c r="T615" s="145">
        <f t="shared" si="84"/>
        <v>0</v>
      </c>
      <c r="U615" s="76">
        <f t="shared" ca="1" si="85"/>
        <v>0</v>
      </c>
      <c r="V615" s="76">
        <f t="shared" ca="1" si="91"/>
        <v>0</v>
      </c>
      <c r="W615" s="76">
        <f t="shared" ca="1" si="86"/>
        <v>0</v>
      </c>
      <c r="Y615" s="106" t="str">
        <f t="shared" si="87"/>
        <v>prüfen</v>
      </c>
      <c r="Z615" s="107" t="str">
        <f ca="1">IFERROR(OFFSET(MD!$U$5,MATCH(Grundlagen_Abrechnung_KAE!$E615,MD_GENDER,0),0),"")</f>
        <v/>
      </c>
      <c r="AA615" s="104">
        <f t="shared" si="88"/>
        <v>0</v>
      </c>
      <c r="AC615" s="104">
        <f t="shared" si="89"/>
        <v>0</v>
      </c>
      <c r="AD615" s="104">
        <f ca="1">IF(F615="Arbeitgeberähnliche Stellung",OFFSET(MD!$Q$5,MATCH(Grundlagen_Abrechnung_KAE!$AK$7,MD_JAHR,0),0)*$H615,IF(J615&gt;0,AC615,I615))</f>
        <v>0</v>
      </c>
      <c r="AF615" s="85" t="e">
        <f ca="1">OFFSET(MD!$P$5,MATCH($AK$7,MD_JAHR,0),0)*12</f>
        <v>#VALUE!</v>
      </c>
      <c r="AG615" s="85">
        <f t="shared" si="90"/>
        <v>0</v>
      </c>
      <c r="AH615" s="81"/>
      <c r="AJ615" s="72"/>
      <c r="AK615" s="72"/>
      <c r="AL615" s="72"/>
      <c r="AM615" s="72"/>
      <c r="AN615" s="72"/>
    </row>
    <row r="616" spans="2:40" ht="15" customHeight="1" x14ac:dyDescent="0.2">
      <c r="B616" s="78"/>
      <c r="C616" s="78"/>
      <c r="D616" s="78"/>
      <c r="E616" s="79"/>
      <c r="F616" s="80"/>
      <c r="G616" s="73"/>
      <c r="H616" s="82"/>
      <c r="I616" s="93"/>
      <c r="J616" s="90"/>
      <c r="K616" s="83"/>
      <c r="L616" s="83"/>
      <c r="M616" s="84"/>
      <c r="N616" s="83"/>
      <c r="O616" s="104" t="str">
        <f ca="1">IF($B616="","",IF(F616="Arbeitgeberähnliche Stellung",OFFSET(MD!$Q$5,MATCH(Grundlagen_Abrechnung_KAE!$AK$7,MD_JAHR,0),0)*$H616,IF(((AD616/12*M616*12)+N616)&gt;AF616,AF616/12,((AD616/12*M616*12)+N616)/12)))</f>
        <v/>
      </c>
      <c r="P616" s="90"/>
      <c r="Q616" s="90"/>
      <c r="R616" s="104">
        <f t="shared" si="83"/>
        <v>0</v>
      </c>
      <c r="T616" s="145">
        <f t="shared" si="84"/>
        <v>0</v>
      </c>
      <c r="U616" s="76">
        <f t="shared" ca="1" si="85"/>
        <v>0</v>
      </c>
      <c r="V616" s="76">
        <f t="shared" ca="1" si="91"/>
        <v>0</v>
      </c>
      <c r="W616" s="76">
        <f t="shared" ca="1" si="86"/>
        <v>0</v>
      </c>
      <c r="Y616" s="106" t="str">
        <f t="shared" si="87"/>
        <v>prüfen</v>
      </c>
      <c r="Z616" s="107" t="str">
        <f ca="1">IFERROR(OFFSET(MD!$U$5,MATCH(Grundlagen_Abrechnung_KAE!$E616,MD_GENDER,0),0),"")</f>
        <v/>
      </c>
      <c r="AA616" s="104">
        <f t="shared" si="88"/>
        <v>0</v>
      </c>
      <c r="AC616" s="104">
        <f t="shared" si="89"/>
        <v>0</v>
      </c>
      <c r="AD616" s="104">
        <f ca="1">IF(F616="Arbeitgeberähnliche Stellung",OFFSET(MD!$Q$5,MATCH(Grundlagen_Abrechnung_KAE!$AK$7,MD_JAHR,0),0)*$H616,IF(J616&gt;0,AC616,I616))</f>
        <v>0</v>
      </c>
      <c r="AF616" s="85" t="e">
        <f ca="1">OFFSET(MD!$P$5,MATCH($AK$7,MD_JAHR,0),0)*12</f>
        <v>#VALUE!</v>
      </c>
      <c r="AG616" s="85">
        <f t="shared" si="90"/>
        <v>0</v>
      </c>
      <c r="AH616" s="81"/>
      <c r="AJ616" s="72"/>
      <c r="AK616" s="72"/>
      <c r="AL616" s="72"/>
      <c r="AM616" s="72"/>
      <c r="AN616" s="72"/>
    </row>
    <row r="617" spans="2:40" ht="15" customHeight="1" x14ac:dyDescent="0.2">
      <c r="B617" s="78"/>
      <c r="C617" s="78"/>
      <c r="D617" s="78"/>
      <c r="E617" s="79"/>
      <c r="F617" s="80"/>
      <c r="G617" s="73"/>
      <c r="H617" s="82"/>
      <c r="I617" s="93"/>
      <c r="J617" s="90"/>
      <c r="K617" s="83"/>
      <c r="L617" s="83"/>
      <c r="M617" s="84"/>
      <c r="N617" s="83"/>
      <c r="O617" s="104" t="str">
        <f ca="1">IF($B617="","",IF(F617="Arbeitgeberähnliche Stellung",OFFSET(MD!$Q$5,MATCH(Grundlagen_Abrechnung_KAE!$AK$7,MD_JAHR,0),0)*$H617,IF(((AD617/12*M617*12)+N617)&gt;AF617,AF617/12,((AD617/12*M617*12)+N617)/12)))</f>
        <v/>
      </c>
      <c r="P617" s="90"/>
      <c r="Q617" s="90"/>
      <c r="R617" s="104">
        <f t="shared" si="83"/>
        <v>0</v>
      </c>
      <c r="T617" s="145">
        <f t="shared" si="84"/>
        <v>0</v>
      </c>
      <c r="U617" s="76">
        <f t="shared" ca="1" si="85"/>
        <v>0</v>
      </c>
      <c r="V617" s="76">
        <f t="shared" ca="1" si="91"/>
        <v>0</v>
      </c>
      <c r="W617" s="76">
        <f t="shared" ca="1" si="86"/>
        <v>0</v>
      </c>
      <c r="Y617" s="106" t="str">
        <f t="shared" si="87"/>
        <v>prüfen</v>
      </c>
      <c r="Z617" s="107" t="str">
        <f ca="1">IFERROR(OFFSET(MD!$U$5,MATCH(Grundlagen_Abrechnung_KAE!$E617,MD_GENDER,0),0),"")</f>
        <v/>
      </c>
      <c r="AA617" s="104">
        <f t="shared" si="88"/>
        <v>0</v>
      </c>
      <c r="AC617" s="104">
        <f t="shared" si="89"/>
        <v>0</v>
      </c>
      <c r="AD617" s="104">
        <f ca="1">IF(F617="Arbeitgeberähnliche Stellung",OFFSET(MD!$Q$5,MATCH(Grundlagen_Abrechnung_KAE!$AK$7,MD_JAHR,0),0)*$H617,IF(J617&gt;0,AC617,I617))</f>
        <v>0</v>
      </c>
      <c r="AF617" s="85" t="e">
        <f ca="1">OFFSET(MD!$P$5,MATCH($AK$7,MD_JAHR,0),0)*12</f>
        <v>#VALUE!</v>
      </c>
      <c r="AG617" s="85">
        <f t="shared" si="90"/>
        <v>0</v>
      </c>
      <c r="AH617" s="81"/>
      <c r="AJ617" s="72"/>
      <c r="AK617" s="72"/>
      <c r="AL617" s="72"/>
      <c r="AM617" s="72"/>
      <c r="AN617" s="72"/>
    </row>
    <row r="618" spans="2:40" ht="15" customHeight="1" x14ac:dyDescent="0.2">
      <c r="B618" s="78"/>
      <c r="C618" s="78"/>
      <c r="D618" s="78"/>
      <c r="E618" s="79"/>
      <c r="F618" s="80"/>
      <c r="G618" s="73"/>
      <c r="H618" s="82"/>
      <c r="I618" s="93"/>
      <c r="J618" s="90"/>
      <c r="K618" s="83"/>
      <c r="L618" s="83"/>
      <c r="M618" s="84"/>
      <c r="N618" s="83"/>
      <c r="O618" s="104" t="str">
        <f ca="1">IF($B618="","",IF(F618="Arbeitgeberähnliche Stellung",OFFSET(MD!$Q$5,MATCH(Grundlagen_Abrechnung_KAE!$AK$7,MD_JAHR,0),0)*$H618,IF(((AD618/12*M618*12)+N618)&gt;AF618,AF618/12,((AD618/12*M618*12)+N618)/12)))</f>
        <v/>
      </c>
      <c r="P618" s="90"/>
      <c r="Q618" s="90"/>
      <c r="R618" s="104">
        <f t="shared" si="83"/>
        <v>0</v>
      </c>
      <c r="T618" s="145">
        <f t="shared" si="84"/>
        <v>0</v>
      </c>
      <c r="U618" s="76">
        <f t="shared" ca="1" si="85"/>
        <v>0</v>
      </c>
      <c r="V618" s="76">
        <f t="shared" ca="1" si="91"/>
        <v>0</v>
      </c>
      <c r="W618" s="76">
        <f t="shared" ca="1" si="86"/>
        <v>0</v>
      </c>
      <c r="Y618" s="106" t="str">
        <f t="shared" si="87"/>
        <v>prüfen</v>
      </c>
      <c r="Z618" s="107" t="str">
        <f ca="1">IFERROR(OFFSET(MD!$U$5,MATCH(Grundlagen_Abrechnung_KAE!$E618,MD_GENDER,0),0),"")</f>
        <v/>
      </c>
      <c r="AA618" s="104">
        <f t="shared" si="88"/>
        <v>0</v>
      </c>
      <c r="AC618" s="104">
        <f t="shared" si="89"/>
        <v>0</v>
      </c>
      <c r="AD618" s="104">
        <f ca="1">IF(F618="Arbeitgeberähnliche Stellung",OFFSET(MD!$Q$5,MATCH(Grundlagen_Abrechnung_KAE!$AK$7,MD_JAHR,0),0)*$H618,IF(J618&gt;0,AC618,I618))</f>
        <v>0</v>
      </c>
      <c r="AF618" s="85" t="e">
        <f ca="1">OFFSET(MD!$P$5,MATCH($AK$7,MD_JAHR,0),0)*12</f>
        <v>#VALUE!</v>
      </c>
      <c r="AG618" s="85">
        <f t="shared" si="90"/>
        <v>0</v>
      </c>
      <c r="AH618" s="81"/>
      <c r="AJ618" s="72"/>
      <c r="AK618" s="72"/>
      <c r="AL618" s="72"/>
      <c r="AM618" s="72"/>
      <c r="AN618" s="72"/>
    </row>
    <row r="619" spans="2:40" ht="15" customHeight="1" x14ac:dyDescent="0.2">
      <c r="B619" s="78"/>
      <c r="C619" s="78"/>
      <c r="D619" s="78"/>
      <c r="E619" s="79"/>
      <c r="F619" s="80"/>
      <c r="G619" s="73"/>
      <c r="H619" s="82"/>
      <c r="I619" s="93"/>
      <c r="J619" s="90"/>
      <c r="K619" s="83"/>
      <c r="L619" s="83"/>
      <c r="M619" s="84"/>
      <c r="N619" s="83"/>
      <c r="O619" s="104" t="str">
        <f ca="1">IF($B619="","",IF(F619="Arbeitgeberähnliche Stellung",OFFSET(MD!$Q$5,MATCH(Grundlagen_Abrechnung_KAE!$AK$7,MD_JAHR,0),0)*$H619,IF(((AD619/12*M619*12)+N619)&gt;AF619,AF619/12,((AD619/12*M619*12)+N619)/12)))</f>
        <v/>
      </c>
      <c r="P619" s="90"/>
      <c r="Q619" s="90"/>
      <c r="R619" s="104">
        <f t="shared" si="83"/>
        <v>0</v>
      </c>
      <c r="T619" s="145">
        <f t="shared" si="84"/>
        <v>0</v>
      </c>
      <c r="U619" s="76">
        <f t="shared" ca="1" si="85"/>
        <v>0</v>
      </c>
      <c r="V619" s="76">
        <f t="shared" ca="1" si="91"/>
        <v>0</v>
      </c>
      <c r="W619" s="76">
        <f t="shared" ca="1" si="86"/>
        <v>0</v>
      </c>
      <c r="Y619" s="106" t="str">
        <f t="shared" si="87"/>
        <v>prüfen</v>
      </c>
      <c r="Z619" s="107" t="str">
        <f ca="1">IFERROR(OFFSET(MD!$U$5,MATCH(Grundlagen_Abrechnung_KAE!$E619,MD_GENDER,0),0),"")</f>
        <v/>
      </c>
      <c r="AA619" s="104">
        <f t="shared" si="88"/>
        <v>0</v>
      </c>
      <c r="AC619" s="104">
        <f t="shared" si="89"/>
        <v>0</v>
      </c>
      <c r="AD619" s="104">
        <f ca="1">IF(F619="Arbeitgeberähnliche Stellung",OFFSET(MD!$Q$5,MATCH(Grundlagen_Abrechnung_KAE!$AK$7,MD_JAHR,0),0)*$H619,IF(J619&gt;0,AC619,I619))</f>
        <v>0</v>
      </c>
      <c r="AF619" s="85" t="e">
        <f ca="1">OFFSET(MD!$P$5,MATCH($AK$7,MD_JAHR,0),0)*12</f>
        <v>#VALUE!</v>
      </c>
      <c r="AG619" s="85">
        <f t="shared" si="90"/>
        <v>0</v>
      </c>
      <c r="AH619" s="81"/>
      <c r="AJ619" s="72"/>
      <c r="AK619" s="72"/>
      <c r="AL619" s="72"/>
      <c r="AM619" s="72"/>
      <c r="AN619" s="72"/>
    </row>
    <row r="620" spans="2:40" ht="15" customHeight="1" x14ac:dyDescent="0.2">
      <c r="B620" s="78"/>
      <c r="C620" s="78"/>
      <c r="D620" s="78"/>
      <c r="E620" s="79"/>
      <c r="F620" s="80"/>
      <c r="G620" s="73"/>
      <c r="H620" s="82"/>
      <c r="I620" s="93"/>
      <c r="J620" s="90"/>
      <c r="K620" s="83"/>
      <c r="L620" s="83"/>
      <c r="M620" s="84"/>
      <c r="N620" s="83"/>
      <c r="O620" s="104" t="str">
        <f ca="1">IF($B620="","",IF(F620="Arbeitgeberähnliche Stellung",OFFSET(MD!$Q$5,MATCH(Grundlagen_Abrechnung_KAE!$AK$7,MD_JAHR,0),0)*$H620,IF(((AD620/12*M620*12)+N620)&gt;AF620,AF620/12,((AD620/12*M620*12)+N620)/12)))</f>
        <v/>
      </c>
      <c r="P620" s="90"/>
      <c r="Q620" s="90"/>
      <c r="R620" s="104">
        <f t="shared" si="83"/>
        <v>0</v>
      </c>
      <c r="T620" s="145">
        <f t="shared" si="84"/>
        <v>0</v>
      </c>
      <c r="U620" s="76">
        <f t="shared" ca="1" si="85"/>
        <v>0</v>
      </c>
      <c r="V620" s="76">
        <f t="shared" ca="1" si="91"/>
        <v>0</v>
      </c>
      <c r="W620" s="76">
        <f t="shared" ca="1" si="86"/>
        <v>0</v>
      </c>
      <c r="Y620" s="106" t="str">
        <f t="shared" si="87"/>
        <v>prüfen</v>
      </c>
      <c r="Z620" s="107" t="str">
        <f ca="1">IFERROR(OFFSET(MD!$U$5,MATCH(Grundlagen_Abrechnung_KAE!$E620,MD_GENDER,0),0),"")</f>
        <v/>
      </c>
      <c r="AA620" s="104">
        <f t="shared" si="88"/>
        <v>0</v>
      </c>
      <c r="AC620" s="104">
        <f t="shared" si="89"/>
        <v>0</v>
      </c>
      <c r="AD620" s="104">
        <f ca="1">IF(F620="Arbeitgeberähnliche Stellung",OFFSET(MD!$Q$5,MATCH(Grundlagen_Abrechnung_KAE!$AK$7,MD_JAHR,0),0)*$H620,IF(J620&gt;0,AC620,I620))</f>
        <v>0</v>
      </c>
      <c r="AF620" s="85" t="e">
        <f ca="1">OFFSET(MD!$P$5,MATCH($AK$7,MD_JAHR,0),0)*12</f>
        <v>#VALUE!</v>
      </c>
      <c r="AG620" s="85">
        <f t="shared" si="90"/>
        <v>0</v>
      </c>
      <c r="AH620" s="81"/>
      <c r="AJ620" s="72"/>
      <c r="AK620" s="72"/>
      <c r="AL620" s="72"/>
      <c r="AM620" s="72"/>
      <c r="AN620" s="72"/>
    </row>
    <row r="621" spans="2:40" ht="15" customHeight="1" x14ac:dyDescent="0.2">
      <c r="B621" s="78"/>
      <c r="C621" s="78"/>
      <c r="D621" s="78"/>
      <c r="E621" s="79"/>
      <c r="F621" s="80"/>
      <c r="G621" s="73"/>
      <c r="H621" s="82"/>
      <c r="I621" s="93"/>
      <c r="J621" s="90"/>
      <c r="K621" s="83"/>
      <c r="L621" s="83"/>
      <c r="M621" s="84"/>
      <c r="N621" s="83"/>
      <c r="O621" s="104" t="str">
        <f ca="1">IF($B621="","",IF(F621="Arbeitgeberähnliche Stellung",OFFSET(MD!$Q$5,MATCH(Grundlagen_Abrechnung_KAE!$AK$7,MD_JAHR,0),0)*$H621,IF(((AD621/12*M621*12)+N621)&gt;AF621,AF621/12,((AD621/12*M621*12)+N621)/12)))</f>
        <v/>
      </c>
      <c r="P621" s="90"/>
      <c r="Q621" s="90"/>
      <c r="R621" s="104">
        <f t="shared" si="83"/>
        <v>0</v>
      </c>
      <c r="T621" s="145">
        <f t="shared" si="84"/>
        <v>0</v>
      </c>
      <c r="U621" s="76">
        <f t="shared" ca="1" si="85"/>
        <v>0</v>
      </c>
      <c r="V621" s="76">
        <f t="shared" ca="1" si="91"/>
        <v>0</v>
      </c>
      <c r="W621" s="76">
        <f t="shared" ca="1" si="86"/>
        <v>0</v>
      </c>
      <c r="Y621" s="106" t="str">
        <f t="shared" si="87"/>
        <v>prüfen</v>
      </c>
      <c r="Z621" s="107" t="str">
        <f ca="1">IFERROR(OFFSET(MD!$U$5,MATCH(Grundlagen_Abrechnung_KAE!$E621,MD_GENDER,0),0),"")</f>
        <v/>
      </c>
      <c r="AA621" s="104">
        <f t="shared" si="88"/>
        <v>0</v>
      </c>
      <c r="AC621" s="104">
        <f t="shared" si="89"/>
        <v>0</v>
      </c>
      <c r="AD621" s="104">
        <f ca="1">IF(F621="Arbeitgeberähnliche Stellung",OFFSET(MD!$Q$5,MATCH(Grundlagen_Abrechnung_KAE!$AK$7,MD_JAHR,0),0)*$H621,IF(J621&gt;0,AC621,I621))</f>
        <v>0</v>
      </c>
      <c r="AF621" s="85" t="e">
        <f ca="1">OFFSET(MD!$P$5,MATCH($AK$7,MD_JAHR,0),0)*12</f>
        <v>#VALUE!</v>
      </c>
      <c r="AG621" s="85">
        <f t="shared" si="90"/>
        <v>0</v>
      </c>
      <c r="AH621" s="81"/>
      <c r="AJ621" s="72"/>
      <c r="AK621" s="72"/>
      <c r="AL621" s="72"/>
      <c r="AM621" s="72"/>
      <c r="AN621" s="72"/>
    </row>
    <row r="622" spans="2:40" ht="15" customHeight="1" x14ac:dyDescent="0.2">
      <c r="B622" s="78"/>
      <c r="C622" s="78"/>
      <c r="D622" s="78"/>
      <c r="E622" s="79"/>
      <c r="F622" s="80"/>
      <c r="G622" s="73"/>
      <c r="H622" s="82"/>
      <c r="I622" s="93"/>
      <c r="J622" s="90"/>
      <c r="K622" s="83"/>
      <c r="L622" s="83"/>
      <c r="M622" s="84"/>
      <c r="N622" s="83"/>
      <c r="O622" s="104" t="str">
        <f ca="1">IF($B622="","",IF(F622="Arbeitgeberähnliche Stellung",OFFSET(MD!$Q$5,MATCH(Grundlagen_Abrechnung_KAE!$AK$7,MD_JAHR,0),0)*$H622,IF(((AD622/12*M622*12)+N622)&gt;AF622,AF622/12,((AD622/12*M622*12)+N622)/12)))</f>
        <v/>
      </c>
      <c r="P622" s="90"/>
      <c r="Q622" s="90"/>
      <c r="R622" s="104">
        <f t="shared" si="83"/>
        <v>0</v>
      </c>
      <c r="T622" s="145">
        <f t="shared" si="84"/>
        <v>0</v>
      </c>
      <c r="U622" s="76">
        <f t="shared" ca="1" si="85"/>
        <v>0</v>
      </c>
      <c r="V622" s="76">
        <f t="shared" ca="1" si="91"/>
        <v>0</v>
      </c>
      <c r="W622" s="76">
        <f t="shared" ca="1" si="86"/>
        <v>0</v>
      </c>
      <c r="Y622" s="106" t="str">
        <f t="shared" si="87"/>
        <v>prüfen</v>
      </c>
      <c r="Z622" s="107" t="str">
        <f ca="1">IFERROR(OFFSET(MD!$U$5,MATCH(Grundlagen_Abrechnung_KAE!$E622,MD_GENDER,0),0),"")</f>
        <v/>
      </c>
      <c r="AA622" s="104">
        <f t="shared" si="88"/>
        <v>0</v>
      </c>
      <c r="AC622" s="104">
        <f t="shared" si="89"/>
        <v>0</v>
      </c>
      <c r="AD622" s="104">
        <f ca="1">IF(F622="Arbeitgeberähnliche Stellung",OFFSET(MD!$Q$5,MATCH(Grundlagen_Abrechnung_KAE!$AK$7,MD_JAHR,0),0)*$H622,IF(J622&gt;0,AC622,I622))</f>
        <v>0</v>
      </c>
      <c r="AF622" s="85" t="e">
        <f ca="1">OFFSET(MD!$P$5,MATCH($AK$7,MD_JAHR,0),0)*12</f>
        <v>#VALUE!</v>
      </c>
      <c r="AG622" s="85">
        <f t="shared" si="90"/>
        <v>0</v>
      </c>
      <c r="AH622" s="81"/>
      <c r="AJ622" s="72"/>
      <c r="AK622" s="72"/>
      <c r="AL622" s="72"/>
      <c r="AM622" s="72"/>
      <c r="AN622" s="72"/>
    </row>
    <row r="623" spans="2:40" ht="15" customHeight="1" x14ac:dyDescent="0.2">
      <c r="B623" s="78"/>
      <c r="C623" s="78"/>
      <c r="D623" s="78"/>
      <c r="E623" s="79"/>
      <c r="F623" s="80"/>
      <c r="G623" s="73"/>
      <c r="H623" s="82"/>
      <c r="I623" s="93"/>
      <c r="J623" s="90"/>
      <c r="K623" s="83"/>
      <c r="L623" s="83"/>
      <c r="M623" s="84"/>
      <c r="N623" s="83"/>
      <c r="O623" s="104" t="str">
        <f ca="1">IF($B623="","",IF(F623="Arbeitgeberähnliche Stellung",OFFSET(MD!$Q$5,MATCH(Grundlagen_Abrechnung_KAE!$AK$7,MD_JAHR,0),0)*$H623,IF(((AD623/12*M623*12)+N623)&gt;AF623,AF623/12,((AD623/12*M623*12)+N623)/12)))</f>
        <v/>
      </c>
      <c r="P623" s="90"/>
      <c r="Q623" s="90"/>
      <c r="R623" s="104">
        <f t="shared" si="83"/>
        <v>0</v>
      </c>
      <c r="T623" s="145">
        <f t="shared" si="84"/>
        <v>0</v>
      </c>
      <c r="U623" s="76">
        <f t="shared" ca="1" si="85"/>
        <v>0</v>
      </c>
      <c r="V623" s="76">
        <f t="shared" ca="1" si="91"/>
        <v>0</v>
      </c>
      <c r="W623" s="76">
        <f t="shared" ca="1" si="86"/>
        <v>0</v>
      </c>
      <c r="Y623" s="106" t="str">
        <f t="shared" si="87"/>
        <v>prüfen</v>
      </c>
      <c r="Z623" s="107" t="str">
        <f ca="1">IFERROR(OFFSET(MD!$U$5,MATCH(Grundlagen_Abrechnung_KAE!$E623,MD_GENDER,0),0),"")</f>
        <v/>
      </c>
      <c r="AA623" s="104">
        <f t="shared" si="88"/>
        <v>0</v>
      </c>
      <c r="AC623" s="104">
        <f t="shared" si="89"/>
        <v>0</v>
      </c>
      <c r="AD623" s="104">
        <f ca="1">IF(F623="Arbeitgeberähnliche Stellung",OFFSET(MD!$Q$5,MATCH(Grundlagen_Abrechnung_KAE!$AK$7,MD_JAHR,0),0)*$H623,IF(J623&gt;0,AC623,I623))</f>
        <v>0</v>
      </c>
      <c r="AF623" s="85" t="e">
        <f ca="1">OFFSET(MD!$P$5,MATCH($AK$7,MD_JAHR,0),0)*12</f>
        <v>#VALUE!</v>
      </c>
      <c r="AG623" s="85">
        <f t="shared" si="90"/>
        <v>0</v>
      </c>
      <c r="AH623" s="81"/>
      <c r="AJ623" s="72"/>
      <c r="AK623" s="72"/>
      <c r="AL623" s="72"/>
      <c r="AM623" s="72"/>
      <c r="AN623" s="72"/>
    </row>
    <row r="624" spans="2:40" ht="15" customHeight="1" x14ac:dyDescent="0.2">
      <c r="B624" s="78"/>
      <c r="C624" s="78"/>
      <c r="D624" s="78"/>
      <c r="E624" s="79"/>
      <c r="F624" s="80"/>
      <c r="G624" s="73"/>
      <c r="H624" s="82"/>
      <c r="I624" s="93"/>
      <c r="J624" s="90"/>
      <c r="K624" s="83"/>
      <c r="L624" s="83"/>
      <c r="M624" s="84"/>
      <c r="N624" s="83"/>
      <c r="O624" s="104" t="str">
        <f ca="1">IF($B624="","",IF(F624="Arbeitgeberähnliche Stellung",OFFSET(MD!$Q$5,MATCH(Grundlagen_Abrechnung_KAE!$AK$7,MD_JAHR,0),0)*$H624,IF(((AD624/12*M624*12)+N624)&gt;AF624,AF624/12,((AD624/12*M624*12)+N624)/12)))</f>
        <v/>
      </c>
      <c r="P624" s="90"/>
      <c r="Q624" s="90"/>
      <c r="R624" s="104">
        <f t="shared" si="83"/>
        <v>0</v>
      </c>
      <c r="T624" s="145">
        <f t="shared" si="84"/>
        <v>0</v>
      </c>
      <c r="U624" s="76">
        <f t="shared" ca="1" si="85"/>
        <v>0</v>
      </c>
      <c r="V624" s="76">
        <f t="shared" ca="1" si="91"/>
        <v>0</v>
      </c>
      <c r="W624" s="76">
        <f t="shared" ca="1" si="86"/>
        <v>0</v>
      </c>
      <c r="Y624" s="106" t="str">
        <f t="shared" si="87"/>
        <v>prüfen</v>
      </c>
      <c r="Z624" s="107" t="str">
        <f ca="1">IFERROR(OFFSET(MD!$U$5,MATCH(Grundlagen_Abrechnung_KAE!$E624,MD_GENDER,0),0),"")</f>
        <v/>
      </c>
      <c r="AA624" s="104">
        <f t="shared" si="88"/>
        <v>0</v>
      </c>
      <c r="AC624" s="104">
        <f t="shared" si="89"/>
        <v>0</v>
      </c>
      <c r="AD624" s="104">
        <f ca="1">IF(F624="Arbeitgeberähnliche Stellung",OFFSET(MD!$Q$5,MATCH(Grundlagen_Abrechnung_KAE!$AK$7,MD_JAHR,0),0)*$H624,IF(J624&gt;0,AC624,I624))</f>
        <v>0</v>
      </c>
      <c r="AF624" s="85" t="e">
        <f ca="1">OFFSET(MD!$P$5,MATCH($AK$7,MD_JAHR,0),0)*12</f>
        <v>#VALUE!</v>
      </c>
      <c r="AG624" s="85">
        <f t="shared" si="90"/>
        <v>0</v>
      </c>
      <c r="AH624" s="81"/>
      <c r="AJ624" s="72"/>
      <c r="AK624" s="72"/>
      <c r="AL624" s="72"/>
      <c r="AM624" s="72"/>
      <c r="AN624" s="72"/>
    </row>
    <row r="625" spans="2:40" ht="15" customHeight="1" x14ac:dyDescent="0.2">
      <c r="B625" s="78"/>
      <c r="C625" s="78"/>
      <c r="D625" s="78"/>
      <c r="E625" s="79"/>
      <c r="F625" s="80"/>
      <c r="G625" s="73"/>
      <c r="H625" s="82"/>
      <c r="I625" s="93"/>
      <c r="J625" s="90"/>
      <c r="K625" s="83"/>
      <c r="L625" s="83"/>
      <c r="M625" s="84"/>
      <c r="N625" s="83"/>
      <c r="O625" s="104" t="str">
        <f ca="1">IF($B625="","",IF(F625="Arbeitgeberähnliche Stellung",OFFSET(MD!$Q$5,MATCH(Grundlagen_Abrechnung_KAE!$AK$7,MD_JAHR,0),0)*$H625,IF(((AD625/12*M625*12)+N625)&gt;AF625,AF625/12,((AD625/12*M625*12)+N625)/12)))</f>
        <v/>
      </c>
      <c r="P625" s="90"/>
      <c r="Q625" s="90"/>
      <c r="R625" s="104">
        <f t="shared" si="83"/>
        <v>0</v>
      </c>
      <c r="T625" s="145">
        <f t="shared" si="84"/>
        <v>0</v>
      </c>
      <c r="U625" s="76">
        <f t="shared" ca="1" si="85"/>
        <v>0</v>
      </c>
      <c r="V625" s="76">
        <f t="shared" ca="1" si="91"/>
        <v>0</v>
      </c>
      <c r="W625" s="76">
        <f t="shared" ca="1" si="86"/>
        <v>0</v>
      </c>
      <c r="Y625" s="106" t="str">
        <f t="shared" si="87"/>
        <v>prüfen</v>
      </c>
      <c r="Z625" s="107" t="str">
        <f ca="1">IFERROR(OFFSET(MD!$U$5,MATCH(Grundlagen_Abrechnung_KAE!$E625,MD_GENDER,0),0),"")</f>
        <v/>
      </c>
      <c r="AA625" s="104">
        <f t="shared" si="88"/>
        <v>0</v>
      </c>
      <c r="AC625" s="104">
        <f t="shared" si="89"/>
        <v>0</v>
      </c>
      <c r="AD625" s="104">
        <f ca="1">IF(F625="Arbeitgeberähnliche Stellung",OFFSET(MD!$Q$5,MATCH(Grundlagen_Abrechnung_KAE!$AK$7,MD_JAHR,0),0)*$H625,IF(J625&gt;0,AC625,I625))</f>
        <v>0</v>
      </c>
      <c r="AF625" s="85" t="e">
        <f ca="1">OFFSET(MD!$P$5,MATCH($AK$7,MD_JAHR,0),0)*12</f>
        <v>#VALUE!</v>
      </c>
      <c r="AG625" s="85">
        <f t="shared" si="90"/>
        <v>0</v>
      </c>
      <c r="AH625" s="81"/>
      <c r="AJ625" s="72"/>
      <c r="AK625" s="72"/>
      <c r="AL625" s="72"/>
      <c r="AM625" s="72"/>
      <c r="AN625" s="72"/>
    </row>
    <row r="626" spans="2:40" ht="15" customHeight="1" x14ac:dyDescent="0.2">
      <c r="B626" s="78"/>
      <c r="C626" s="78"/>
      <c r="D626" s="78"/>
      <c r="E626" s="79"/>
      <c r="F626" s="80"/>
      <c r="G626" s="73"/>
      <c r="H626" s="82"/>
      <c r="I626" s="93"/>
      <c r="J626" s="90"/>
      <c r="K626" s="83"/>
      <c r="L626" s="83"/>
      <c r="M626" s="84"/>
      <c r="N626" s="83"/>
      <c r="O626" s="104" t="str">
        <f ca="1">IF($B626="","",IF(F626="Arbeitgeberähnliche Stellung",OFFSET(MD!$Q$5,MATCH(Grundlagen_Abrechnung_KAE!$AK$7,MD_JAHR,0),0)*$H626,IF(((AD626/12*M626*12)+N626)&gt;AF626,AF626/12,((AD626/12*M626*12)+N626)/12)))</f>
        <v/>
      </c>
      <c r="P626" s="90"/>
      <c r="Q626" s="90"/>
      <c r="R626" s="104">
        <f t="shared" si="83"/>
        <v>0</v>
      </c>
      <c r="T626" s="145">
        <f t="shared" si="84"/>
        <v>0</v>
      </c>
      <c r="U626" s="76">
        <f t="shared" ca="1" si="85"/>
        <v>0</v>
      </c>
      <c r="V626" s="76">
        <f t="shared" ca="1" si="91"/>
        <v>0</v>
      </c>
      <c r="W626" s="76">
        <f t="shared" ca="1" si="86"/>
        <v>0</v>
      </c>
      <c r="Y626" s="106" t="str">
        <f t="shared" si="87"/>
        <v>prüfen</v>
      </c>
      <c r="Z626" s="107" t="str">
        <f ca="1">IFERROR(OFFSET(MD!$U$5,MATCH(Grundlagen_Abrechnung_KAE!$E626,MD_GENDER,0),0),"")</f>
        <v/>
      </c>
      <c r="AA626" s="104">
        <f t="shared" si="88"/>
        <v>0</v>
      </c>
      <c r="AC626" s="104">
        <f t="shared" si="89"/>
        <v>0</v>
      </c>
      <c r="AD626" s="104">
        <f ca="1">IF(F626="Arbeitgeberähnliche Stellung",OFFSET(MD!$Q$5,MATCH(Grundlagen_Abrechnung_KAE!$AK$7,MD_JAHR,0),0)*$H626,IF(J626&gt;0,AC626,I626))</f>
        <v>0</v>
      </c>
      <c r="AF626" s="85" t="e">
        <f ca="1">OFFSET(MD!$P$5,MATCH($AK$7,MD_JAHR,0),0)*12</f>
        <v>#VALUE!</v>
      </c>
      <c r="AG626" s="85">
        <f t="shared" si="90"/>
        <v>0</v>
      </c>
      <c r="AH626" s="81"/>
      <c r="AJ626" s="72"/>
      <c r="AK626" s="72"/>
      <c r="AL626" s="72"/>
      <c r="AM626" s="72"/>
      <c r="AN626" s="72"/>
    </row>
    <row r="627" spans="2:40" ht="15" customHeight="1" x14ac:dyDescent="0.2">
      <c r="B627" s="78"/>
      <c r="C627" s="78"/>
      <c r="D627" s="78"/>
      <c r="E627" s="79"/>
      <c r="F627" s="80"/>
      <c r="G627" s="73"/>
      <c r="H627" s="82"/>
      <c r="I627" s="93"/>
      <c r="J627" s="90"/>
      <c r="K627" s="83"/>
      <c r="L627" s="83"/>
      <c r="M627" s="84"/>
      <c r="N627" s="83"/>
      <c r="O627" s="104" t="str">
        <f ca="1">IF($B627="","",IF(F627="Arbeitgeberähnliche Stellung",OFFSET(MD!$Q$5,MATCH(Grundlagen_Abrechnung_KAE!$AK$7,MD_JAHR,0),0)*$H627,IF(((AD627/12*M627*12)+N627)&gt;AF627,AF627/12,((AD627/12*M627*12)+N627)/12)))</f>
        <v/>
      </c>
      <c r="P627" s="90"/>
      <c r="Q627" s="90"/>
      <c r="R627" s="104">
        <f t="shared" si="83"/>
        <v>0</v>
      </c>
      <c r="T627" s="145">
        <f t="shared" si="84"/>
        <v>0</v>
      </c>
      <c r="U627" s="76">
        <f t="shared" ca="1" si="85"/>
        <v>0</v>
      </c>
      <c r="V627" s="76">
        <f t="shared" ca="1" si="91"/>
        <v>0</v>
      </c>
      <c r="W627" s="76">
        <f t="shared" ca="1" si="86"/>
        <v>0</v>
      </c>
      <c r="Y627" s="106" t="str">
        <f t="shared" si="87"/>
        <v>prüfen</v>
      </c>
      <c r="Z627" s="107" t="str">
        <f ca="1">IFERROR(OFFSET(MD!$U$5,MATCH(Grundlagen_Abrechnung_KAE!$E627,MD_GENDER,0),0),"")</f>
        <v/>
      </c>
      <c r="AA627" s="104">
        <f t="shared" si="88"/>
        <v>0</v>
      </c>
      <c r="AC627" s="104">
        <f t="shared" si="89"/>
        <v>0</v>
      </c>
      <c r="AD627" s="104">
        <f ca="1">IF(F627="Arbeitgeberähnliche Stellung",OFFSET(MD!$Q$5,MATCH(Grundlagen_Abrechnung_KAE!$AK$7,MD_JAHR,0),0)*$H627,IF(J627&gt;0,AC627,I627))</f>
        <v>0</v>
      </c>
      <c r="AF627" s="85" t="e">
        <f ca="1">OFFSET(MD!$P$5,MATCH($AK$7,MD_JAHR,0),0)*12</f>
        <v>#VALUE!</v>
      </c>
      <c r="AG627" s="85">
        <f t="shared" si="90"/>
        <v>0</v>
      </c>
      <c r="AH627" s="81"/>
      <c r="AJ627" s="72"/>
      <c r="AK627" s="72"/>
      <c r="AL627" s="72"/>
      <c r="AM627" s="72"/>
      <c r="AN627" s="72"/>
    </row>
    <row r="628" spans="2:40" ht="15" customHeight="1" x14ac:dyDescent="0.2">
      <c r="B628" s="78"/>
      <c r="C628" s="78"/>
      <c r="D628" s="78"/>
      <c r="E628" s="79"/>
      <c r="F628" s="80"/>
      <c r="G628" s="73"/>
      <c r="H628" s="82"/>
      <c r="I628" s="93"/>
      <c r="J628" s="90"/>
      <c r="K628" s="83"/>
      <c r="L628" s="83"/>
      <c r="M628" s="84"/>
      <c r="N628" s="83"/>
      <c r="O628" s="104" t="str">
        <f ca="1">IF($B628="","",IF(F628="Arbeitgeberähnliche Stellung",OFFSET(MD!$Q$5,MATCH(Grundlagen_Abrechnung_KAE!$AK$7,MD_JAHR,0),0)*$H628,IF(((AD628/12*M628*12)+N628)&gt;AF628,AF628/12,((AD628/12*M628*12)+N628)/12)))</f>
        <v/>
      </c>
      <c r="P628" s="90"/>
      <c r="Q628" s="90"/>
      <c r="R628" s="104">
        <f t="shared" si="83"/>
        <v>0</v>
      </c>
      <c r="T628" s="145">
        <f t="shared" si="84"/>
        <v>0</v>
      </c>
      <c r="U628" s="76">
        <f t="shared" ca="1" si="85"/>
        <v>0</v>
      </c>
      <c r="V628" s="76">
        <f t="shared" ca="1" si="91"/>
        <v>0</v>
      </c>
      <c r="W628" s="76">
        <f t="shared" ca="1" si="86"/>
        <v>0</v>
      </c>
      <c r="Y628" s="106" t="str">
        <f t="shared" si="87"/>
        <v>prüfen</v>
      </c>
      <c r="Z628" s="107" t="str">
        <f ca="1">IFERROR(OFFSET(MD!$U$5,MATCH(Grundlagen_Abrechnung_KAE!$E628,MD_GENDER,0),0),"")</f>
        <v/>
      </c>
      <c r="AA628" s="104">
        <f t="shared" si="88"/>
        <v>0</v>
      </c>
      <c r="AC628" s="104">
        <f t="shared" si="89"/>
        <v>0</v>
      </c>
      <c r="AD628" s="104">
        <f ca="1">IF(F628="Arbeitgeberähnliche Stellung",OFFSET(MD!$Q$5,MATCH(Grundlagen_Abrechnung_KAE!$AK$7,MD_JAHR,0),0)*$H628,IF(J628&gt;0,AC628,I628))</f>
        <v>0</v>
      </c>
      <c r="AF628" s="85" t="e">
        <f ca="1">OFFSET(MD!$P$5,MATCH($AK$7,MD_JAHR,0),0)*12</f>
        <v>#VALUE!</v>
      </c>
      <c r="AG628" s="85">
        <f t="shared" si="90"/>
        <v>0</v>
      </c>
      <c r="AH628" s="81"/>
      <c r="AJ628" s="72"/>
      <c r="AK628" s="72"/>
      <c r="AL628" s="72"/>
      <c r="AM628" s="72"/>
      <c r="AN628" s="72"/>
    </row>
    <row r="629" spans="2:40" ht="15" customHeight="1" x14ac:dyDescent="0.2">
      <c r="B629" s="78"/>
      <c r="C629" s="78"/>
      <c r="D629" s="78"/>
      <c r="E629" s="79"/>
      <c r="F629" s="80"/>
      <c r="G629" s="73"/>
      <c r="H629" s="82"/>
      <c r="I629" s="93"/>
      <c r="J629" s="90"/>
      <c r="K629" s="83"/>
      <c r="L629" s="83"/>
      <c r="M629" s="84"/>
      <c r="N629" s="83"/>
      <c r="O629" s="104" t="str">
        <f ca="1">IF($B629="","",IF(F629="Arbeitgeberähnliche Stellung",OFFSET(MD!$Q$5,MATCH(Grundlagen_Abrechnung_KAE!$AK$7,MD_JAHR,0),0)*$H629,IF(((AD629/12*M629*12)+N629)&gt;AF629,AF629/12,((AD629/12*M629*12)+N629)/12)))</f>
        <v/>
      </c>
      <c r="P629" s="90"/>
      <c r="Q629" s="90"/>
      <c r="R629" s="104">
        <f t="shared" si="83"/>
        <v>0</v>
      </c>
      <c r="T629" s="145">
        <f t="shared" si="84"/>
        <v>0</v>
      </c>
      <c r="U629" s="76">
        <f t="shared" ca="1" si="85"/>
        <v>0</v>
      </c>
      <c r="V629" s="76">
        <f t="shared" ca="1" si="91"/>
        <v>0</v>
      </c>
      <c r="W629" s="76">
        <f t="shared" ca="1" si="86"/>
        <v>0</v>
      </c>
      <c r="Y629" s="106" t="str">
        <f t="shared" si="87"/>
        <v>prüfen</v>
      </c>
      <c r="Z629" s="107" t="str">
        <f ca="1">IFERROR(OFFSET(MD!$U$5,MATCH(Grundlagen_Abrechnung_KAE!$E629,MD_GENDER,0),0),"")</f>
        <v/>
      </c>
      <c r="AA629" s="104">
        <f t="shared" si="88"/>
        <v>0</v>
      </c>
      <c r="AC629" s="104">
        <f t="shared" si="89"/>
        <v>0</v>
      </c>
      <c r="AD629" s="104">
        <f ca="1">IF(F629="Arbeitgeberähnliche Stellung",OFFSET(MD!$Q$5,MATCH(Grundlagen_Abrechnung_KAE!$AK$7,MD_JAHR,0),0)*$H629,IF(J629&gt;0,AC629,I629))</f>
        <v>0</v>
      </c>
      <c r="AF629" s="85" t="e">
        <f ca="1">OFFSET(MD!$P$5,MATCH($AK$7,MD_JAHR,0),0)*12</f>
        <v>#VALUE!</v>
      </c>
      <c r="AG629" s="85">
        <f t="shared" si="90"/>
        <v>0</v>
      </c>
      <c r="AH629" s="81"/>
      <c r="AJ629" s="72"/>
      <c r="AK629" s="72"/>
      <c r="AL629" s="72"/>
      <c r="AM629" s="72"/>
      <c r="AN629" s="72"/>
    </row>
    <row r="630" spans="2:40" ht="15" customHeight="1" x14ac:dyDescent="0.2">
      <c r="B630" s="78"/>
      <c r="C630" s="78"/>
      <c r="D630" s="78"/>
      <c r="E630" s="79"/>
      <c r="F630" s="80"/>
      <c r="G630" s="73"/>
      <c r="H630" s="82"/>
      <c r="I630" s="93"/>
      <c r="J630" s="90"/>
      <c r="K630" s="83"/>
      <c r="L630" s="83"/>
      <c r="M630" s="84"/>
      <c r="N630" s="83"/>
      <c r="O630" s="104" t="str">
        <f ca="1">IF($B630="","",IF(F630="Arbeitgeberähnliche Stellung",OFFSET(MD!$Q$5,MATCH(Grundlagen_Abrechnung_KAE!$AK$7,MD_JAHR,0),0)*$H630,IF(((AD630/12*M630*12)+N630)&gt;AF630,AF630/12,((AD630/12*M630*12)+N630)/12)))</f>
        <v/>
      </c>
      <c r="P630" s="90"/>
      <c r="Q630" s="90"/>
      <c r="R630" s="104">
        <f t="shared" si="83"/>
        <v>0</v>
      </c>
      <c r="T630" s="145">
        <f t="shared" si="84"/>
        <v>0</v>
      </c>
      <c r="U630" s="76">
        <f t="shared" ca="1" si="85"/>
        <v>0</v>
      </c>
      <c r="V630" s="76">
        <f t="shared" ca="1" si="91"/>
        <v>0</v>
      </c>
      <c r="W630" s="76">
        <f t="shared" ca="1" si="86"/>
        <v>0</v>
      </c>
      <c r="Y630" s="106" t="str">
        <f t="shared" si="87"/>
        <v>prüfen</v>
      </c>
      <c r="Z630" s="107" t="str">
        <f ca="1">IFERROR(OFFSET(MD!$U$5,MATCH(Grundlagen_Abrechnung_KAE!$E630,MD_GENDER,0),0),"")</f>
        <v/>
      </c>
      <c r="AA630" s="104">
        <f t="shared" si="88"/>
        <v>0</v>
      </c>
      <c r="AC630" s="104">
        <f t="shared" si="89"/>
        <v>0</v>
      </c>
      <c r="AD630" s="104">
        <f ca="1">IF(F630="Arbeitgeberähnliche Stellung",OFFSET(MD!$Q$5,MATCH(Grundlagen_Abrechnung_KAE!$AK$7,MD_JAHR,0),0)*$H630,IF(J630&gt;0,AC630,I630))</f>
        <v>0</v>
      </c>
      <c r="AF630" s="85" t="e">
        <f ca="1">OFFSET(MD!$P$5,MATCH($AK$7,MD_JAHR,0),0)*12</f>
        <v>#VALUE!</v>
      </c>
      <c r="AG630" s="85">
        <f t="shared" si="90"/>
        <v>0</v>
      </c>
      <c r="AH630" s="81"/>
      <c r="AJ630" s="72"/>
      <c r="AK630" s="72"/>
      <c r="AL630" s="72"/>
      <c r="AM630" s="72"/>
      <c r="AN630" s="72"/>
    </row>
    <row r="631" spans="2:40" ht="15" customHeight="1" x14ac:dyDescent="0.2">
      <c r="B631" s="78"/>
      <c r="C631" s="78"/>
      <c r="D631" s="78"/>
      <c r="E631" s="79"/>
      <c r="F631" s="80"/>
      <c r="G631" s="73"/>
      <c r="H631" s="82"/>
      <c r="I631" s="93"/>
      <c r="J631" s="90"/>
      <c r="K631" s="83"/>
      <c r="L631" s="83"/>
      <c r="M631" s="84"/>
      <c r="N631" s="83"/>
      <c r="O631" s="104" t="str">
        <f ca="1">IF($B631="","",IF(F631="Arbeitgeberähnliche Stellung",OFFSET(MD!$Q$5,MATCH(Grundlagen_Abrechnung_KAE!$AK$7,MD_JAHR,0),0)*$H631,IF(((AD631/12*M631*12)+N631)&gt;AF631,AF631/12,((AD631/12*M631*12)+N631)/12)))</f>
        <v/>
      </c>
      <c r="P631" s="90"/>
      <c r="Q631" s="90"/>
      <c r="R631" s="104">
        <f t="shared" si="83"/>
        <v>0</v>
      </c>
      <c r="T631" s="145">
        <f t="shared" si="84"/>
        <v>0</v>
      </c>
      <c r="U631" s="76">
        <f t="shared" ca="1" si="85"/>
        <v>0</v>
      </c>
      <c r="V631" s="76">
        <f t="shared" ca="1" si="91"/>
        <v>0</v>
      </c>
      <c r="W631" s="76">
        <f t="shared" ca="1" si="86"/>
        <v>0</v>
      </c>
      <c r="Y631" s="106" t="str">
        <f t="shared" si="87"/>
        <v>prüfen</v>
      </c>
      <c r="Z631" s="107" t="str">
        <f ca="1">IFERROR(OFFSET(MD!$U$5,MATCH(Grundlagen_Abrechnung_KAE!$E631,MD_GENDER,0),0),"")</f>
        <v/>
      </c>
      <c r="AA631" s="104">
        <f t="shared" si="88"/>
        <v>0</v>
      </c>
      <c r="AC631" s="104">
        <f t="shared" si="89"/>
        <v>0</v>
      </c>
      <c r="AD631" s="104">
        <f ca="1">IF(F631="Arbeitgeberähnliche Stellung",OFFSET(MD!$Q$5,MATCH(Grundlagen_Abrechnung_KAE!$AK$7,MD_JAHR,0),0)*$H631,IF(J631&gt;0,AC631,I631))</f>
        <v>0</v>
      </c>
      <c r="AF631" s="85" t="e">
        <f ca="1">OFFSET(MD!$P$5,MATCH($AK$7,MD_JAHR,0),0)*12</f>
        <v>#VALUE!</v>
      </c>
      <c r="AG631" s="85">
        <f t="shared" si="90"/>
        <v>0</v>
      </c>
      <c r="AH631" s="81"/>
      <c r="AJ631" s="72"/>
      <c r="AK631" s="72"/>
      <c r="AL631" s="72"/>
      <c r="AM631" s="72"/>
      <c r="AN631" s="72"/>
    </row>
    <row r="632" spans="2:40" ht="15" customHeight="1" x14ac:dyDescent="0.2">
      <c r="B632" s="78"/>
      <c r="C632" s="78"/>
      <c r="D632" s="78"/>
      <c r="E632" s="79"/>
      <c r="F632" s="80"/>
      <c r="G632" s="73"/>
      <c r="H632" s="82"/>
      <c r="I632" s="93"/>
      <c r="J632" s="90"/>
      <c r="K632" s="83"/>
      <c r="L632" s="83"/>
      <c r="M632" s="84"/>
      <c r="N632" s="83"/>
      <c r="O632" s="104" t="str">
        <f ca="1">IF($B632="","",IF(F632="Arbeitgeberähnliche Stellung",OFFSET(MD!$Q$5,MATCH(Grundlagen_Abrechnung_KAE!$AK$7,MD_JAHR,0),0)*$H632,IF(((AD632/12*M632*12)+N632)&gt;AF632,AF632/12,((AD632/12*M632*12)+N632)/12)))</f>
        <v/>
      </c>
      <c r="P632" s="90"/>
      <c r="Q632" s="90"/>
      <c r="R632" s="104">
        <f t="shared" si="83"/>
        <v>0</v>
      </c>
      <c r="T632" s="145">
        <f t="shared" si="84"/>
        <v>0</v>
      </c>
      <c r="U632" s="76">
        <f t="shared" ca="1" si="85"/>
        <v>0</v>
      </c>
      <c r="V632" s="76">
        <f t="shared" ca="1" si="91"/>
        <v>0</v>
      </c>
      <c r="W632" s="76">
        <f t="shared" ca="1" si="86"/>
        <v>0</v>
      </c>
      <c r="Y632" s="106" t="str">
        <f t="shared" si="87"/>
        <v>prüfen</v>
      </c>
      <c r="Z632" s="107" t="str">
        <f ca="1">IFERROR(OFFSET(MD!$U$5,MATCH(Grundlagen_Abrechnung_KAE!$E632,MD_GENDER,0),0),"")</f>
        <v/>
      </c>
      <c r="AA632" s="104">
        <f t="shared" si="88"/>
        <v>0</v>
      </c>
      <c r="AC632" s="104">
        <f t="shared" si="89"/>
        <v>0</v>
      </c>
      <c r="AD632" s="104">
        <f ca="1">IF(F632="Arbeitgeberähnliche Stellung",OFFSET(MD!$Q$5,MATCH(Grundlagen_Abrechnung_KAE!$AK$7,MD_JAHR,0),0)*$H632,IF(J632&gt;0,AC632,I632))</f>
        <v>0</v>
      </c>
      <c r="AF632" s="85" t="e">
        <f ca="1">OFFSET(MD!$P$5,MATCH($AK$7,MD_JAHR,0),0)*12</f>
        <v>#VALUE!</v>
      </c>
      <c r="AG632" s="85">
        <f t="shared" si="90"/>
        <v>0</v>
      </c>
      <c r="AH632" s="81"/>
      <c r="AJ632" s="72"/>
      <c r="AK632" s="72"/>
      <c r="AL632" s="72"/>
      <c r="AM632" s="72"/>
      <c r="AN632" s="72"/>
    </row>
    <row r="633" spans="2:40" ht="15" customHeight="1" x14ac:dyDescent="0.2">
      <c r="B633" s="78"/>
      <c r="C633" s="78"/>
      <c r="D633" s="78"/>
      <c r="E633" s="79"/>
      <c r="F633" s="80"/>
      <c r="G633" s="73"/>
      <c r="H633" s="82"/>
      <c r="I633" s="93"/>
      <c r="J633" s="90"/>
      <c r="K633" s="83"/>
      <c r="L633" s="83"/>
      <c r="M633" s="84"/>
      <c r="N633" s="83"/>
      <c r="O633" s="104" t="str">
        <f ca="1">IF($B633="","",IF(F633="Arbeitgeberähnliche Stellung",OFFSET(MD!$Q$5,MATCH(Grundlagen_Abrechnung_KAE!$AK$7,MD_JAHR,0),0)*$H633,IF(((AD633/12*M633*12)+N633)&gt;AF633,AF633/12,((AD633/12*M633*12)+N633)/12)))</f>
        <v/>
      </c>
      <c r="P633" s="90"/>
      <c r="Q633" s="90"/>
      <c r="R633" s="104">
        <f t="shared" si="83"/>
        <v>0</v>
      </c>
      <c r="T633" s="145">
        <f t="shared" si="84"/>
        <v>0</v>
      </c>
      <c r="U633" s="76">
        <f t="shared" ca="1" si="85"/>
        <v>0</v>
      </c>
      <c r="V633" s="76">
        <f t="shared" ca="1" si="91"/>
        <v>0</v>
      </c>
      <c r="W633" s="76">
        <f t="shared" ca="1" si="86"/>
        <v>0</v>
      </c>
      <c r="Y633" s="106" t="str">
        <f t="shared" si="87"/>
        <v>prüfen</v>
      </c>
      <c r="Z633" s="107" t="str">
        <f ca="1">IFERROR(OFFSET(MD!$U$5,MATCH(Grundlagen_Abrechnung_KAE!$E633,MD_GENDER,0),0),"")</f>
        <v/>
      </c>
      <c r="AA633" s="104">
        <f t="shared" si="88"/>
        <v>0</v>
      </c>
      <c r="AC633" s="104">
        <f t="shared" si="89"/>
        <v>0</v>
      </c>
      <c r="AD633" s="104">
        <f ca="1">IF(F633="Arbeitgeberähnliche Stellung",OFFSET(MD!$Q$5,MATCH(Grundlagen_Abrechnung_KAE!$AK$7,MD_JAHR,0),0)*$H633,IF(J633&gt;0,AC633,I633))</f>
        <v>0</v>
      </c>
      <c r="AF633" s="85" t="e">
        <f ca="1">OFFSET(MD!$P$5,MATCH($AK$7,MD_JAHR,0),0)*12</f>
        <v>#VALUE!</v>
      </c>
      <c r="AG633" s="85">
        <f t="shared" si="90"/>
        <v>0</v>
      </c>
      <c r="AH633" s="81"/>
      <c r="AJ633" s="72"/>
      <c r="AK633" s="72"/>
      <c r="AL633" s="72"/>
      <c r="AM633" s="72"/>
      <c r="AN633" s="72"/>
    </row>
    <row r="634" spans="2:40" ht="15" customHeight="1" x14ac:dyDescent="0.2">
      <c r="B634" s="78"/>
      <c r="C634" s="78"/>
      <c r="D634" s="78"/>
      <c r="E634" s="79"/>
      <c r="F634" s="80"/>
      <c r="G634" s="73"/>
      <c r="H634" s="82"/>
      <c r="I634" s="93"/>
      <c r="J634" s="90"/>
      <c r="K634" s="83"/>
      <c r="L634" s="83"/>
      <c r="M634" s="84"/>
      <c r="N634" s="83"/>
      <c r="O634" s="104" t="str">
        <f ca="1">IF($B634="","",IF(F634="Arbeitgeberähnliche Stellung",OFFSET(MD!$Q$5,MATCH(Grundlagen_Abrechnung_KAE!$AK$7,MD_JAHR,0),0)*$H634,IF(((AD634/12*M634*12)+N634)&gt;AF634,AF634/12,((AD634/12*M634*12)+N634)/12)))</f>
        <v/>
      </c>
      <c r="P634" s="90"/>
      <c r="Q634" s="90"/>
      <c r="R634" s="104">
        <f t="shared" si="83"/>
        <v>0</v>
      </c>
      <c r="T634" s="145">
        <f t="shared" si="84"/>
        <v>0</v>
      </c>
      <c r="U634" s="76">
        <f t="shared" ca="1" si="85"/>
        <v>0</v>
      </c>
      <c r="V634" s="76">
        <f t="shared" ca="1" si="91"/>
        <v>0</v>
      </c>
      <c r="W634" s="76">
        <f t="shared" ca="1" si="86"/>
        <v>0</v>
      </c>
      <c r="Y634" s="106" t="str">
        <f t="shared" si="87"/>
        <v>prüfen</v>
      </c>
      <c r="Z634" s="107" t="str">
        <f ca="1">IFERROR(OFFSET(MD!$U$5,MATCH(Grundlagen_Abrechnung_KAE!$E634,MD_GENDER,0),0),"")</f>
        <v/>
      </c>
      <c r="AA634" s="104">
        <f t="shared" si="88"/>
        <v>0</v>
      </c>
      <c r="AC634" s="104">
        <f t="shared" si="89"/>
        <v>0</v>
      </c>
      <c r="AD634" s="104">
        <f ca="1">IF(F634="Arbeitgeberähnliche Stellung",OFFSET(MD!$Q$5,MATCH(Grundlagen_Abrechnung_KAE!$AK$7,MD_JAHR,0),0)*$H634,IF(J634&gt;0,AC634,I634))</f>
        <v>0</v>
      </c>
      <c r="AF634" s="85" t="e">
        <f ca="1">OFFSET(MD!$P$5,MATCH($AK$7,MD_JAHR,0),0)*12</f>
        <v>#VALUE!</v>
      </c>
      <c r="AG634" s="85">
        <f t="shared" si="90"/>
        <v>0</v>
      </c>
      <c r="AH634" s="81"/>
      <c r="AJ634" s="72"/>
      <c r="AK634" s="72"/>
      <c r="AL634" s="72"/>
      <c r="AM634" s="72"/>
      <c r="AN634" s="72"/>
    </row>
    <row r="635" spans="2:40" ht="15" customHeight="1" x14ac:dyDescent="0.2">
      <c r="B635" s="78"/>
      <c r="C635" s="78"/>
      <c r="D635" s="78"/>
      <c r="E635" s="79"/>
      <c r="F635" s="80"/>
      <c r="G635" s="73"/>
      <c r="H635" s="82"/>
      <c r="I635" s="93"/>
      <c r="J635" s="90"/>
      <c r="K635" s="83"/>
      <c r="L635" s="83"/>
      <c r="M635" s="84"/>
      <c r="N635" s="83"/>
      <c r="O635" s="104" t="str">
        <f ca="1">IF($B635="","",IF(F635="Arbeitgeberähnliche Stellung",OFFSET(MD!$Q$5,MATCH(Grundlagen_Abrechnung_KAE!$AK$7,MD_JAHR,0),0)*$H635,IF(((AD635/12*M635*12)+N635)&gt;AF635,AF635/12,((AD635/12*M635*12)+N635)/12)))</f>
        <v/>
      </c>
      <c r="P635" s="90"/>
      <c r="Q635" s="90"/>
      <c r="R635" s="104">
        <f t="shared" si="83"/>
        <v>0</v>
      </c>
      <c r="T635" s="145">
        <f t="shared" si="84"/>
        <v>0</v>
      </c>
      <c r="U635" s="76">
        <f t="shared" ca="1" si="85"/>
        <v>0</v>
      </c>
      <c r="V635" s="76">
        <f t="shared" ca="1" si="91"/>
        <v>0</v>
      </c>
      <c r="W635" s="76">
        <f t="shared" ca="1" si="86"/>
        <v>0</v>
      </c>
      <c r="Y635" s="106" t="str">
        <f t="shared" si="87"/>
        <v>prüfen</v>
      </c>
      <c r="Z635" s="107" t="str">
        <f ca="1">IFERROR(OFFSET(MD!$U$5,MATCH(Grundlagen_Abrechnung_KAE!$E635,MD_GENDER,0),0),"")</f>
        <v/>
      </c>
      <c r="AA635" s="104">
        <f t="shared" si="88"/>
        <v>0</v>
      </c>
      <c r="AC635" s="104">
        <f t="shared" si="89"/>
        <v>0</v>
      </c>
      <c r="AD635" s="104">
        <f ca="1">IF(F635="Arbeitgeberähnliche Stellung",OFFSET(MD!$Q$5,MATCH(Grundlagen_Abrechnung_KAE!$AK$7,MD_JAHR,0),0)*$H635,IF(J635&gt;0,AC635,I635))</f>
        <v>0</v>
      </c>
      <c r="AF635" s="85" t="e">
        <f ca="1">OFFSET(MD!$P$5,MATCH($AK$7,MD_JAHR,0),0)*12</f>
        <v>#VALUE!</v>
      </c>
      <c r="AG635" s="85">
        <f t="shared" si="90"/>
        <v>0</v>
      </c>
      <c r="AH635" s="81"/>
      <c r="AJ635" s="72"/>
      <c r="AK635" s="72"/>
      <c r="AL635" s="72"/>
      <c r="AM635" s="72"/>
      <c r="AN635" s="72"/>
    </row>
    <row r="636" spans="2:40" ht="15" customHeight="1" x14ac:dyDescent="0.2">
      <c r="B636" s="78"/>
      <c r="C636" s="78"/>
      <c r="D636" s="78"/>
      <c r="E636" s="79"/>
      <c r="F636" s="80"/>
      <c r="G636" s="73"/>
      <c r="H636" s="82"/>
      <c r="I636" s="93"/>
      <c r="J636" s="90"/>
      <c r="K636" s="83"/>
      <c r="L636" s="83"/>
      <c r="M636" s="84"/>
      <c r="N636" s="83"/>
      <c r="O636" s="104" t="str">
        <f ca="1">IF($B636="","",IF(F636="Arbeitgeberähnliche Stellung",OFFSET(MD!$Q$5,MATCH(Grundlagen_Abrechnung_KAE!$AK$7,MD_JAHR,0),0)*$H636,IF(((AD636/12*M636*12)+N636)&gt;AF636,AF636/12,((AD636/12*M636*12)+N636)/12)))</f>
        <v/>
      </c>
      <c r="P636" s="90"/>
      <c r="Q636" s="90"/>
      <c r="R636" s="104">
        <f t="shared" si="83"/>
        <v>0</v>
      </c>
      <c r="T636" s="145">
        <f t="shared" si="84"/>
        <v>0</v>
      </c>
      <c r="U636" s="76">
        <f t="shared" ca="1" si="85"/>
        <v>0</v>
      </c>
      <c r="V636" s="76">
        <f t="shared" ca="1" si="91"/>
        <v>0</v>
      </c>
      <c r="W636" s="76">
        <f t="shared" ca="1" si="86"/>
        <v>0</v>
      </c>
      <c r="Y636" s="106" t="str">
        <f t="shared" si="87"/>
        <v>prüfen</v>
      </c>
      <c r="Z636" s="107" t="str">
        <f ca="1">IFERROR(OFFSET(MD!$U$5,MATCH(Grundlagen_Abrechnung_KAE!$E636,MD_GENDER,0),0),"")</f>
        <v/>
      </c>
      <c r="AA636" s="104">
        <f t="shared" si="88"/>
        <v>0</v>
      </c>
      <c r="AC636" s="104">
        <f t="shared" si="89"/>
        <v>0</v>
      </c>
      <c r="AD636" s="104">
        <f ca="1">IF(F636="Arbeitgeberähnliche Stellung",OFFSET(MD!$Q$5,MATCH(Grundlagen_Abrechnung_KAE!$AK$7,MD_JAHR,0),0)*$H636,IF(J636&gt;0,AC636,I636))</f>
        <v>0</v>
      </c>
      <c r="AF636" s="85" t="e">
        <f ca="1">OFFSET(MD!$P$5,MATCH($AK$7,MD_JAHR,0),0)*12</f>
        <v>#VALUE!</v>
      </c>
      <c r="AG636" s="85">
        <f t="shared" si="90"/>
        <v>0</v>
      </c>
      <c r="AH636" s="81"/>
      <c r="AJ636" s="72"/>
      <c r="AK636" s="72"/>
      <c r="AL636" s="72"/>
      <c r="AM636" s="72"/>
      <c r="AN636" s="72"/>
    </row>
    <row r="637" spans="2:40" ht="15" customHeight="1" x14ac:dyDescent="0.2">
      <c r="B637" s="78"/>
      <c r="C637" s="78"/>
      <c r="D637" s="78"/>
      <c r="E637" s="79"/>
      <c r="F637" s="80"/>
      <c r="G637" s="73"/>
      <c r="H637" s="82"/>
      <c r="I637" s="93"/>
      <c r="J637" s="90"/>
      <c r="K637" s="83"/>
      <c r="L637" s="83"/>
      <c r="M637" s="84"/>
      <c r="N637" s="83"/>
      <c r="O637" s="104" t="str">
        <f ca="1">IF($B637="","",IF(F637="Arbeitgeberähnliche Stellung",OFFSET(MD!$Q$5,MATCH(Grundlagen_Abrechnung_KAE!$AK$7,MD_JAHR,0),0)*$H637,IF(((AD637/12*M637*12)+N637)&gt;AF637,AF637/12,((AD637/12*M637*12)+N637)/12)))</f>
        <v/>
      </c>
      <c r="P637" s="90"/>
      <c r="Q637" s="90"/>
      <c r="R637" s="104">
        <f t="shared" si="83"/>
        <v>0</v>
      </c>
      <c r="T637" s="145">
        <f t="shared" si="84"/>
        <v>0</v>
      </c>
      <c r="U637" s="76">
        <f t="shared" ca="1" si="85"/>
        <v>0</v>
      </c>
      <c r="V637" s="76">
        <f t="shared" ca="1" si="91"/>
        <v>0</v>
      </c>
      <c r="W637" s="76">
        <f t="shared" ca="1" si="86"/>
        <v>0</v>
      </c>
      <c r="Y637" s="106" t="str">
        <f t="shared" si="87"/>
        <v>prüfen</v>
      </c>
      <c r="Z637" s="107" t="str">
        <f ca="1">IFERROR(OFFSET(MD!$U$5,MATCH(Grundlagen_Abrechnung_KAE!$E637,MD_GENDER,0),0),"")</f>
        <v/>
      </c>
      <c r="AA637" s="104">
        <f t="shared" si="88"/>
        <v>0</v>
      </c>
      <c r="AC637" s="104">
        <f t="shared" si="89"/>
        <v>0</v>
      </c>
      <c r="AD637" s="104">
        <f ca="1">IF(F637="Arbeitgeberähnliche Stellung",OFFSET(MD!$Q$5,MATCH(Grundlagen_Abrechnung_KAE!$AK$7,MD_JAHR,0),0)*$H637,IF(J637&gt;0,AC637,I637))</f>
        <v>0</v>
      </c>
      <c r="AF637" s="85" t="e">
        <f ca="1">OFFSET(MD!$P$5,MATCH($AK$7,MD_JAHR,0),0)*12</f>
        <v>#VALUE!</v>
      </c>
      <c r="AG637" s="85">
        <f t="shared" si="90"/>
        <v>0</v>
      </c>
      <c r="AH637" s="81"/>
      <c r="AJ637" s="72"/>
      <c r="AK637" s="72"/>
      <c r="AL637" s="72"/>
      <c r="AM637" s="72"/>
      <c r="AN637" s="72"/>
    </row>
    <row r="638" spans="2:40" ht="15" customHeight="1" x14ac:dyDescent="0.2">
      <c r="B638" s="78"/>
      <c r="C638" s="78"/>
      <c r="D638" s="78"/>
      <c r="E638" s="79"/>
      <c r="F638" s="80"/>
      <c r="G638" s="73"/>
      <c r="H638" s="82"/>
      <c r="I638" s="93"/>
      <c r="J638" s="90"/>
      <c r="K638" s="83"/>
      <c r="L638" s="83"/>
      <c r="M638" s="84"/>
      <c r="N638" s="83"/>
      <c r="O638" s="104" t="str">
        <f ca="1">IF($B638="","",IF(F638="Arbeitgeberähnliche Stellung",OFFSET(MD!$Q$5,MATCH(Grundlagen_Abrechnung_KAE!$AK$7,MD_JAHR,0),0)*$H638,IF(((AD638/12*M638*12)+N638)&gt;AF638,AF638/12,((AD638/12*M638*12)+N638)/12)))</f>
        <v/>
      </c>
      <c r="P638" s="90"/>
      <c r="Q638" s="90"/>
      <c r="R638" s="104">
        <f t="shared" si="83"/>
        <v>0</v>
      </c>
      <c r="T638" s="145">
        <f t="shared" si="84"/>
        <v>0</v>
      </c>
      <c r="U638" s="76">
        <f t="shared" ca="1" si="85"/>
        <v>0</v>
      </c>
      <c r="V638" s="76">
        <f t="shared" ca="1" si="91"/>
        <v>0</v>
      </c>
      <c r="W638" s="76">
        <f t="shared" ca="1" si="86"/>
        <v>0</v>
      </c>
      <c r="Y638" s="106" t="str">
        <f t="shared" si="87"/>
        <v>prüfen</v>
      </c>
      <c r="Z638" s="107" t="str">
        <f ca="1">IFERROR(OFFSET(MD!$U$5,MATCH(Grundlagen_Abrechnung_KAE!$E638,MD_GENDER,0),0),"")</f>
        <v/>
      </c>
      <c r="AA638" s="104">
        <f t="shared" si="88"/>
        <v>0</v>
      </c>
      <c r="AC638" s="104">
        <f t="shared" si="89"/>
        <v>0</v>
      </c>
      <c r="AD638" s="104">
        <f ca="1">IF(F638="Arbeitgeberähnliche Stellung",OFFSET(MD!$Q$5,MATCH(Grundlagen_Abrechnung_KAE!$AK$7,MD_JAHR,0),0)*$H638,IF(J638&gt;0,AC638,I638))</f>
        <v>0</v>
      </c>
      <c r="AF638" s="85" t="e">
        <f ca="1">OFFSET(MD!$P$5,MATCH($AK$7,MD_JAHR,0),0)*12</f>
        <v>#VALUE!</v>
      </c>
      <c r="AG638" s="85">
        <f t="shared" si="90"/>
        <v>0</v>
      </c>
      <c r="AH638" s="81"/>
      <c r="AJ638" s="72"/>
      <c r="AK638" s="72"/>
      <c r="AL638" s="72"/>
      <c r="AM638" s="72"/>
      <c r="AN638" s="72"/>
    </row>
    <row r="639" spans="2:40" ht="15" customHeight="1" x14ac:dyDescent="0.2">
      <c r="B639" s="78"/>
      <c r="C639" s="78"/>
      <c r="D639" s="78"/>
      <c r="E639" s="79"/>
      <c r="F639" s="80"/>
      <c r="G639" s="73"/>
      <c r="H639" s="82"/>
      <c r="I639" s="93"/>
      <c r="J639" s="90"/>
      <c r="K639" s="83"/>
      <c r="L639" s="83"/>
      <c r="M639" s="84"/>
      <c r="N639" s="83"/>
      <c r="O639" s="104" t="str">
        <f ca="1">IF($B639="","",IF(F639="Arbeitgeberähnliche Stellung",OFFSET(MD!$Q$5,MATCH(Grundlagen_Abrechnung_KAE!$AK$7,MD_JAHR,0),0)*$H639,IF(((AD639/12*M639*12)+N639)&gt;AF639,AF639/12,((AD639/12*M639*12)+N639)/12)))</f>
        <v/>
      </c>
      <c r="P639" s="90"/>
      <c r="Q639" s="90"/>
      <c r="R639" s="104">
        <f t="shared" si="83"/>
        <v>0</v>
      </c>
      <c r="T639" s="145">
        <f t="shared" si="84"/>
        <v>0</v>
      </c>
      <c r="U639" s="76">
        <f t="shared" ca="1" si="85"/>
        <v>0</v>
      </c>
      <c r="V639" s="76">
        <f t="shared" ca="1" si="91"/>
        <v>0</v>
      </c>
      <c r="W639" s="76">
        <f t="shared" ca="1" si="86"/>
        <v>0</v>
      </c>
      <c r="Y639" s="106" t="str">
        <f t="shared" si="87"/>
        <v>prüfen</v>
      </c>
      <c r="Z639" s="107" t="str">
        <f ca="1">IFERROR(OFFSET(MD!$U$5,MATCH(Grundlagen_Abrechnung_KAE!$E639,MD_GENDER,0),0),"")</f>
        <v/>
      </c>
      <c r="AA639" s="104">
        <f t="shared" si="88"/>
        <v>0</v>
      </c>
      <c r="AC639" s="104">
        <f t="shared" si="89"/>
        <v>0</v>
      </c>
      <c r="AD639" s="104">
        <f ca="1">IF(F639="Arbeitgeberähnliche Stellung",OFFSET(MD!$Q$5,MATCH(Grundlagen_Abrechnung_KAE!$AK$7,MD_JAHR,0),0)*$H639,IF(J639&gt;0,AC639,I639))</f>
        <v>0</v>
      </c>
      <c r="AF639" s="85" t="e">
        <f ca="1">OFFSET(MD!$P$5,MATCH($AK$7,MD_JAHR,0),0)*12</f>
        <v>#VALUE!</v>
      </c>
      <c r="AG639" s="85">
        <f t="shared" si="90"/>
        <v>0</v>
      </c>
      <c r="AH639" s="81"/>
      <c r="AJ639" s="72"/>
      <c r="AK639" s="72"/>
      <c r="AL639" s="72"/>
      <c r="AM639" s="72"/>
      <c r="AN639" s="72"/>
    </row>
    <row r="640" spans="2:40" ht="15" customHeight="1" x14ac:dyDescent="0.2">
      <c r="B640" s="78"/>
      <c r="C640" s="78"/>
      <c r="D640" s="78"/>
      <c r="E640" s="79"/>
      <c r="F640" s="80"/>
      <c r="G640" s="73"/>
      <c r="H640" s="82"/>
      <c r="I640" s="93"/>
      <c r="J640" s="90"/>
      <c r="K640" s="83"/>
      <c r="L640" s="83"/>
      <c r="M640" s="84"/>
      <c r="N640" s="83"/>
      <c r="O640" s="104" t="str">
        <f ca="1">IF($B640="","",IF(F640="Arbeitgeberähnliche Stellung",OFFSET(MD!$Q$5,MATCH(Grundlagen_Abrechnung_KAE!$AK$7,MD_JAHR,0),0)*$H640,IF(((AD640/12*M640*12)+N640)&gt;AF640,AF640/12,((AD640/12*M640*12)+N640)/12)))</f>
        <v/>
      </c>
      <c r="P640" s="90"/>
      <c r="Q640" s="90"/>
      <c r="R640" s="104">
        <f t="shared" si="83"/>
        <v>0</v>
      </c>
      <c r="T640" s="145">
        <f t="shared" si="84"/>
        <v>0</v>
      </c>
      <c r="U640" s="76">
        <f t="shared" ca="1" si="85"/>
        <v>0</v>
      </c>
      <c r="V640" s="76">
        <f t="shared" ca="1" si="91"/>
        <v>0</v>
      </c>
      <c r="W640" s="76">
        <f t="shared" ca="1" si="86"/>
        <v>0</v>
      </c>
      <c r="Y640" s="106" t="str">
        <f t="shared" si="87"/>
        <v>prüfen</v>
      </c>
      <c r="Z640" s="107" t="str">
        <f ca="1">IFERROR(OFFSET(MD!$U$5,MATCH(Grundlagen_Abrechnung_KAE!$E640,MD_GENDER,0),0),"")</f>
        <v/>
      </c>
      <c r="AA640" s="104">
        <f t="shared" si="88"/>
        <v>0</v>
      </c>
      <c r="AC640" s="104">
        <f t="shared" si="89"/>
        <v>0</v>
      </c>
      <c r="AD640" s="104">
        <f ca="1">IF(F640="Arbeitgeberähnliche Stellung",OFFSET(MD!$Q$5,MATCH(Grundlagen_Abrechnung_KAE!$AK$7,MD_JAHR,0),0)*$H640,IF(J640&gt;0,AC640,I640))</f>
        <v>0</v>
      </c>
      <c r="AF640" s="85" t="e">
        <f ca="1">OFFSET(MD!$P$5,MATCH($AK$7,MD_JAHR,0),0)*12</f>
        <v>#VALUE!</v>
      </c>
      <c r="AG640" s="85">
        <f t="shared" si="90"/>
        <v>0</v>
      </c>
      <c r="AH640" s="81"/>
      <c r="AJ640" s="72"/>
      <c r="AK640" s="72"/>
      <c r="AL640" s="72"/>
      <c r="AM640" s="72"/>
      <c r="AN640" s="72"/>
    </row>
    <row r="641" spans="2:40" ht="15" customHeight="1" x14ac:dyDescent="0.2">
      <c r="B641" s="78"/>
      <c r="C641" s="78"/>
      <c r="D641" s="78"/>
      <c r="E641" s="79"/>
      <c r="F641" s="80"/>
      <c r="G641" s="73"/>
      <c r="H641" s="82"/>
      <c r="I641" s="93"/>
      <c r="J641" s="90"/>
      <c r="K641" s="83"/>
      <c r="L641" s="83"/>
      <c r="M641" s="84"/>
      <c r="N641" s="83"/>
      <c r="O641" s="104" t="str">
        <f ca="1">IF($B641="","",IF(F641="Arbeitgeberähnliche Stellung",OFFSET(MD!$Q$5,MATCH(Grundlagen_Abrechnung_KAE!$AK$7,MD_JAHR,0),0)*$H641,IF(((AD641/12*M641*12)+N641)&gt;AF641,AF641/12,((AD641/12*M641*12)+N641)/12)))</f>
        <v/>
      </c>
      <c r="P641" s="90"/>
      <c r="Q641" s="90"/>
      <c r="R641" s="104">
        <f t="shared" si="83"/>
        <v>0</v>
      </c>
      <c r="T641" s="145">
        <f t="shared" si="84"/>
        <v>0</v>
      </c>
      <c r="U641" s="76">
        <f t="shared" ca="1" si="85"/>
        <v>0</v>
      </c>
      <c r="V641" s="76">
        <f t="shared" ca="1" si="91"/>
        <v>0</v>
      </c>
      <c r="W641" s="76">
        <f t="shared" ca="1" si="86"/>
        <v>0</v>
      </c>
      <c r="Y641" s="106" t="str">
        <f t="shared" si="87"/>
        <v>prüfen</v>
      </c>
      <c r="Z641" s="107" t="str">
        <f ca="1">IFERROR(OFFSET(MD!$U$5,MATCH(Grundlagen_Abrechnung_KAE!$E641,MD_GENDER,0),0),"")</f>
        <v/>
      </c>
      <c r="AA641" s="104">
        <f t="shared" si="88"/>
        <v>0</v>
      </c>
      <c r="AC641" s="104">
        <f t="shared" si="89"/>
        <v>0</v>
      </c>
      <c r="AD641" s="104">
        <f ca="1">IF(F641="Arbeitgeberähnliche Stellung",OFFSET(MD!$Q$5,MATCH(Grundlagen_Abrechnung_KAE!$AK$7,MD_JAHR,0),0)*$H641,IF(J641&gt;0,AC641,I641))</f>
        <v>0</v>
      </c>
      <c r="AF641" s="85" t="e">
        <f ca="1">OFFSET(MD!$P$5,MATCH($AK$7,MD_JAHR,0),0)*12</f>
        <v>#VALUE!</v>
      </c>
      <c r="AG641" s="85">
        <f t="shared" si="90"/>
        <v>0</v>
      </c>
      <c r="AH641" s="81"/>
      <c r="AJ641" s="72"/>
      <c r="AK641" s="72"/>
      <c r="AL641" s="72"/>
      <c r="AM641" s="72"/>
      <c r="AN641" s="72"/>
    </row>
    <row r="642" spans="2:40" ht="15" customHeight="1" x14ac:dyDescent="0.2">
      <c r="B642" s="78"/>
      <c r="C642" s="78"/>
      <c r="D642" s="78"/>
      <c r="E642" s="79"/>
      <c r="F642" s="80"/>
      <c r="G642" s="73"/>
      <c r="H642" s="82"/>
      <c r="I642" s="93"/>
      <c r="J642" s="90"/>
      <c r="K642" s="83"/>
      <c r="L642" s="83"/>
      <c r="M642" s="84"/>
      <c r="N642" s="83"/>
      <c r="O642" s="104" t="str">
        <f ca="1">IF($B642="","",IF(F642="Arbeitgeberähnliche Stellung",OFFSET(MD!$Q$5,MATCH(Grundlagen_Abrechnung_KAE!$AK$7,MD_JAHR,0),0)*$H642,IF(((AD642/12*M642*12)+N642)&gt;AF642,AF642/12,((AD642/12*M642*12)+N642)/12)))</f>
        <v/>
      </c>
      <c r="P642" s="90"/>
      <c r="Q642" s="90"/>
      <c r="R642" s="104">
        <f t="shared" si="83"/>
        <v>0</v>
      </c>
      <c r="T642" s="145">
        <f t="shared" si="84"/>
        <v>0</v>
      </c>
      <c r="U642" s="76">
        <f t="shared" ca="1" si="85"/>
        <v>0</v>
      </c>
      <c r="V642" s="76">
        <f t="shared" ca="1" si="91"/>
        <v>0</v>
      </c>
      <c r="W642" s="76">
        <f t="shared" ca="1" si="86"/>
        <v>0</v>
      </c>
      <c r="Y642" s="106" t="str">
        <f t="shared" si="87"/>
        <v>prüfen</v>
      </c>
      <c r="Z642" s="107" t="str">
        <f ca="1">IFERROR(OFFSET(MD!$U$5,MATCH(Grundlagen_Abrechnung_KAE!$E642,MD_GENDER,0),0),"")</f>
        <v/>
      </c>
      <c r="AA642" s="104">
        <f t="shared" si="88"/>
        <v>0</v>
      </c>
      <c r="AC642" s="104">
        <f t="shared" si="89"/>
        <v>0</v>
      </c>
      <c r="AD642" s="104">
        <f ca="1">IF(F642="Arbeitgeberähnliche Stellung",OFFSET(MD!$Q$5,MATCH(Grundlagen_Abrechnung_KAE!$AK$7,MD_JAHR,0),0)*$H642,IF(J642&gt;0,AC642,I642))</f>
        <v>0</v>
      </c>
      <c r="AF642" s="85" t="e">
        <f ca="1">OFFSET(MD!$P$5,MATCH($AK$7,MD_JAHR,0),0)*12</f>
        <v>#VALUE!</v>
      </c>
      <c r="AG642" s="85">
        <f t="shared" si="90"/>
        <v>0</v>
      </c>
      <c r="AH642" s="81"/>
      <c r="AJ642" s="72"/>
      <c r="AK642" s="72"/>
      <c r="AL642" s="72"/>
      <c r="AM642" s="72"/>
      <c r="AN642" s="72"/>
    </row>
    <row r="643" spans="2:40" ht="15" customHeight="1" x14ac:dyDescent="0.2">
      <c r="B643" s="78"/>
      <c r="C643" s="78"/>
      <c r="D643" s="78"/>
      <c r="E643" s="79"/>
      <c r="F643" s="80"/>
      <c r="G643" s="73"/>
      <c r="H643" s="82"/>
      <c r="I643" s="93"/>
      <c r="J643" s="90"/>
      <c r="K643" s="83"/>
      <c r="L643" s="83"/>
      <c r="M643" s="84"/>
      <c r="N643" s="83"/>
      <c r="O643" s="104" t="str">
        <f ca="1">IF($B643="","",IF(F643="Arbeitgeberähnliche Stellung",OFFSET(MD!$Q$5,MATCH(Grundlagen_Abrechnung_KAE!$AK$7,MD_JAHR,0),0)*$H643,IF(((AD643/12*M643*12)+N643)&gt;AF643,AF643/12,((AD643/12*M643*12)+N643)/12)))</f>
        <v/>
      </c>
      <c r="P643" s="90"/>
      <c r="Q643" s="90"/>
      <c r="R643" s="104">
        <f t="shared" si="83"/>
        <v>0</v>
      </c>
      <c r="T643" s="145">
        <f t="shared" si="84"/>
        <v>0</v>
      </c>
      <c r="U643" s="76">
        <f t="shared" ca="1" si="85"/>
        <v>0</v>
      </c>
      <c r="V643" s="76">
        <f t="shared" ca="1" si="91"/>
        <v>0</v>
      </c>
      <c r="W643" s="76">
        <f t="shared" ca="1" si="86"/>
        <v>0</v>
      </c>
      <c r="Y643" s="106" t="str">
        <f t="shared" si="87"/>
        <v>prüfen</v>
      </c>
      <c r="Z643" s="107" t="str">
        <f ca="1">IFERROR(OFFSET(MD!$U$5,MATCH(Grundlagen_Abrechnung_KAE!$E643,MD_GENDER,0),0),"")</f>
        <v/>
      </c>
      <c r="AA643" s="104">
        <f t="shared" si="88"/>
        <v>0</v>
      </c>
      <c r="AC643" s="104">
        <f t="shared" si="89"/>
        <v>0</v>
      </c>
      <c r="AD643" s="104">
        <f ca="1">IF(F643="Arbeitgeberähnliche Stellung",OFFSET(MD!$Q$5,MATCH(Grundlagen_Abrechnung_KAE!$AK$7,MD_JAHR,0),0)*$H643,IF(J643&gt;0,AC643,I643))</f>
        <v>0</v>
      </c>
      <c r="AF643" s="85" t="e">
        <f ca="1">OFFSET(MD!$P$5,MATCH($AK$7,MD_JAHR,0),0)*12</f>
        <v>#VALUE!</v>
      </c>
      <c r="AG643" s="85">
        <f t="shared" si="90"/>
        <v>0</v>
      </c>
      <c r="AH643" s="81"/>
      <c r="AJ643" s="72"/>
      <c r="AK643" s="72"/>
      <c r="AL643" s="72"/>
      <c r="AM643" s="72"/>
      <c r="AN643" s="72"/>
    </row>
    <row r="644" spans="2:40" ht="15" customHeight="1" x14ac:dyDescent="0.2">
      <c r="B644" s="78"/>
      <c r="C644" s="78"/>
      <c r="D644" s="78"/>
      <c r="E644" s="79"/>
      <c r="F644" s="80"/>
      <c r="G644" s="73"/>
      <c r="H644" s="82"/>
      <c r="I644" s="93"/>
      <c r="J644" s="90"/>
      <c r="K644" s="83"/>
      <c r="L644" s="83"/>
      <c r="M644" s="84"/>
      <c r="N644" s="83"/>
      <c r="O644" s="104" t="str">
        <f ca="1">IF($B644="","",IF(F644="Arbeitgeberähnliche Stellung",OFFSET(MD!$Q$5,MATCH(Grundlagen_Abrechnung_KAE!$AK$7,MD_JAHR,0),0)*$H644,IF(((AD644/12*M644*12)+N644)&gt;AF644,AF644/12,((AD644/12*M644*12)+N644)/12)))</f>
        <v/>
      </c>
      <c r="P644" s="90"/>
      <c r="Q644" s="90"/>
      <c r="R644" s="104">
        <f t="shared" si="83"/>
        <v>0</v>
      </c>
      <c r="T644" s="145">
        <f t="shared" si="84"/>
        <v>0</v>
      </c>
      <c r="U644" s="76">
        <f t="shared" ca="1" si="85"/>
        <v>0</v>
      </c>
      <c r="V644" s="76">
        <f t="shared" ca="1" si="91"/>
        <v>0</v>
      </c>
      <c r="W644" s="76">
        <f t="shared" ca="1" si="86"/>
        <v>0</v>
      </c>
      <c r="Y644" s="106" t="str">
        <f t="shared" si="87"/>
        <v>prüfen</v>
      </c>
      <c r="Z644" s="107" t="str">
        <f ca="1">IFERROR(OFFSET(MD!$U$5,MATCH(Grundlagen_Abrechnung_KAE!$E644,MD_GENDER,0),0),"")</f>
        <v/>
      </c>
      <c r="AA644" s="104">
        <f t="shared" si="88"/>
        <v>0</v>
      </c>
      <c r="AC644" s="104">
        <f t="shared" si="89"/>
        <v>0</v>
      </c>
      <c r="AD644" s="104">
        <f ca="1">IF(F644="Arbeitgeberähnliche Stellung",OFFSET(MD!$Q$5,MATCH(Grundlagen_Abrechnung_KAE!$AK$7,MD_JAHR,0),0)*$H644,IF(J644&gt;0,AC644,I644))</f>
        <v>0</v>
      </c>
      <c r="AF644" s="85" t="e">
        <f ca="1">OFFSET(MD!$P$5,MATCH($AK$7,MD_JAHR,0),0)*12</f>
        <v>#VALUE!</v>
      </c>
      <c r="AG644" s="85">
        <f t="shared" si="90"/>
        <v>0</v>
      </c>
      <c r="AH644" s="81"/>
      <c r="AJ644" s="72"/>
      <c r="AK644" s="72"/>
      <c r="AL644" s="72"/>
      <c r="AM644" s="72"/>
      <c r="AN644" s="72"/>
    </row>
    <row r="645" spans="2:40" ht="15" customHeight="1" x14ac:dyDescent="0.2">
      <c r="B645" s="78"/>
      <c r="C645" s="78"/>
      <c r="D645" s="78"/>
      <c r="E645" s="79"/>
      <c r="F645" s="80"/>
      <c r="G645" s="73"/>
      <c r="H645" s="82"/>
      <c r="I645" s="93"/>
      <c r="J645" s="90"/>
      <c r="K645" s="83"/>
      <c r="L645" s="83"/>
      <c r="M645" s="84"/>
      <c r="N645" s="83"/>
      <c r="O645" s="104" t="str">
        <f ca="1">IF($B645="","",IF(F645="Arbeitgeberähnliche Stellung",OFFSET(MD!$Q$5,MATCH(Grundlagen_Abrechnung_KAE!$AK$7,MD_JAHR,0),0)*$H645,IF(((AD645/12*M645*12)+N645)&gt;AF645,AF645/12,((AD645/12*M645*12)+N645)/12)))</f>
        <v/>
      </c>
      <c r="P645" s="90"/>
      <c r="Q645" s="90"/>
      <c r="R645" s="104">
        <f t="shared" si="83"/>
        <v>0</v>
      </c>
      <c r="T645" s="145">
        <f t="shared" si="84"/>
        <v>0</v>
      </c>
      <c r="U645" s="76">
        <f t="shared" ca="1" si="85"/>
        <v>0</v>
      </c>
      <c r="V645" s="76">
        <f t="shared" ca="1" si="91"/>
        <v>0</v>
      </c>
      <c r="W645" s="76">
        <f t="shared" ca="1" si="86"/>
        <v>0</v>
      </c>
      <c r="Y645" s="106" t="str">
        <f t="shared" si="87"/>
        <v>prüfen</v>
      </c>
      <c r="Z645" s="107" t="str">
        <f ca="1">IFERROR(OFFSET(MD!$U$5,MATCH(Grundlagen_Abrechnung_KAE!$E645,MD_GENDER,0),0),"")</f>
        <v/>
      </c>
      <c r="AA645" s="104">
        <f t="shared" si="88"/>
        <v>0</v>
      </c>
      <c r="AC645" s="104">
        <f t="shared" si="89"/>
        <v>0</v>
      </c>
      <c r="AD645" s="104">
        <f ca="1">IF(F645="Arbeitgeberähnliche Stellung",OFFSET(MD!$Q$5,MATCH(Grundlagen_Abrechnung_KAE!$AK$7,MD_JAHR,0),0)*$H645,IF(J645&gt;0,AC645,I645))</f>
        <v>0</v>
      </c>
      <c r="AF645" s="85" t="e">
        <f ca="1">OFFSET(MD!$P$5,MATCH($AK$7,MD_JAHR,0),0)*12</f>
        <v>#VALUE!</v>
      </c>
      <c r="AG645" s="85">
        <f t="shared" si="90"/>
        <v>0</v>
      </c>
      <c r="AH645" s="81"/>
      <c r="AJ645" s="72"/>
      <c r="AK645" s="72"/>
      <c r="AL645" s="72"/>
      <c r="AM645" s="72"/>
      <c r="AN645" s="72"/>
    </row>
    <row r="646" spans="2:40" ht="15" customHeight="1" x14ac:dyDescent="0.2">
      <c r="B646" s="78"/>
      <c r="C646" s="78"/>
      <c r="D646" s="78"/>
      <c r="E646" s="79"/>
      <c r="F646" s="80"/>
      <c r="G646" s="73"/>
      <c r="H646" s="82"/>
      <c r="I646" s="93"/>
      <c r="J646" s="90"/>
      <c r="K646" s="83"/>
      <c r="L646" s="83"/>
      <c r="M646" s="84"/>
      <c r="N646" s="83"/>
      <c r="O646" s="104" t="str">
        <f ca="1">IF($B646="","",IF(F646="Arbeitgeberähnliche Stellung",OFFSET(MD!$Q$5,MATCH(Grundlagen_Abrechnung_KAE!$AK$7,MD_JAHR,0),0)*$H646,IF(((AD646/12*M646*12)+N646)&gt;AF646,AF646/12,((AD646/12*M646*12)+N646)/12)))</f>
        <v/>
      </c>
      <c r="P646" s="90"/>
      <c r="Q646" s="90"/>
      <c r="R646" s="104">
        <f t="shared" si="83"/>
        <v>0</v>
      </c>
      <c r="T646" s="145">
        <f t="shared" si="84"/>
        <v>0</v>
      </c>
      <c r="U646" s="76">
        <f t="shared" ca="1" si="85"/>
        <v>0</v>
      </c>
      <c r="V646" s="76">
        <f t="shared" ca="1" si="91"/>
        <v>0</v>
      </c>
      <c r="W646" s="76">
        <f t="shared" ca="1" si="86"/>
        <v>0</v>
      </c>
      <c r="Y646" s="106" t="str">
        <f t="shared" si="87"/>
        <v>prüfen</v>
      </c>
      <c r="Z646" s="107" t="str">
        <f ca="1">IFERROR(OFFSET(MD!$U$5,MATCH(Grundlagen_Abrechnung_KAE!$E646,MD_GENDER,0),0),"")</f>
        <v/>
      </c>
      <c r="AA646" s="104">
        <f t="shared" si="88"/>
        <v>0</v>
      </c>
      <c r="AC646" s="104">
        <f t="shared" si="89"/>
        <v>0</v>
      </c>
      <c r="AD646" s="104">
        <f ca="1">IF(F646="Arbeitgeberähnliche Stellung",OFFSET(MD!$Q$5,MATCH(Grundlagen_Abrechnung_KAE!$AK$7,MD_JAHR,0),0)*$H646,IF(J646&gt;0,AC646,I646))</f>
        <v>0</v>
      </c>
      <c r="AF646" s="85" t="e">
        <f ca="1">OFFSET(MD!$P$5,MATCH($AK$7,MD_JAHR,0),0)*12</f>
        <v>#VALUE!</v>
      </c>
      <c r="AG646" s="85">
        <f t="shared" si="90"/>
        <v>0</v>
      </c>
      <c r="AH646" s="81"/>
      <c r="AJ646" s="72"/>
      <c r="AK646" s="72"/>
      <c r="AL646" s="72"/>
      <c r="AM646" s="72"/>
      <c r="AN646" s="72"/>
    </row>
    <row r="647" spans="2:40" ht="15" customHeight="1" x14ac:dyDescent="0.2">
      <c r="B647" s="78"/>
      <c r="C647" s="78"/>
      <c r="D647" s="78"/>
      <c r="E647" s="79"/>
      <c r="F647" s="80"/>
      <c r="G647" s="73"/>
      <c r="H647" s="82"/>
      <c r="I647" s="93"/>
      <c r="J647" s="90"/>
      <c r="K647" s="83"/>
      <c r="L647" s="83"/>
      <c r="M647" s="84"/>
      <c r="N647" s="83"/>
      <c r="O647" s="104" t="str">
        <f ca="1">IF($B647="","",IF(F647="Arbeitgeberähnliche Stellung",OFFSET(MD!$Q$5,MATCH(Grundlagen_Abrechnung_KAE!$AK$7,MD_JAHR,0),0)*$H647,IF(((AD647/12*M647*12)+N647)&gt;AF647,AF647/12,((AD647/12*M647*12)+N647)/12)))</f>
        <v/>
      </c>
      <c r="P647" s="90"/>
      <c r="Q647" s="90"/>
      <c r="R647" s="104">
        <f t="shared" si="83"/>
        <v>0</v>
      </c>
      <c r="T647" s="145">
        <f t="shared" si="84"/>
        <v>0</v>
      </c>
      <c r="U647" s="76">
        <f t="shared" ca="1" si="85"/>
        <v>0</v>
      </c>
      <c r="V647" s="76">
        <f t="shared" ca="1" si="91"/>
        <v>0</v>
      </c>
      <c r="W647" s="76">
        <f t="shared" ca="1" si="86"/>
        <v>0</v>
      </c>
      <c r="Y647" s="106" t="str">
        <f t="shared" si="87"/>
        <v>prüfen</v>
      </c>
      <c r="Z647" s="107" t="str">
        <f ca="1">IFERROR(OFFSET(MD!$U$5,MATCH(Grundlagen_Abrechnung_KAE!$E647,MD_GENDER,0),0),"")</f>
        <v/>
      </c>
      <c r="AA647" s="104">
        <f t="shared" si="88"/>
        <v>0</v>
      </c>
      <c r="AC647" s="104">
        <f t="shared" si="89"/>
        <v>0</v>
      </c>
      <c r="AD647" s="104">
        <f ca="1">IF(F647="Arbeitgeberähnliche Stellung",OFFSET(MD!$Q$5,MATCH(Grundlagen_Abrechnung_KAE!$AK$7,MD_JAHR,0),0)*$H647,IF(J647&gt;0,AC647,I647))</f>
        <v>0</v>
      </c>
      <c r="AF647" s="85" t="e">
        <f ca="1">OFFSET(MD!$P$5,MATCH($AK$7,MD_JAHR,0),0)*12</f>
        <v>#VALUE!</v>
      </c>
      <c r="AG647" s="85">
        <f t="shared" si="90"/>
        <v>0</v>
      </c>
      <c r="AH647" s="81"/>
      <c r="AJ647" s="72"/>
      <c r="AK647" s="72"/>
      <c r="AL647" s="72"/>
      <c r="AM647" s="72"/>
      <c r="AN647" s="72"/>
    </row>
    <row r="648" spans="2:40" ht="15" customHeight="1" x14ac:dyDescent="0.2">
      <c r="B648" s="78"/>
      <c r="C648" s="78"/>
      <c r="D648" s="78"/>
      <c r="E648" s="79"/>
      <c r="F648" s="80"/>
      <c r="G648" s="73"/>
      <c r="H648" s="82"/>
      <c r="I648" s="93"/>
      <c r="J648" s="90"/>
      <c r="K648" s="83"/>
      <c r="L648" s="83"/>
      <c r="M648" s="84"/>
      <c r="N648" s="83"/>
      <c r="O648" s="104" t="str">
        <f ca="1">IF($B648="","",IF(F648="Arbeitgeberähnliche Stellung",OFFSET(MD!$Q$5,MATCH(Grundlagen_Abrechnung_KAE!$AK$7,MD_JAHR,0),0)*$H648,IF(((AD648/12*M648*12)+N648)&gt;AF648,AF648/12,((AD648/12*M648*12)+N648)/12)))</f>
        <v/>
      </c>
      <c r="P648" s="90"/>
      <c r="Q648" s="90"/>
      <c r="R648" s="104">
        <f t="shared" si="83"/>
        <v>0</v>
      </c>
      <c r="T648" s="145">
        <f t="shared" si="84"/>
        <v>0</v>
      </c>
      <c r="U648" s="76">
        <f t="shared" ca="1" si="85"/>
        <v>0</v>
      </c>
      <c r="V648" s="76">
        <f t="shared" ca="1" si="91"/>
        <v>0</v>
      </c>
      <c r="W648" s="76">
        <f t="shared" ca="1" si="86"/>
        <v>0</v>
      </c>
      <c r="Y648" s="106" t="str">
        <f t="shared" si="87"/>
        <v>prüfen</v>
      </c>
      <c r="Z648" s="107" t="str">
        <f ca="1">IFERROR(OFFSET(MD!$U$5,MATCH(Grundlagen_Abrechnung_KAE!$E648,MD_GENDER,0),0),"")</f>
        <v/>
      </c>
      <c r="AA648" s="104">
        <f t="shared" si="88"/>
        <v>0</v>
      </c>
      <c r="AC648" s="104">
        <f t="shared" si="89"/>
        <v>0</v>
      </c>
      <c r="AD648" s="104">
        <f ca="1">IF(F648="Arbeitgeberähnliche Stellung",OFFSET(MD!$Q$5,MATCH(Grundlagen_Abrechnung_KAE!$AK$7,MD_JAHR,0),0)*$H648,IF(J648&gt;0,AC648,I648))</f>
        <v>0</v>
      </c>
      <c r="AF648" s="85" t="e">
        <f ca="1">OFFSET(MD!$P$5,MATCH($AK$7,MD_JAHR,0),0)*12</f>
        <v>#VALUE!</v>
      </c>
      <c r="AG648" s="85">
        <f t="shared" si="90"/>
        <v>0</v>
      </c>
      <c r="AH648" s="81"/>
      <c r="AJ648" s="72"/>
      <c r="AK648" s="72"/>
      <c r="AL648" s="72"/>
      <c r="AM648" s="72"/>
      <c r="AN648" s="72"/>
    </row>
    <row r="649" spans="2:40" ht="15" customHeight="1" x14ac:dyDescent="0.2">
      <c r="B649" s="78"/>
      <c r="C649" s="78"/>
      <c r="D649" s="78"/>
      <c r="E649" s="79"/>
      <c r="F649" s="80"/>
      <c r="G649" s="73"/>
      <c r="H649" s="82"/>
      <c r="I649" s="93"/>
      <c r="J649" s="90"/>
      <c r="K649" s="83"/>
      <c r="L649" s="83"/>
      <c r="M649" s="84"/>
      <c r="N649" s="83"/>
      <c r="O649" s="104" t="str">
        <f ca="1">IF($B649="","",IF(F649="Arbeitgeberähnliche Stellung",OFFSET(MD!$Q$5,MATCH(Grundlagen_Abrechnung_KAE!$AK$7,MD_JAHR,0),0)*$H649,IF(((AD649/12*M649*12)+N649)&gt;AF649,AF649/12,((AD649/12*M649*12)+N649)/12)))</f>
        <v/>
      </c>
      <c r="P649" s="90"/>
      <c r="Q649" s="90"/>
      <c r="R649" s="104">
        <f t="shared" si="83"/>
        <v>0</v>
      </c>
      <c r="T649" s="145">
        <f t="shared" si="84"/>
        <v>0</v>
      </c>
      <c r="U649" s="76">
        <f t="shared" ca="1" si="85"/>
        <v>0</v>
      </c>
      <c r="V649" s="76">
        <f t="shared" ca="1" si="91"/>
        <v>0</v>
      </c>
      <c r="W649" s="76">
        <f t="shared" ca="1" si="86"/>
        <v>0</v>
      </c>
      <c r="Y649" s="106" t="str">
        <f t="shared" si="87"/>
        <v>prüfen</v>
      </c>
      <c r="Z649" s="107" t="str">
        <f ca="1">IFERROR(OFFSET(MD!$U$5,MATCH(Grundlagen_Abrechnung_KAE!$E649,MD_GENDER,0),0),"")</f>
        <v/>
      </c>
      <c r="AA649" s="104">
        <f t="shared" si="88"/>
        <v>0</v>
      </c>
      <c r="AC649" s="104">
        <f t="shared" si="89"/>
        <v>0</v>
      </c>
      <c r="AD649" s="104">
        <f ca="1">IF(F649="Arbeitgeberähnliche Stellung",OFFSET(MD!$Q$5,MATCH(Grundlagen_Abrechnung_KAE!$AK$7,MD_JAHR,0),0)*$H649,IF(J649&gt;0,AC649,I649))</f>
        <v>0</v>
      </c>
      <c r="AF649" s="85" t="e">
        <f ca="1">OFFSET(MD!$P$5,MATCH($AK$7,MD_JAHR,0),0)*12</f>
        <v>#VALUE!</v>
      </c>
      <c r="AG649" s="85">
        <f t="shared" si="90"/>
        <v>0</v>
      </c>
      <c r="AH649" s="81"/>
      <c r="AJ649" s="72"/>
      <c r="AK649" s="72"/>
      <c r="AL649" s="72"/>
      <c r="AM649" s="72"/>
      <c r="AN649" s="72"/>
    </row>
    <row r="650" spans="2:40" ht="15" customHeight="1" x14ac:dyDescent="0.2">
      <c r="B650" s="78"/>
      <c r="C650" s="78"/>
      <c r="D650" s="78"/>
      <c r="E650" s="79"/>
      <c r="F650" s="80"/>
      <c r="G650" s="73"/>
      <c r="H650" s="82"/>
      <c r="I650" s="93"/>
      <c r="J650" s="90"/>
      <c r="K650" s="83"/>
      <c r="L650" s="83"/>
      <c r="M650" s="84"/>
      <c r="N650" s="83"/>
      <c r="O650" s="104" t="str">
        <f ca="1">IF($B650="","",IF(F650="Arbeitgeberähnliche Stellung",OFFSET(MD!$Q$5,MATCH(Grundlagen_Abrechnung_KAE!$AK$7,MD_JAHR,0),0)*$H650,IF(((AD650/12*M650*12)+N650)&gt;AF650,AF650/12,((AD650/12*M650*12)+N650)/12)))</f>
        <v/>
      </c>
      <c r="P650" s="90"/>
      <c r="Q650" s="90"/>
      <c r="R650" s="104">
        <f t="shared" si="83"/>
        <v>0</v>
      </c>
      <c r="T650" s="145">
        <f t="shared" si="84"/>
        <v>0</v>
      </c>
      <c r="U650" s="76">
        <f t="shared" ca="1" si="85"/>
        <v>0</v>
      </c>
      <c r="V650" s="76">
        <f t="shared" ca="1" si="91"/>
        <v>0</v>
      </c>
      <c r="W650" s="76">
        <f t="shared" ca="1" si="86"/>
        <v>0</v>
      </c>
      <c r="Y650" s="106" t="str">
        <f t="shared" si="87"/>
        <v>prüfen</v>
      </c>
      <c r="Z650" s="107" t="str">
        <f ca="1">IFERROR(OFFSET(MD!$U$5,MATCH(Grundlagen_Abrechnung_KAE!$E650,MD_GENDER,0),0),"")</f>
        <v/>
      </c>
      <c r="AA650" s="104">
        <f t="shared" si="88"/>
        <v>0</v>
      </c>
      <c r="AC650" s="104">
        <f t="shared" si="89"/>
        <v>0</v>
      </c>
      <c r="AD650" s="104">
        <f ca="1">IF(F650="Arbeitgeberähnliche Stellung",OFFSET(MD!$Q$5,MATCH(Grundlagen_Abrechnung_KAE!$AK$7,MD_JAHR,0),0)*$H650,IF(J650&gt;0,AC650,I650))</f>
        <v>0</v>
      </c>
      <c r="AF650" s="85" t="e">
        <f ca="1">OFFSET(MD!$P$5,MATCH($AK$7,MD_JAHR,0),0)*12</f>
        <v>#VALUE!</v>
      </c>
      <c r="AG650" s="85">
        <f t="shared" si="90"/>
        <v>0</v>
      </c>
      <c r="AH650" s="81"/>
      <c r="AJ650" s="72"/>
      <c r="AK650" s="72"/>
      <c r="AL650" s="72"/>
      <c r="AM650" s="72"/>
      <c r="AN650" s="72"/>
    </row>
    <row r="651" spans="2:40" ht="15" customHeight="1" x14ac:dyDescent="0.2">
      <c r="B651" s="78"/>
      <c r="C651" s="78"/>
      <c r="D651" s="78"/>
      <c r="E651" s="79"/>
      <c r="F651" s="80"/>
      <c r="G651" s="73"/>
      <c r="H651" s="82"/>
      <c r="I651" s="93"/>
      <c r="J651" s="90"/>
      <c r="K651" s="83"/>
      <c r="L651" s="83"/>
      <c r="M651" s="84"/>
      <c r="N651" s="83"/>
      <c r="O651" s="104" t="str">
        <f ca="1">IF($B651="","",IF(F651="Arbeitgeberähnliche Stellung",OFFSET(MD!$Q$5,MATCH(Grundlagen_Abrechnung_KAE!$AK$7,MD_JAHR,0),0)*$H651,IF(((AD651/12*M651*12)+N651)&gt;AF651,AF651/12,((AD651/12*M651*12)+N651)/12)))</f>
        <v/>
      </c>
      <c r="P651" s="90"/>
      <c r="Q651" s="90"/>
      <c r="R651" s="104">
        <f t="shared" si="83"/>
        <v>0</v>
      </c>
      <c r="T651" s="145">
        <f t="shared" si="84"/>
        <v>0</v>
      </c>
      <c r="U651" s="76">
        <f t="shared" ca="1" si="85"/>
        <v>0</v>
      </c>
      <c r="V651" s="76">
        <f t="shared" ca="1" si="91"/>
        <v>0</v>
      </c>
      <c r="W651" s="76">
        <f t="shared" ca="1" si="86"/>
        <v>0</v>
      </c>
      <c r="Y651" s="106" t="str">
        <f t="shared" si="87"/>
        <v>prüfen</v>
      </c>
      <c r="Z651" s="107" t="str">
        <f ca="1">IFERROR(OFFSET(MD!$U$5,MATCH(Grundlagen_Abrechnung_KAE!$E651,MD_GENDER,0),0),"")</f>
        <v/>
      </c>
      <c r="AA651" s="104">
        <f t="shared" si="88"/>
        <v>0</v>
      </c>
      <c r="AC651" s="104">
        <f t="shared" si="89"/>
        <v>0</v>
      </c>
      <c r="AD651" s="104">
        <f ca="1">IF(F651="Arbeitgeberähnliche Stellung",OFFSET(MD!$Q$5,MATCH(Grundlagen_Abrechnung_KAE!$AK$7,MD_JAHR,0),0)*$H651,IF(J651&gt;0,AC651,I651))</f>
        <v>0</v>
      </c>
      <c r="AF651" s="85" t="e">
        <f ca="1">OFFSET(MD!$P$5,MATCH($AK$7,MD_JAHR,0),0)*12</f>
        <v>#VALUE!</v>
      </c>
      <c r="AG651" s="85">
        <f t="shared" si="90"/>
        <v>0</v>
      </c>
      <c r="AH651" s="81"/>
      <c r="AJ651" s="72"/>
      <c r="AK651" s="72"/>
      <c r="AL651" s="72"/>
      <c r="AM651" s="72"/>
      <c r="AN651" s="72"/>
    </row>
    <row r="652" spans="2:40" ht="15" customHeight="1" x14ac:dyDescent="0.2">
      <c r="B652" s="78"/>
      <c r="C652" s="78"/>
      <c r="D652" s="78"/>
      <c r="E652" s="79"/>
      <c r="F652" s="80"/>
      <c r="G652" s="73"/>
      <c r="H652" s="82"/>
      <c r="I652" s="93"/>
      <c r="J652" s="90"/>
      <c r="K652" s="83"/>
      <c r="L652" s="83"/>
      <c r="M652" s="84"/>
      <c r="N652" s="83"/>
      <c r="O652" s="104" t="str">
        <f ca="1">IF($B652="","",IF(F652="Arbeitgeberähnliche Stellung",OFFSET(MD!$Q$5,MATCH(Grundlagen_Abrechnung_KAE!$AK$7,MD_JAHR,0),0)*$H652,IF(((AD652/12*M652*12)+N652)&gt;AF652,AF652/12,((AD652/12*M652*12)+N652)/12)))</f>
        <v/>
      </c>
      <c r="P652" s="90"/>
      <c r="Q652" s="90"/>
      <c r="R652" s="104">
        <f t="shared" si="83"/>
        <v>0</v>
      </c>
      <c r="T652" s="145">
        <f t="shared" si="84"/>
        <v>0</v>
      </c>
      <c r="U652" s="76">
        <f t="shared" ca="1" si="85"/>
        <v>0</v>
      </c>
      <c r="V652" s="76">
        <f t="shared" ca="1" si="91"/>
        <v>0</v>
      </c>
      <c r="W652" s="76">
        <f t="shared" ca="1" si="86"/>
        <v>0</v>
      </c>
      <c r="Y652" s="106" t="str">
        <f t="shared" si="87"/>
        <v>prüfen</v>
      </c>
      <c r="Z652" s="107" t="str">
        <f ca="1">IFERROR(OFFSET(MD!$U$5,MATCH(Grundlagen_Abrechnung_KAE!$E652,MD_GENDER,0),0),"")</f>
        <v/>
      </c>
      <c r="AA652" s="104">
        <f t="shared" si="88"/>
        <v>0</v>
      </c>
      <c r="AC652" s="104">
        <f t="shared" si="89"/>
        <v>0</v>
      </c>
      <c r="AD652" s="104">
        <f ca="1">IF(F652="Arbeitgeberähnliche Stellung",OFFSET(MD!$Q$5,MATCH(Grundlagen_Abrechnung_KAE!$AK$7,MD_JAHR,0),0)*$H652,IF(J652&gt;0,AC652,I652))</f>
        <v>0</v>
      </c>
      <c r="AF652" s="85" t="e">
        <f ca="1">OFFSET(MD!$P$5,MATCH($AK$7,MD_JAHR,0),0)*12</f>
        <v>#VALUE!</v>
      </c>
      <c r="AG652" s="85">
        <f t="shared" si="90"/>
        <v>0</v>
      </c>
      <c r="AH652" s="81"/>
      <c r="AJ652" s="72"/>
      <c r="AK652" s="72"/>
      <c r="AL652" s="72"/>
      <c r="AM652" s="72"/>
      <c r="AN652" s="72"/>
    </row>
    <row r="653" spans="2:40" ht="15" customHeight="1" x14ac:dyDescent="0.2">
      <c r="B653" s="78"/>
      <c r="C653" s="78"/>
      <c r="D653" s="78"/>
      <c r="E653" s="79"/>
      <c r="F653" s="80"/>
      <c r="G653" s="73"/>
      <c r="H653" s="82"/>
      <c r="I653" s="93"/>
      <c r="J653" s="90"/>
      <c r="K653" s="83"/>
      <c r="L653" s="83"/>
      <c r="M653" s="84"/>
      <c r="N653" s="83"/>
      <c r="O653" s="104" t="str">
        <f ca="1">IF($B653="","",IF(F653="Arbeitgeberähnliche Stellung",OFFSET(MD!$Q$5,MATCH(Grundlagen_Abrechnung_KAE!$AK$7,MD_JAHR,0),0)*$H653,IF(((AD653/12*M653*12)+N653)&gt;AF653,AF653/12,((AD653/12*M653*12)+N653)/12)))</f>
        <v/>
      </c>
      <c r="P653" s="90"/>
      <c r="Q653" s="90"/>
      <c r="R653" s="104">
        <f t="shared" si="83"/>
        <v>0</v>
      </c>
      <c r="T653" s="145">
        <f t="shared" si="84"/>
        <v>0</v>
      </c>
      <c r="U653" s="76">
        <f t="shared" ca="1" si="85"/>
        <v>0</v>
      </c>
      <c r="V653" s="76">
        <f t="shared" ca="1" si="91"/>
        <v>0</v>
      </c>
      <c r="W653" s="76">
        <f t="shared" ca="1" si="86"/>
        <v>0</v>
      </c>
      <c r="Y653" s="106" t="str">
        <f t="shared" si="87"/>
        <v>prüfen</v>
      </c>
      <c r="Z653" s="107" t="str">
        <f ca="1">IFERROR(OFFSET(MD!$U$5,MATCH(Grundlagen_Abrechnung_KAE!$E653,MD_GENDER,0),0),"")</f>
        <v/>
      </c>
      <c r="AA653" s="104">
        <f t="shared" si="88"/>
        <v>0</v>
      </c>
      <c r="AC653" s="104">
        <f t="shared" si="89"/>
        <v>0</v>
      </c>
      <c r="AD653" s="104">
        <f ca="1">IF(F653="Arbeitgeberähnliche Stellung",OFFSET(MD!$Q$5,MATCH(Grundlagen_Abrechnung_KAE!$AK$7,MD_JAHR,0),0)*$H653,IF(J653&gt;0,AC653,I653))</f>
        <v>0</v>
      </c>
      <c r="AF653" s="85" t="e">
        <f ca="1">OFFSET(MD!$P$5,MATCH($AK$7,MD_JAHR,0),0)*12</f>
        <v>#VALUE!</v>
      </c>
      <c r="AG653" s="85">
        <f t="shared" si="90"/>
        <v>0</v>
      </c>
      <c r="AH653" s="81"/>
      <c r="AJ653" s="72"/>
      <c r="AK653" s="72"/>
      <c r="AL653" s="72"/>
      <c r="AM653" s="72"/>
      <c r="AN653" s="72"/>
    </row>
    <row r="654" spans="2:40" ht="15" customHeight="1" x14ac:dyDescent="0.2">
      <c r="B654" s="78"/>
      <c r="C654" s="78"/>
      <c r="D654" s="78"/>
      <c r="E654" s="79"/>
      <c r="F654" s="80"/>
      <c r="G654" s="73"/>
      <c r="H654" s="82"/>
      <c r="I654" s="93"/>
      <c r="J654" s="90"/>
      <c r="K654" s="83"/>
      <c r="L654" s="83"/>
      <c r="M654" s="84"/>
      <c r="N654" s="83"/>
      <c r="O654" s="104" t="str">
        <f ca="1">IF($B654="","",IF(F654="Arbeitgeberähnliche Stellung",OFFSET(MD!$Q$5,MATCH(Grundlagen_Abrechnung_KAE!$AK$7,MD_JAHR,0),0)*$H654,IF(((AD654/12*M654*12)+N654)&gt;AF654,AF654/12,((AD654/12*M654*12)+N654)/12)))</f>
        <v/>
      </c>
      <c r="P654" s="90"/>
      <c r="Q654" s="90"/>
      <c r="R654" s="104">
        <f t="shared" si="83"/>
        <v>0</v>
      </c>
      <c r="T654" s="145">
        <f t="shared" si="84"/>
        <v>0</v>
      </c>
      <c r="U654" s="76">
        <f t="shared" ca="1" si="85"/>
        <v>0</v>
      </c>
      <c r="V654" s="76">
        <f t="shared" ca="1" si="91"/>
        <v>0</v>
      </c>
      <c r="W654" s="76">
        <f t="shared" ca="1" si="86"/>
        <v>0</v>
      </c>
      <c r="Y654" s="106" t="str">
        <f t="shared" si="87"/>
        <v>prüfen</v>
      </c>
      <c r="Z654" s="107" t="str">
        <f ca="1">IFERROR(OFFSET(MD!$U$5,MATCH(Grundlagen_Abrechnung_KAE!$E654,MD_GENDER,0),0),"")</f>
        <v/>
      </c>
      <c r="AA654" s="104">
        <f t="shared" si="88"/>
        <v>0</v>
      </c>
      <c r="AC654" s="104">
        <f t="shared" si="89"/>
        <v>0</v>
      </c>
      <c r="AD654" s="104">
        <f ca="1">IF(F654="Arbeitgeberähnliche Stellung",OFFSET(MD!$Q$5,MATCH(Grundlagen_Abrechnung_KAE!$AK$7,MD_JAHR,0),0)*$H654,IF(J654&gt;0,AC654,I654))</f>
        <v>0</v>
      </c>
      <c r="AF654" s="85" t="e">
        <f ca="1">OFFSET(MD!$P$5,MATCH($AK$7,MD_JAHR,0),0)*12</f>
        <v>#VALUE!</v>
      </c>
      <c r="AG654" s="85">
        <f t="shared" si="90"/>
        <v>0</v>
      </c>
      <c r="AH654" s="81"/>
      <c r="AJ654" s="72"/>
      <c r="AK654" s="72"/>
      <c r="AL654" s="72"/>
      <c r="AM654" s="72"/>
      <c r="AN654" s="72"/>
    </row>
    <row r="655" spans="2:40" ht="15" customHeight="1" x14ac:dyDescent="0.2">
      <c r="B655" s="78"/>
      <c r="C655" s="78"/>
      <c r="D655" s="78"/>
      <c r="E655" s="79"/>
      <c r="F655" s="80"/>
      <c r="G655" s="73"/>
      <c r="H655" s="82"/>
      <c r="I655" s="93"/>
      <c r="J655" s="90"/>
      <c r="K655" s="83"/>
      <c r="L655" s="83"/>
      <c r="M655" s="84"/>
      <c r="N655" s="83"/>
      <c r="O655" s="104" t="str">
        <f ca="1">IF($B655="","",IF(F655="Arbeitgeberähnliche Stellung",OFFSET(MD!$Q$5,MATCH(Grundlagen_Abrechnung_KAE!$AK$7,MD_JAHR,0),0)*$H655,IF(((AD655/12*M655*12)+N655)&gt;AF655,AF655/12,((AD655/12*M655*12)+N655)/12)))</f>
        <v/>
      </c>
      <c r="P655" s="90"/>
      <c r="Q655" s="90"/>
      <c r="R655" s="104">
        <f t="shared" si="83"/>
        <v>0</v>
      </c>
      <c r="T655" s="145">
        <f t="shared" si="84"/>
        <v>0</v>
      </c>
      <c r="U655" s="76">
        <f t="shared" ca="1" si="85"/>
        <v>0</v>
      </c>
      <c r="V655" s="76">
        <f t="shared" ca="1" si="91"/>
        <v>0</v>
      </c>
      <c r="W655" s="76">
        <f t="shared" ca="1" si="86"/>
        <v>0</v>
      </c>
      <c r="Y655" s="106" t="str">
        <f t="shared" si="87"/>
        <v>prüfen</v>
      </c>
      <c r="Z655" s="107" t="str">
        <f ca="1">IFERROR(OFFSET(MD!$U$5,MATCH(Grundlagen_Abrechnung_KAE!$E655,MD_GENDER,0),0),"")</f>
        <v/>
      </c>
      <c r="AA655" s="104">
        <f t="shared" si="88"/>
        <v>0</v>
      </c>
      <c r="AC655" s="104">
        <f t="shared" si="89"/>
        <v>0</v>
      </c>
      <c r="AD655" s="104">
        <f ca="1">IF(F655="Arbeitgeberähnliche Stellung",OFFSET(MD!$Q$5,MATCH(Grundlagen_Abrechnung_KAE!$AK$7,MD_JAHR,0),0)*$H655,IF(J655&gt;0,AC655,I655))</f>
        <v>0</v>
      </c>
      <c r="AF655" s="85" t="e">
        <f ca="1">OFFSET(MD!$P$5,MATCH($AK$7,MD_JAHR,0),0)*12</f>
        <v>#VALUE!</v>
      </c>
      <c r="AG655" s="85">
        <f t="shared" si="90"/>
        <v>0</v>
      </c>
      <c r="AH655" s="81"/>
      <c r="AJ655" s="72"/>
      <c r="AK655" s="72"/>
      <c r="AL655" s="72"/>
      <c r="AM655" s="72"/>
      <c r="AN655" s="72"/>
    </row>
    <row r="656" spans="2:40" ht="15" customHeight="1" x14ac:dyDescent="0.2">
      <c r="B656" s="78"/>
      <c r="C656" s="78"/>
      <c r="D656" s="78"/>
      <c r="E656" s="79"/>
      <c r="F656" s="80"/>
      <c r="G656" s="73"/>
      <c r="H656" s="82"/>
      <c r="I656" s="93"/>
      <c r="J656" s="90"/>
      <c r="K656" s="83"/>
      <c r="L656" s="83"/>
      <c r="M656" s="84"/>
      <c r="N656" s="83"/>
      <c r="O656" s="104" t="str">
        <f ca="1">IF($B656="","",IF(F656="Arbeitgeberähnliche Stellung",OFFSET(MD!$Q$5,MATCH(Grundlagen_Abrechnung_KAE!$AK$7,MD_JAHR,0),0)*$H656,IF(((AD656/12*M656*12)+N656)&gt;AF656,AF656/12,((AD656/12*M656*12)+N656)/12)))</f>
        <v/>
      </c>
      <c r="P656" s="90"/>
      <c r="Q656" s="90"/>
      <c r="R656" s="104">
        <f t="shared" si="83"/>
        <v>0</v>
      </c>
      <c r="T656" s="145">
        <f t="shared" si="84"/>
        <v>0</v>
      </c>
      <c r="U656" s="76">
        <f t="shared" ca="1" si="85"/>
        <v>0</v>
      </c>
      <c r="V656" s="76">
        <f t="shared" ca="1" si="91"/>
        <v>0</v>
      </c>
      <c r="W656" s="76">
        <f t="shared" ca="1" si="86"/>
        <v>0</v>
      </c>
      <c r="Y656" s="106" t="str">
        <f t="shared" si="87"/>
        <v>prüfen</v>
      </c>
      <c r="Z656" s="107" t="str">
        <f ca="1">IFERROR(OFFSET(MD!$U$5,MATCH(Grundlagen_Abrechnung_KAE!$E656,MD_GENDER,0),0),"")</f>
        <v/>
      </c>
      <c r="AA656" s="104">
        <f t="shared" si="88"/>
        <v>0</v>
      </c>
      <c r="AC656" s="104">
        <f t="shared" si="89"/>
        <v>0</v>
      </c>
      <c r="AD656" s="104">
        <f ca="1">IF(F656="Arbeitgeberähnliche Stellung",OFFSET(MD!$Q$5,MATCH(Grundlagen_Abrechnung_KAE!$AK$7,MD_JAHR,0),0)*$H656,IF(J656&gt;0,AC656,I656))</f>
        <v>0</v>
      </c>
      <c r="AF656" s="85" t="e">
        <f ca="1">OFFSET(MD!$P$5,MATCH($AK$7,MD_JAHR,0),0)*12</f>
        <v>#VALUE!</v>
      </c>
      <c r="AG656" s="85">
        <f t="shared" si="90"/>
        <v>0</v>
      </c>
      <c r="AH656" s="81"/>
      <c r="AJ656" s="72"/>
      <c r="AK656" s="72"/>
      <c r="AL656" s="72"/>
      <c r="AM656" s="72"/>
      <c r="AN656" s="72"/>
    </row>
    <row r="657" spans="2:40" ht="15" customHeight="1" x14ac:dyDescent="0.2">
      <c r="B657" s="78"/>
      <c r="C657" s="78"/>
      <c r="D657" s="78"/>
      <c r="E657" s="79"/>
      <c r="F657" s="80"/>
      <c r="G657" s="73"/>
      <c r="H657" s="82"/>
      <c r="I657" s="93"/>
      <c r="J657" s="90"/>
      <c r="K657" s="83"/>
      <c r="L657" s="83"/>
      <c r="M657" s="84"/>
      <c r="N657" s="83"/>
      <c r="O657" s="104" t="str">
        <f ca="1">IF($B657="","",IF(F657="Arbeitgeberähnliche Stellung",OFFSET(MD!$Q$5,MATCH(Grundlagen_Abrechnung_KAE!$AK$7,MD_JAHR,0),0)*$H657,IF(((AD657/12*M657*12)+N657)&gt;AF657,AF657/12,((AD657/12*M657*12)+N657)/12)))</f>
        <v/>
      </c>
      <c r="P657" s="90"/>
      <c r="Q657" s="90"/>
      <c r="R657" s="104">
        <f t="shared" si="83"/>
        <v>0</v>
      </c>
      <c r="T657" s="145">
        <f t="shared" si="84"/>
        <v>0</v>
      </c>
      <c r="U657" s="76">
        <f t="shared" ca="1" si="85"/>
        <v>0</v>
      </c>
      <c r="V657" s="76">
        <f t="shared" ca="1" si="91"/>
        <v>0</v>
      </c>
      <c r="W657" s="76">
        <f t="shared" ca="1" si="86"/>
        <v>0</v>
      </c>
      <c r="Y657" s="106" t="str">
        <f t="shared" si="87"/>
        <v>prüfen</v>
      </c>
      <c r="Z657" s="107" t="str">
        <f ca="1">IFERROR(OFFSET(MD!$U$5,MATCH(Grundlagen_Abrechnung_KAE!$E657,MD_GENDER,0),0),"")</f>
        <v/>
      </c>
      <c r="AA657" s="104">
        <f t="shared" si="88"/>
        <v>0</v>
      </c>
      <c r="AC657" s="104">
        <f t="shared" si="89"/>
        <v>0</v>
      </c>
      <c r="AD657" s="104">
        <f ca="1">IF(F657="Arbeitgeberähnliche Stellung",OFFSET(MD!$Q$5,MATCH(Grundlagen_Abrechnung_KAE!$AK$7,MD_JAHR,0),0)*$H657,IF(J657&gt;0,AC657,I657))</f>
        <v>0</v>
      </c>
      <c r="AF657" s="85" t="e">
        <f ca="1">OFFSET(MD!$P$5,MATCH($AK$7,MD_JAHR,0),0)*12</f>
        <v>#VALUE!</v>
      </c>
      <c r="AG657" s="85">
        <f t="shared" si="90"/>
        <v>0</v>
      </c>
      <c r="AH657" s="81"/>
      <c r="AJ657" s="72"/>
      <c r="AK657" s="72"/>
      <c r="AL657" s="72"/>
      <c r="AM657" s="72"/>
      <c r="AN657" s="72"/>
    </row>
    <row r="658" spans="2:40" ht="15" customHeight="1" x14ac:dyDescent="0.2">
      <c r="B658" s="78"/>
      <c r="C658" s="78"/>
      <c r="D658" s="78"/>
      <c r="E658" s="79"/>
      <c r="F658" s="80"/>
      <c r="G658" s="73"/>
      <c r="H658" s="82"/>
      <c r="I658" s="93"/>
      <c r="J658" s="90"/>
      <c r="K658" s="83"/>
      <c r="L658" s="83"/>
      <c r="M658" s="84"/>
      <c r="N658" s="83"/>
      <c r="O658" s="104" t="str">
        <f ca="1">IF($B658="","",IF(F658="Arbeitgeberähnliche Stellung",OFFSET(MD!$Q$5,MATCH(Grundlagen_Abrechnung_KAE!$AK$7,MD_JAHR,0),0)*$H658,IF(((AD658/12*M658*12)+N658)&gt;AF658,AF658/12,((AD658/12*M658*12)+N658)/12)))</f>
        <v/>
      </c>
      <c r="P658" s="90"/>
      <c r="Q658" s="90"/>
      <c r="R658" s="104">
        <f t="shared" si="83"/>
        <v>0</v>
      </c>
      <c r="T658" s="145">
        <f t="shared" si="84"/>
        <v>0</v>
      </c>
      <c r="U658" s="76">
        <f t="shared" ca="1" si="85"/>
        <v>0</v>
      </c>
      <c r="V658" s="76">
        <f t="shared" ca="1" si="91"/>
        <v>0</v>
      </c>
      <c r="W658" s="76">
        <f t="shared" ca="1" si="86"/>
        <v>0</v>
      </c>
      <c r="Y658" s="106" t="str">
        <f t="shared" si="87"/>
        <v>prüfen</v>
      </c>
      <c r="Z658" s="107" t="str">
        <f ca="1">IFERROR(OFFSET(MD!$U$5,MATCH(Grundlagen_Abrechnung_KAE!$E658,MD_GENDER,0),0),"")</f>
        <v/>
      </c>
      <c r="AA658" s="104">
        <f t="shared" si="88"/>
        <v>0</v>
      </c>
      <c r="AC658" s="104">
        <f t="shared" si="89"/>
        <v>0</v>
      </c>
      <c r="AD658" s="104">
        <f ca="1">IF(F658="Arbeitgeberähnliche Stellung",OFFSET(MD!$Q$5,MATCH(Grundlagen_Abrechnung_KAE!$AK$7,MD_JAHR,0),0)*$H658,IF(J658&gt;0,AC658,I658))</f>
        <v>0</v>
      </c>
      <c r="AF658" s="85" t="e">
        <f ca="1">OFFSET(MD!$P$5,MATCH($AK$7,MD_JAHR,0),0)*12</f>
        <v>#VALUE!</v>
      </c>
      <c r="AG658" s="85">
        <f t="shared" si="90"/>
        <v>0</v>
      </c>
      <c r="AH658" s="81"/>
      <c r="AJ658" s="72"/>
      <c r="AK658" s="72"/>
      <c r="AL658" s="72"/>
      <c r="AM658" s="72"/>
      <c r="AN658" s="72"/>
    </row>
    <row r="659" spans="2:40" ht="15" customHeight="1" x14ac:dyDescent="0.2">
      <c r="B659" s="78"/>
      <c r="C659" s="78"/>
      <c r="D659" s="78"/>
      <c r="E659" s="79"/>
      <c r="F659" s="80"/>
      <c r="G659" s="73"/>
      <c r="H659" s="82"/>
      <c r="I659" s="93"/>
      <c r="J659" s="90"/>
      <c r="K659" s="83"/>
      <c r="L659" s="83"/>
      <c r="M659" s="84"/>
      <c r="N659" s="83"/>
      <c r="O659" s="104" t="str">
        <f ca="1">IF($B659="","",IF(F659="Arbeitgeberähnliche Stellung",OFFSET(MD!$Q$5,MATCH(Grundlagen_Abrechnung_KAE!$AK$7,MD_JAHR,0),0)*$H659,IF(((AD659/12*M659*12)+N659)&gt;AF659,AF659/12,((AD659/12*M659*12)+N659)/12)))</f>
        <v/>
      </c>
      <c r="P659" s="90"/>
      <c r="Q659" s="90"/>
      <c r="R659" s="104">
        <f t="shared" ref="R659:R722" si="92">ROUND(IF(Q659="",0,IF(P659=0,0,IF(Q659&gt;P659,0,P659-Q659))),2)</f>
        <v>0</v>
      </c>
      <c r="T659" s="145">
        <f t="shared" ref="T659:T722" si="93">IFERROR(R659/P659,0)</f>
        <v>0</v>
      </c>
      <c r="U659" s="76">
        <f t="shared" ref="U659:U722" ca="1" si="94">IFERROR(IF(O659-W659=0,O659,(O659)*(1-T659)),0)</f>
        <v>0</v>
      </c>
      <c r="V659" s="76">
        <f t="shared" ca="1" si="91"/>
        <v>0</v>
      </c>
      <c r="W659" s="76">
        <f t="shared" ref="W659:W722" ca="1" si="95">IFERROR(O659*T659,0)*0.8</f>
        <v>0</v>
      </c>
      <c r="Y659" s="106" t="str">
        <f t="shared" ref="Y659:Y722" si="96">IF(YEAR($G659)&gt;$Y$16,"prüfen","")</f>
        <v>prüfen</v>
      </c>
      <c r="Z659" s="107" t="str">
        <f ca="1">IFERROR(OFFSET(MD!$U$5,MATCH(Grundlagen_Abrechnung_KAE!$E659,MD_GENDER,0),0),"")</f>
        <v/>
      </c>
      <c r="AA659" s="104">
        <f t="shared" ref="AA659:AA722" si="97">IF(B659="",0,IF(YEAR(G659)&gt;$AA$16,0,1))</f>
        <v>0</v>
      </c>
      <c r="AC659" s="104">
        <f t="shared" ref="AC659:AC722" si="98">IF(J659*K659/6&gt;J659*L659/12,J659*K659/6,J659*L659/12)</f>
        <v>0</v>
      </c>
      <c r="AD659" s="104">
        <f ca="1">IF(F659="Arbeitgeberähnliche Stellung",OFFSET(MD!$Q$5,MATCH(Grundlagen_Abrechnung_KAE!$AK$7,MD_JAHR,0),0)*$H659,IF(J659&gt;0,AC659,I659))</f>
        <v>0</v>
      </c>
      <c r="AF659" s="85" t="e">
        <f ca="1">OFFSET(MD!$P$5,MATCH($AK$7,MD_JAHR,0),0)*12</f>
        <v>#VALUE!</v>
      </c>
      <c r="AG659" s="85">
        <f t="shared" ref="AG659:AG722" si="99">I659*M659+N659</f>
        <v>0</v>
      </c>
      <c r="AH659" s="81"/>
      <c r="AJ659" s="72"/>
      <c r="AK659" s="72"/>
      <c r="AL659" s="72"/>
      <c r="AM659" s="72"/>
      <c r="AN659" s="72"/>
    </row>
    <row r="660" spans="2:40" ht="15" customHeight="1" x14ac:dyDescent="0.2">
      <c r="B660" s="78"/>
      <c r="C660" s="78"/>
      <c r="D660" s="78"/>
      <c r="E660" s="79"/>
      <c r="F660" s="80"/>
      <c r="G660" s="73"/>
      <c r="H660" s="82"/>
      <c r="I660" s="93"/>
      <c r="J660" s="90"/>
      <c r="K660" s="83"/>
      <c r="L660" s="83"/>
      <c r="M660" s="84"/>
      <c r="N660" s="83"/>
      <c r="O660" s="104" t="str">
        <f ca="1">IF($B660="","",IF(F660="Arbeitgeberähnliche Stellung",OFFSET(MD!$Q$5,MATCH(Grundlagen_Abrechnung_KAE!$AK$7,MD_JAHR,0),0)*$H660,IF(((AD660/12*M660*12)+N660)&gt;AF660,AF660/12,((AD660/12*M660*12)+N660)/12)))</f>
        <v/>
      </c>
      <c r="P660" s="90"/>
      <c r="Q660" s="90"/>
      <c r="R660" s="104">
        <f t="shared" si="92"/>
        <v>0</v>
      </c>
      <c r="T660" s="145">
        <f t="shared" si="93"/>
        <v>0</v>
      </c>
      <c r="U660" s="76">
        <f t="shared" ca="1" si="94"/>
        <v>0</v>
      </c>
      <c r="V660" s="76">
        <f t="shared" ref="V660:V723" ca="1" si="100">IFERROR(O660*T660,0)</f>
        <v>0</v>
      </c>
      <c r="W660" s="76">
        <f t="shared" ca="1" si="95"/>
        <v>0</v>
      </c>
      <c r="Y660" s="106" t="str">
        <f t="shared" si="96"/>
        <v>prüfen</v>
      </c>
      <c r="Z660" s="107" t="str">
        <f ca="1">IFERROR(OFFSET(MD!$U$5,MATCH(Grundlagen_Abrechnung_KAE!$E660,MD_GENDER,0),0),"")</f>
        <v/>
      </c>
      <c r="AA660" s="104">
        <f t="shared" si="97"/>
        <v>0</v>
      </c>
      <c r="AC660" s="104">
        <f t="shared" si="98"/>
        <v>0</v>
      </c>
      <c r="AD660" s="104">
        <f ca="1">IF(F660="Arbeitgeberähnliche Stellung",OFFSET(MD!$Q$5,MATCH(Grundlagen_Abrechnung_KAE!$AK$7,MD_JAHR,0),0)*$H660,IF(J660&gt;0,AC660,I660))</f>
        <v>0</v>
      </c>
      <c r="AF660" s="85" t="e">
        <f ca="1">OFFSET(MD!$P$5,MATCH($AK$7,MD_JAHR,0),0)*12</f>
        <v>#VALUE!</v>
      </c>
      <c r="AG660" s="85">
        <f t="shared" si="99"/>
        <v>0</v>
      </c>
      <c r="AH660" s="81"/>
      <c r="AJ660" s="72"/>
      <c r="AK660" s="72"/>
      <c r="AL660" s="72"/>
      <c r="AM660" s="72"/>
      <c r="AN660" s="72"/>
    </row>
    <row r="661" spans="2:40" ht="15" customHeight="1" x14ac:dyDescent="0.2">
      <c r="B661" s="78"/>
      <c r="C661" s="78"/>
      <c r="D661" s="78"/>
      <c r="E661" s="79"/>
      <c r="F661" s="80"/>
      <c r="G661" s="73"/>
      <c r="H661" s="82"/>
      <c r="I661" s="93"/>
      <c r="J661" s="90"/>
      <c r="K661" s="83"/>
      <c r="L661" s="83"/>
      <c r="M661" s="84"/>
      <c r="N661" s="83"/>
      <c r="O661" s="104" t="str">
        <f ca="1">IF($B661="","",IF(F661="Arbeitgeberähnliche Stellung",OFFSET(MD!$Q$5,MATCH(Grundlagen_Abrechnung_KAE!$AK$7,MD_JAHR,0),0)*$H661,IF(((AD661/12*M661*12)+N661)&gt;AF661,AF661/12,((AD661/12*M661*12)+N661)/12)))</f>
        <v/>
      </c>
      <c r="P661" s="90"/>
      <c r="Q661" s="90"/>
      <c r="R661" s="104">
        <f t="shared" si="92"/>
        <v>0</v>
      </c>
      <c r="T661" s="145">
        <f t="shared" si="93"/>
        <v>0</v>
      </c>
      <c r="U661" s="76">
        <f t="shared" ca="1" si="94"/>
        <v>0</v>
      </c>
      <c r="V661" s="76">
        <f t="shared" ca="1" si="100"/>
        <v>0</v>
      </c>
      <c r="W661" s="76">
        <f t="shared" ca="1" si="95"/>
        <v>0</v>
      </c>
      <c r="Y661" s="106" t="str">
        <f t="shared" si="96"/>
        <v>prüfen</v>
      </c>
      <c r="Z661" s="107" t="str">
        <f ca="1">IFERROR(OFFSET(MD!$U$5,MATCH(Grundlagen_Abrechnung_KAE!$E661,MD_GENDER,0),0),"")</f>
        <v/>
      </c>
      <c r="AA661" s="104">
        <f t="shared" si="97"/>
        <v>0</v>
      </c>
      <c r="AC661" s="104">
        <f t="shared" si="98"/>
        <v>0</v>
      </c>
      <c r="AD661" s="104">
        <f ca="1">IF(F661="Arbeitgeberähnliche Stellung",OFFSET(MD!$Q$5,MATCH(Grundlagen_Abrechnung_KAE!$AK$7,MD_JAHR,0),0)*$H661,IF(J661&gt;0,AC661,I661))</f>
        <v>0</v>
      </c>
      <c r="AF661" s="85" t="e">
        <f ca="1">OFFSET(MD!$P$5,MATCH($AK$7,MD_JAHR,0),0)*12</f>
        <v>#VALUE!</v>
      </c>
      <c r="AG661" s="85">
        <f t="shared" si="99"/>
        <v>0</v>
      </c>
      <c r="AH661" s="81"/>
      <c r="AJ661" s="72"/>
      <c r="AK661" s="72"/>
      <c r="AL661" s="72"/>
      <c r="AM661" s="72"/>
      <c r="AN661" s="72"/>
    </row>
    <row r="662" spans="2:40" ht="15" customHeight="1" x14ac:dyDescent="0.2">
      <c r="B662" s="78"/>
      <c r="C662" s="78"/>
      <c r="D662" s="78"/>
      <c r="E662" s="79"/>
      <c r="F662" s="80"/>
      <c r="G662" s="73"/>
      <c r="H662" s="82"/>
      <c r="I662" s="93"/>
      <c r="J662" s="90"/>
      <c r="K662" s="83"/>
      <c r="L662" s="83"/>
      <c r="M662" s="84"/>
      <c r="N662" s="83"/>
      <c r="O662" s="104" t="str">
        <f ca="1">IF($B662="","",IF(F662="Arbeitgeberähnliche Stellung",OFFSET(MD!$Q$5,MATCH(Grundlagen_Abrechnung_KAE!$AK$7,MD_JAHR,0),0)*$H662,IF(((AD662/12*M662*12)+N662)&gt;AF662,AF662/12,((AD662/12*M662*12)+N662)/12)))</f>
        <v/>
      </c>
      <c r="P662" s="90"/>
      <c r="Q662" s="90"/>
      <c r="R662" s="104">
        <f t="shared" si="92"/>
        <v>0</v>
      </c>
      <c r="T662" s="145">
        <f t="shared" si="93"/>
        <v>0</v>
      </c>
      <c r="U662" s="76">
        <f t="shared" ca="1" si="94"/>
        <v>0</v>
      </c>
      <c r="V662" s="76">
        <f t="shared" ca="1" si="100"/>
        <v>0</v>
      </c>
      <c r="W662" s="76">
        <f t="shared" ca="1" si="95"/>
        <v>0</v>
      </c>
      <c r="Y662" s="106" t="str">
        <f t="shared" si="96"/>
        <v>prüfen</v>
      </c>
      <c r="Z662" s="107" t="str">
        <f ca="1">IFERROR(OFFSET(MD!$U$5,MATCH(Grundlagen_Abrechnung_KAE!$E662,MD_GENDER,0),0),"")</f>
        <v/>
      </c>
      <c r="AA662" s="104">
        <f t="shared" si="97"/>
        <v>0</v>
      </c>
      <c r="AC662" s="104">
        <f t="shared" si="98"/>
        <v>0</v>
      </c>
      <c r="AD662" s="104">
        <f ca="1">IF(F662="Arbeitgeberähnliche Stellung",OFFSET(MD!$Q$5,MATCH(Grundlagen_Abrechnung_KAE!$AK$7,MD_JAHR,0),0)*$H662,IF(J662&gt;0,AC662,I662))</f>
        <v>0</v>
      </c>
      <c r="AF662" s="85" t="e">
        <f ca="1">OFFSET(MD!$P$5,MATCH($AK$7,MD_JAHR,0),0)*12</f>
        <v>#VALUE!</v>
      </c>
      <c r="AG662" s="85">
        <f t="shared" si="99"/>
        <v>0</v>
      </c>
      <c r="AH662" s="81"/>
      <c r="AJ662" s="72"/>
      <c r="AK662" s="72"/>
      <c r="AL662" s="72"/>
      <c r="AM662" s="72"/>
      <c r="AN662" s="72"/>
    </row>
    <row r="663" spans="2:40" ht="15" customHeight="1" x14ac:dyDescent="0.2">
      <c r="B663" s="78"/>
      <c r="C663" s="78"/>
      <c r="D663" s="78"/>
      <c r="E663" s="79"/>
      <c r="F663" s="80"/>
      <c r="G663" s="73"/>
      <c r="H663" s="82"/>
      <c r="I663" s="93"/>
      <c r="J663" s="90"/>
      <c r="K663" s="83"/>
      <c r="L663" s="83"/>
      <c r="M663" s="84"/>
      <c r="N663" s="83"/>
      <c r="O663" s="104" t="str">
        <f ca="1">IF($B663="","",IF(F663="Arbeitgeberähnliche Stellung",OFFSET(MD!$Q$5,MATCH(Grundlagen_Abrechnung_KAE!$AK$7,MD_JAHR,0),0)*$H663,IF(((AD663/12*M663*12)+N663)&gt;AF663,AF663/12,((AD663/12*M663*12)+N663)/12)))</f>
        <v/>
      </c>
      <c r="P663" s="90"/>
      <c r="Q663" s="90"/>
      <c r="R663" s="104">
        <f t="shared" si="92"/>
        <v>0</v>
      </c>
      <c r="T663" s="145">
        <f t="shared" si="93"/>
        <v>0</v>
      </c>
      <c r="U663" s="76">
        <f t="shared" ca="1" si="94"/>
        <v>0</v>
      </c>
      <c r="V663" s="76">
        <f t="shared" ca="1" si="100"/>
        <v>0</v>
      </c>
      <c r="W663" s="76">
        <f t="shared" ca="1" si="95"/>
        <v>0</v>
      </c>
      <c r="Y663" s="106" t="str">
        <f t="shared" si="96"/>
        <v>prüfen</v>
      </c>
      <c r="Z663" s="107" t="str">
        <f ca="1">IFERROR(OFFSET(MD!$U$5,MATCH(Grundlagen_Abrechnung_KAE!$E663,MD_GENDER,0),0),"")</f>
        <v/>
      </c>
      <c r="AA663" s="104">
        <f t="shared" si="97"/>
        <v>0</v>
      </c>
      <c r="AC663" s="104">
        <f t="shared" si="98"/>
        <v>0</v>
      </c>
      <c r="AD663" s="104">
        <f ca="1">IF(F663="Arbeitgeberähnliche Stellung",OFFSET(MD!$Q$5,MATCH(Grundlagen_Abrechnung_KAE!$AK$7,MD_JAHR,0),0)*$H663,IF(J663&gt;0,AC663,I663))</f>
        <v>0</v>
      </c>
      <c r="AF663" s="85" t="e">
        <f ca="1">OFFSET(MD!$P$5,MATCH($AK$7,MD_JAHR,0),0)*12</f>
        <v>#VALUE!</v>
      </c>
      <c r="AG663" s="85">
        <f t="shared" si="99"/>
        <v>0</v>
      </c>
      <c r="AH663" s="81"/>
      <c r="AJ663" s="72"/>
      <c r="AK663" s="72"/>
      <c r="AL663" s="72"/>
      <c r="AM663" s="72"/>
      <c r="AN663" s="72"/>
    </row>
    <row r="664" spans="2:40" ht="15" customHeight="1" x14ac:dyDescent="0.2">
      <c r="B664" s="78"/>
      <c r="C664" s="78"/>
      <c r="D664" s="78"/>
      <c r="E664" s="79"/>
      <c r="F664" s="80"/>
      <c r="G664" s="73"/>
      <c r="H664" s="82"/>
      <c r="I664" s="93"/>
      <c r="J664" s="90"/>
      <c r="K664" s="83"/>
      <c r="L664" s="83"/>
      <c r="M664" s="84"/>
      <c r="N664" s="83"/>
      <c r="O664" s="104" t="str">
        <f ca="1">IF($B664="","",IF(F664="Arbeitgeberähnliche Stellung",OFFSET(MD!$Q$5,MATCH(Grundlagen_Abrechnung_KAE!$AK$7,MD_JAHR,0),0)*$H664,IF(((AD664/12*M664*12)+N664)&gt;AF664,AF664/12,((AD664/12*M664*12)+N664)/12)))</f>
        <v/>
      </c>
      <c r="P664" s="90"/>
      <c r="Q664" s="90"/>
      <c r="R664" s="104">
        <f t="shared" si="92"/>
        <v>0</v>
      </c>
      <c r="T664" s="145">
        <f t="shared" si="93"/>
        <v>0</v>
      </c>
      <c r="U664" s="76">
        <f t="shared" ca="1" si="94"/>
        <v>0</v>
      </c>
      <c r="V664" s="76">
        <f t="shared" ca="1" si="100"/>
        <v>0</v>
      </c>
      <c r="W664" s="76">
        <f t="shared" ca="1" si="95"/>
        <v>0</v>
      </c>
      <c r="Y664" s="106" t="str">
        <f t="shared" si="96"/>
        <v>prüfen</v>
      </c>
      <c r="Z664" s="107" t="str">
        <f ca="1">IFERROR(OFFSET(MD!$U$5,MATCH(Grundlagen_Abrechnung_KAE!$E664,MD_GENDER,0),0),"")</f>
        <v/>
      </c>
      <c r="AA664" s="104">
        <f t="shared" si="97"/>
        <v>0</v>
      </c>
      <c r="AC664" s="104">
        <f t="shared" si="98"/>
        <v>0</v>
      </c>
      <c r="AD664" s="104">
        <f ca="1">IF(F664="Arbeitgeberähnliche Stellung",OFFSET(MD!$Q$5,MATCH(Grundlagen_Abrechnung_KAE!$AK$7,MD_JAHR,0),0)*$H664,IF(J664&gt;0,AC664,I664))</f>
        <v>0</v>
      </c>
      <c r="AF664" s="85" t="e">
        <f ca="1">OFFSET(MD!$P$5,MATCH($AK$7,MD_JAHR,0),0)*12</f>
        <v>#VALUE!</v>
      </c>
      <c r="AG664" s="85">
        <f t="shared" si="99"/>
        <v>0</v>
      </c>
      <c r="AH664" s="81"/>
      <c r="AJ664" s="72"/>
      <c r="AK664" s="72"/>
      <c r="AL664" s="72"/>
      <c r="AM664" s="72"/>
      <c r="AN664" s="72"/>
    </row>
    <row r="665" spans="2:40" ht="15" customHeight="1" x14ac:dyDescent="0.2">
      <c r="B665" s="78"/>
      <c r="C665" s="78"/>
      <c r="D665" s="78"/>
      <c r="E665" s="79"/>
      <c r="F665" s="80"/>
      <c r="G665" s="73"/>
      <c r="H665" s="82"/>
      <c r="I665" s="93"/>
      <c r="J665" s="90"/>
      <c r="K665" s="83"/>
      <c r="L665" s="83"/>
      <c r="M665" s="84"/>
      <c r="N665" s="83"/>
      <c r="O665" s="104" t="str">
        <f ca="1">IF($B665="","",IF(F665="Arbeitgeberähnliche Stellung",OFFSET(MD!$Q$5,MATCH(Grundlagen_Abrechnung_KAE!$AK$7,MD_JAHR,0),0)*$H665,IF(((AD665/12*M665*12)+N665)&gt;AF665,AF665/12,((AD665/12*M665*12)+N665)/12)))</f>
        <v/>
      </c>
      <c r="P665" s="90"/>
      <c r="Q665" s="90"/>
      <c r="R665" s="104">
        <f t="shared" si="92"/>
        <v>0</v>
      </c>
      <c r="T665" s="145">
        <f t="shared" si="93"/>
        <v>0</v>
      </c>
      <c r="U665" s="76">
        <f t="shared" ca="1" si="94"/>
        <v>0</v>
      </c>
      <c r="V665" s="76">
        <f t="shared" ca="1" si="100"/>
        <v>0</v>
      </c>
      <c r="W665" s="76">
        <f t="shared" ca="1" si="95"/>
        <v>0</v>
      </c>
      <c r="Y665" s="106" t="str">
        <f t="shared" si="96"/>
        <v>prüfen</v>
      </c>
      <c r="Z665" s="107" t="str">
        <f ca="1">IFERROR(OFFSET(MD!$U$5,MATCH(Grundlagen_Abrechnung_KAE!$E665,MD_GENDER,0),0),"")</f>
        <v/>
      </c>
      <c r="AA665" s="104">
        <f t="shared" si="97"/>
        <v>0</v>
      </c>
      <c r="AC665" s="104">
        <f t="shared" si="98"/>
        <v>0</v>
      </c>
      <c r="AD665" s="104">
        <f ca="1">IF(F665="Arbeitgeberähnliche Stellung",OFFSET(MD!$Q$5,MATCH(Grundlagen_Abrechnung_KAE!$AK$7,MD_JAHR,0),0)*$H665,IF(J665&gt;0,AC665,I665))</f>
        <v>0</v>
      </c>
      <c r="AF665" s="85" t="e">
        <f ca="1">OFFSET(MD!$P$5,MATCH($AK$7,MD_JAHR,0),0)*12</f>
        <v>#VALUE!</v>
      </c>
      <c r="AG665" s="85">
        <f t="shared" si="99"/>
        <v>0</v>
      </c>
      <c r="AH665" s="81"/>
      <c r="AJ665" s="72"/>
      <c r="AK665" s="72"/>
      <c r="AL665" s="72"/>
      <c r="AM665" s="72"/>
      <c r="AN665" s="72"/>
    </row>
    <row r="666" spans="2:40" ht="15" customHeight="1" x14ac:dyDescent="0.2">
      <c r="B666" s="78"/>
      <c r="C666" s="78"/>
      <c r="D666" s="78"/>
      <c r="E666" s="79"/>
      <c r="F666" s="80"/>
      <c r="G666" s="73"/>
      <c r="H666" s="82"/>
      <c r="I666" s="93"/>
      <c r="J666" s="90"/>
      <c r="K666" s="83"/>
      <c r="L666" s="83"/>
      <c r="M666" s="84"/>
      <c r="N666" s="83"/>
      <c r="O666" s="104" t="str">
        <f ca="1">IF($B666="","",IF(F666="Arbeitgeberähnliche Stellung",OFFSET(MD!$Q$5,MATCH(Grundlagen_Abrechnung_KAE!$AK$7,MD_JAHR,0),0)*$H666,IF(((AD666/12*M666*12)+N666)&gt;AF666,AF666/12,((AD666/12*M666*12)+N666)/12)))</f>
        <v/>
      </c>
      <c r="P666" s="90"/>
      <c r="Q666" s="90"/>
      <c r="R666" s="104">
        <f t="shared" si="92"/>
        <v>0</v>
      </c>
      <c r="T666" s="145">
        <f t="shared" si="93"/>
        <v>0</v>
      </c>
      <c r="U666" s="76">
        <f t="shared" ca="1" si="94"/>
        <v>0</v>
      </c>
      <c r="V666" s="76">
        <f t="shared" ca="1" si="100"/>
        <v>0</v>
      </c>
      <c r="W666" s="76">
        <f t="shared" ca="1" si="95"/>
        <v>0</v>
      </c>
      <c r="Y666" s="106" t="str">
        <f t="shared" si="96"/>
        <v>prüfen</v>
      </c>
      <c r="Z666" s="107" t="str">
        <f ca="1">IFERROR(OFFSET(MD!$U$5,MATCH(Grundlagen_Abrechnung_KAE!$E666,MD_GENDER,0),0),"")</f>
        <v/>
      </c>
      <c r="AA666" s="104">
        <f t="shared" si="97"/>
        <v>0</v>
      </c>
      <c r="AC666" s="104">
        <f t="shared" si="98"/>
        <v>0</v>
      </c>
      <c r="AD666" s="104">
        <f ca="1">IF(F666="Arbeitgeberähnliche Stellung",OFFSET(MD!$Q$5,MATCH(Grundlagen_Abrechnung_KAE!$AK$7,MD_JAHR,0),0)*$H666,IF(J666&gt;0,AC666,I666))</f>
        <v>0</v>
      </c>
      <c r="AF666" s="85" t="e">
        <f ca="1">OFFSET(MD!$P$5,MATCH($AK$7,MD_JAHR,0),0)*12</f>
        <v>#VALUE!</v>
      </c>
      <c r="AG666" s="85">
        <f t="shared" si="99"/>
        <v>0</v>
      </c>
      <c r="AH666" s="81"/>
      <c r="AJ666" s="72"/>
      <c r="AK666" s="72"/>
      <c r="AL666" s="72"/>
      <c r="AM666" s="72"/>
      <c r="AN666" s="72"/>
    </row>
    <row r="667" spans="2:40" ht="15" customHeight="1" x14ac:dyDescent="0.2">
      <c r="B667" s="78"/>
      <c r="C667" s="78"/>
      <c r="D667" s="78"/>
      <c r="E667" s="79"/>
      <c r="F667" s="80"/>
      <c r="G667" s="73"/>
      <c r="H667" s="82"/>
      <c r="I667" s="93"/>
      <c r="J667" s="90"/>
      <c r="K667" s="83"/>
      <c r="L667" s="83"/>
      <c r="M667" s="84"/>
      <c r="N667" s="83"/>
      <c r="O667" s="104" t="str">
        <f ca="1">IF($B667="","",IF(F667="Arbeitgeberähnliche Stellung",OFFSET(MD!$Q$5,MATCH(Grundlagen_Abrechnung_KAE!$AK$7,MD_JAHR,0),0)*$H667,IF(((AD667/12*M667*12)+N667)&gt;AF667,AF667/12,((AD667/12*M667*12)+N667)/12)))</f>
        <v/>
      </c>
      <c r="P667" s="90"/>
      <c r="Q667" s="90"/>
      <c r="R667" s="104">
        <f t="shared" si="92"/>
        <v>0</v>
      </c>
      <c r="T667" s="145">
        <f t="shared" si="93"/>
        <v>0</v>
      </c>
      <c r="U667" s="76">
        <f t="shared" ca="1" si="94"/>
        <v>0</v>
      </c>
      <c r="V667" s="76">
        <f t="shared" ca="1" si="100"/>
        <v>0</v>
      </c>
      <c r="W667" s="76">
        <f t="shared" ca="1" si="95"/>
        <v>0</v>
      </c>
      <c r="Y667" s="106" t="str">
        <f t="shared" si="96"/>
        <v>prüfen</v>
      </c>
      <c r="Z667" s="107" t="str">
        <f ca="1">IFERROR(OFFSET(MD!$U$5,MATCH(Grundlagen_Abrechnung_KAE!$E667,MD_GENDER,0),0),"")</f>
        <v/>
      </c>
      <c r="AA667" s="104">
        <f t="shared" si="97"/>
        <v>0</v>
      </c>
      <c r="AC667" s="104">
        <f t="shared" si="98"/>
        <v>0</v>
      </c>
      <c r="AD667" s="104">
        <f ca="1">IF(F667="Arbeitgeberähnliche Stellung",OFFSET(MD!$Q$5,MATCH(Grundlagen_Abrechnung_KAE!$AK$7,MD_JAHR,0),0)*$H667,IF(J667&gt;0,AC667,I667))</f>
        <v>0</v>
      </c>
      <c r="AF667" s="85" t="e">
        <f ca="1">OFFSET(MD!$P$5,MATCH($AK$7,MD_JAHR,0),0)*12</f>
        <v>#VALUE!</v>
      </c>
      <c r="AG667" s="85">
        <f t="shared" si="99"/>
        <v>0</v>
      </c>
      <c r="AH667" s="81"/>
      <c r="AJ667" s="72"/>
      <c r="AK667" s="72"/>
      <c r="AL667" s="72"/>
      <c r="AM667" s="72"/>
      <c r="AN667" s="72"/>
    </row>
    <row r="668" spans="2:40" ht="15" customHeight="1" x14ac:dyDescent="0.2">
      <c r="B668" s="78"/>
      <c r="C668" s="78"/>
      <c r="D668" s="78"/>
      <c r="E668" s="79"/>
      <c r="F668" s="80"/>
      <c r="G668" s="73"/>
      <c r="H668" s="82"/>
      <c r="I668" s="93"/>
      <c r="J668" s="90"/>
      <c r="K668" s="83"/>
      <c r="L668" s="83"/>
      <c r="M668" s="84"/>
      <c r="N668" s="83"/>
      <c r="O668" s="104" t="str">
        <f ca="1">IF($B668="","",IF(F668="Arbeitgeberähnliche Stellung",OFFSET(MD!$Q$5,MATCH(Grundlagen_Abrechnung_KAE!$AK$7,MD_JAHR,0),0)*$H668,IF(((AD668/12*M668*12)+N668)&gt;AF668,AF668/12,((AD668/12*M668*12)+N668)/12)))</f>
        <v/>
      </c>
      <c r="P668" s="90"/>
      <c r="Q668" s="90"/>
      <c r="R668" s="104">
        <f t="shared" si="92"/>
        <v>0</v>
      </c>
      <c r="T668" s="145">
        <f t="shared" si="93"/>
        <v>0</v>
      </c>
      <c r="U668" s="76">
        <f t="shared" ca="1" si="94"/>
        <v>0</v>
      </c>
      <c r="V668" s="76">
        <f t="shared" ca="1" si="100"/>
        <v>0</v>
      </c>
      <c r="W668" s="76">
        <f t="shared" ca="1" si="95"/>
        <v>0</v>
      </c>
      <c r="Y668" s="106" t="str">
        <f t="shared" si="96"/>
        <v>prüfen</v>
      </c>
      <c r="Z668" s="107" t="str">
        <f ca="1">IFERROR(OFFSET(MD!$U$5,MATCH(Grundlagen_Abrechnung_KAE!$E668,MD_GENDER,0),0),"")</f>
        <v/>
      </c>
      <c r="AA668" s="104">
        <f t="shared" si="97"/>
        <v>0</v>
      </c>
      <c r="AC668" s="104">
        <f t="shared" si="98"/>
        <v>0</v>
      </c>
      <c r="AD668" s="104">
        <f ca="1">IF(F668="Arbeitgeberähnliche Stellung",OFFSET(MD!$Q$5,MATCH(Grundlagen_Abrechnung_KAE!$AK$7,MD_JAHR,0),0)*$H668,IF(J668&gt;0,AC668,I668))</f>
        <v>0</v>
      </c>
      <c r="AF668" s="85" t="e">
        <f ca="1">OFFSET(MD!$P$5,MATCH($AK$7,MD_JAHR,0),0)*12</f>
        <v>#VALUE!</v>
      </c>
      <c r="AG668" s="85">
        <f t="shared" si="99"/>
        <v>0</v>
      </c>
      <c r="AH668" s="81"/>
      <c r="AJ668" s="72"/>
      <c r="AK668" s="72"/>
      <c r="AL668" s="72"/>
      <c r="AM668" s="72"/>
      <c r="AN668" s="72"/>
    </row>
    <row r="669" spans="2:40" ht="15" customHeight="1" x14ac:dyDescent="0.2">
      <c r="B669" s="78"/>
      <c r="C669" s="78"/>
      <c r="D669" s="78"/>
      <c r="E669" s="79"/>
      <c r="F669" s="80"/>
      <c r="G669" s="73"/>
      <c r="H669" s="82"/>
      <c r="I669" s="93"/>
      <c r="J669" s="90"/>
      <c r="K669" s="83"/>
      <c r="L669" s="83"/>
      <c r="M669" s="84"/>
      <c r="N669" s="83"/>
      <c r="O669" s="104" t="str">
        <f ca="1">IF($B669="","",IF(F669="Arbeitgeberähnliche Stellung",OFFSET(MD!$Q$5,MATCH(Grundlagen_Abrechnung_KAE!$AK$7,MD_JAHR,0),0)*$H669,IF(((AD669/12*M669*12)+N669)&gt;AF669,AF669/12,((AD669/12*M669*12)+N669)/12)))</f>
        <v/>
      </c>
      <c r="P669" s="90"/>
      <c r="Q669" s="90"/>
      <c r="R669" s="104">
        <f t="shared" si="92"/>
        <v>0</v>
      </c>
      <c r="T669" s="145">
        <f t="shared" si="93"/>
        <v>0</v>
      </c>
      <c r="U669" s="76">
        <f t="shared" ca="1" si="94"/>
        <v>0</v>
      </c>
      <c r="V669" s="76">
        <f t="shared" ca="1" si="100"/>
        <v>0</v>
      </c>
      <c r="W669" s="76">
        <f t="shared" ca="1" si="95"/>
        <v>0</v>
      </c>
      <c r="Y669" s="106" t="str">
        <f t="shared" si="96"/>
        <v>prüfen</v>
      </c>
      <c r="Z669" s="107" t="str">
        <f ca="1">IFERROR(OFFSET(MD!$U$5,MATCH(Grundlagen_Abrechnung_KAE!$E669,MD_GENDER,0),0),"")</f>
        <v/>
      </c>
      <c r="AA669" s="104">
        <f t="shared" si="97"/>
        <v>0</v>
      </c>
      <c r="AC669" s="104">
        <f t="shared" si="98"/>
        <v>0</v>
      </c>
      <c r="AD669" s="104">
        <f ca="1">IF(F669="Arbeitgeberähnliche Stellung",OFFSET(MD!$Q$5,MATCH(Grundlagen_Abrechnung_KAE!$AK$7,MD_JAHR,0),0)*$H669,IF(J669&gt;0,AC669,I669))</f>
        <v>0</v>
      </c>
      <c r="AF669" s="85" t="e">
        <f ca="1">OFFSET(MD!$P$5,MATCH($AK$7,MD_JAHR,0),0)*12</f>
        <v>#VALUE!</v>
      </c>
      <c r="AG669" s="85">
        <f t="shared" si="99"/>
        <v>0</v>
      </c>
      <c r="AH669" s="81"/>
      <c r="AJ669" s="72"/>
      <c r="AK669" s="72"/>
      <c r="AL669" s="72"/>
      <c r="AM669" s="72"/>
      <c r="AN669" s="72"/>
    </row>
    <row r="670" spans="2:40" ht="15" customHeight="1" x14ac:dyDescent="0.2">
      <c r="B670" s="78"/>
      <c r="C670" s="78"/>
      <c r="D670" s="78"/>
      <c r="E670" s="79"/>
      <c r="F670" s="80"/>
      <c r="G670" s="73"/>
      <c r="H670" s="82"/>
      <c r="I670" s="93"/>
      <c r="J670" s="90"/>
      <c r="K670" s="83"/>
      <c r="L670" s="83"/>
      <c r="M670" s="84"/>
      <c r="N670" s="83"/>
      <c r="O670" s="104" t="str">
        <f ca="1">IF($B670="","",IF(F670="Arbeitgeberähnliche Stellung",OFFSET(MD!$Q$5,MATCH(Grundlagen_Abrechnung_KAE!$AK$7,MD_JAHR,0),0)*$H670,IF(((AD670/12*M670*12)+N670)&gt;AF670,AF670/12,((AD670/12*M670*12)+N670)/12)))</f>
        <v/>
      </c>
      <c r="P670" s="90"/>
      <c r="Q670" s="90"/>
      <c r="R670" s="104">
        <f t="shared" si="92"/>
        <v>0</v>
      </c>
      <c r="T670" s="145">
        <f t="shared" si="93"/>
        <v>0</v>
      </c>
      <c r="U670" s="76">
        <f t="shared" ca="1" si="94"/>
        <v>0</v>
      </c>
      <c r="V670" s="76">
        <f t="shared" ca="1" si="100"/>
        <v>0</v>
      </c>
      <c r="W670" s="76">
        <f t="shared" ca="1" si="95"/>
        <v>0</v>
      </c>
      <c r="Y670" s="106" t="str">
        <f t="shared" si="96"/>
        <v>prüfen</v>
      </c>
      <c r="Z670" s="107" t="str">
        <f ca="1">IFERROR(OFFSET(MD!$U$5,MATCH(Grundlagen_Abrechnung_KAE!$E670,MD_GENDER,0),0),"")</f>
        <v/>
      </c>
      <c r="AA670" s="104">
        <f t="shared" si="97"/>
        <v>0</v>
      </c>
      <c r="AC670" s="104">
        <f t="shared" si="98"/>
        <v>0</v>
      </c>
      <c r="AD670" s="104">
        <f ca="1">IF(F670="Arbeitgeberähnliche Stellung",OFFSET(MD!$Q$5,MATCH(Grundlagen_Abrechnung_KAE!$AK$7,MD_JAHR,0),0)*$H670,IF(J670&gt;0,AC670,I670))</f>
        <v>0</v>
      </c>
      <c r="AF670" s="85" t="e">
        <f ca="1">OFFSET(MD!$P$5,MATCH($AK$7,MD_JAHR,0),0)*12</f>
        <v>#VALUE!</v>
      </c>
      <c r="AG670" s="85">
        <f t="shared" si="99"/>
        <v>0</v>
      </c>
      <c r="AH670" s="81"/>
      <c r="AJ670" s="72"/>
      <c r="AK670" s="72"/>
      <c r="AL670" s="72"/>
      <c r="AM670" s="72"/>
      <c r="AN670" s="72"/>
    </row>
    <row r="671" spans="2:40" ht="15" customHeight="1" x14ac:dyDescent="0.2">
      <c r="B671" s="78"/>
      <c r="C671" s="78"/>
      <c r="D671" s="78"/>
      <c r="E671" s="79"/>
      <c r="F671" s="80"/>
      <c r="G671" s="73"/>
      <c r="H671" s="82"/>
      <c r="I671" s="93"/>
      <c r="J671" s="90"/>
      <c r="K671" s="83"/>
      <c r="L671" s="83"/>
      <c r="M671" s="84"/>
      <c r="N671" s="83"/>
      <c r="O671" s="104" t="str">
        <f ca="1">IF($B671="","",IF(F671="Arbeitgeberähnliche Stellung",OFFSET(MD!$Q$5,MATCH(Grundlagen_Abrechnung_KAE!$AK$7,MD_JAHR,0),0)*$H671,IF(((AD671/12*M671*12)+N671)&gt;AF671,AF671/12,((AD671/12*M671*12)+N671)/12)))</f>
        <v/>
      </c>
      <c r="P671" s="90"/>
      <c r="Q671" s="90"/>
      <c r="R671" s="104">
        <f t="shared" si="92"/>
        <v>0</v>
      </c>
      <c r="T671" s="145">
        <f t="shared" si="93"/>
        <v>0</v>
      </c>
      <c r="U671" s="76">
        <f t="shared" ca="1" si="94"/>
        <v>0</v>
      </c>
      <c r="V671" s="76">
        <f t="shared" ca="1" si="100"/>
        <v>0</v>
      </c>
      <c r="W671" s="76">
        <f t="shared" ca="1" si="95"/>
        <v>0</v>
      </c>
      <c r="Y671" s="106" t="str">
        <f t="shared" si="96"/>
        <v>prüfen</v>
      </c>
      <c r="Z671" s="107" t="str">
        <f ca="1">IFERROR(OFFSET(MD!$U$5,MATCH(Grundlagen_Abrechnung_KAE!$E671,MD_GENDER,0),0),"")</f>
        <v/>
      </c>
      <c r="AA671" s="104">
        <f t="shared" si="97"/>
        <v>0</v>
      </c>
      <c r="AC671" s="104">
        <f t="shared" si="98"/>
        <v>0</v>
      </c>
      <c r="AD671" s="104">
        <f ca="1">IF(F671="Arbeitgeberähnliche Stellung",OFFSET(MD!$Q$5,MATCH(Grundlagen_Abrechnung_KAE!$AK$7,MD_JAHR,0),0)*$H671,IF(J671&gt;0,AC671,I671))</f>
        <v>0</v>
      </c>
      <c r="AF671" s="85" t="e">
        <f ca="1">OFFSET(MD!$P$5,MATCH($AK$7,MD_JAHR,0),0)*12</f>
        <v>#VALUE!</v>
      </c>
      <c r="AG671" s="85">
        <f t="shared" si="99"/>
        <v>0</v>
      </c>
      <c r="AH671" s="81"/>
      <c r="AJ671" s="72"/>
      <c r="AK671" s="72"/>
      <c r="AL671" s="72"/>
      <c r="AM671" s="72"/>
      <c r="AN671" s="72"/>
    </row>
    <row r="672" spans="2:40" ht="15" customHeight="1" x14ac:dyDescent="0.2">
      <c r="B672" s="78"/>
      <c r="C672" s="78"/>
      <c r="D672" s="78"/>
      <c r="E672" s="79"/>
      <c r="F672" s="80"/>
      <c r="G672" s="73"/>
      <c r="H672" s="82"/>
      <c r="I672" s="93"/>
      <c r="J672" s="90"/>
      <c r="K672" s="83"/>
      <c r="L672" s="83"/>
      <c r="M672" s="84"/>
      <c r="N672" s="83"/>
      <c r="O672" s="104" t="str">
        <f ca="1">IF($B672="","",IF(F672="Arbeitgeberähnliche Stellung",OFFSET(MD!$Q$5,MATCH(Grundlagen_Abrechnung_KAE!$AK$7,MD_JAHR,0),0)*$H672,IF(((AD672/12*M672*12)+N672)&gt;AF672,AF672/12,((AD672/12*M672*12)+N672)/12)))</f>
        <v/>
      </c>
      <c r="P672" s="90"/>
      <c r="Q672" s="90"/>
      <c r="R672" s="104">
        <f t="shared" si="92"/>
        <v>0</v>
      </c>
      <c r="T672" s="145">
        <f t="shared" si="93"/>
        <v>0</v>
      </c>
      <c r="U672" s="76">
        <f t="shared" ca="1" si="94"/>
        <v>0</v>
      </c>
      <c r="V672" s="76">
        <f t="shared" ca="1" si="100"/>
        <v>0</v>
      </c>
      <c r="W672" s="76">
        <f t="shared" ca="1" si="95"/>
        <v>0</v>
      </c>
      <c r="Y672" s="106" t="str">
        <f t="shared" si="96"/>
        <v>prüfen</v>
      </c>
      <c r="Z672" s="107" t="str">
        <f ca="1">IFERROR(OFFSET(MD!$U$5,MATCH(Grundlagen_Abrechnung_KAE!$E672,MD_GENDER,0),0),"")</f>
        <v/>
      </c>
      <c r="AA672" s="104">
        <f t="shared" si="97"/>
        <v>0</v>
      </c>
      <c r="AC672" s="104">
        <f t="shared" si="98"/>
        <v>0</v>
      </c>
      <c r="AD672" s="104">
        <f ca="1">IF(F672="Arbeitgeberähnliche Stellung",OFFSET(MD!$Q$5,MATCH(Grundlagen_Abrechnung_KAE!$AK$7,MD_JAHR,0),0)*$H672,IF(J672&gt;0,AC672,I672))</f>
        <v>0</v>
      </c>
      <c r="AF672" s="85" t="e">
        <f ca="1">OFFSET(MD!$P$5,MATCH($AK$7,MD_JAHR,0),0)*12</f>
        <v>#VALUE!</v>
      </c>
      <c r="AG672" s="85">
        <f t="shared" si="99"/>
        <v>0</v>
      </c>
      <c r="AH672" s="81"/>
      <c r="AJ672" s="72"/>
      <c r="AK672" s="72"/>
      <c r="AL672" s="72"/>
      <c r="AM672" s="72"/>
      <c r="AN672" s="72"/>
    </row>
    <row r="673" spans="2:40" ht="15" customHeight="1" x14ac:dyDescent="0.2">
      <c r="B673" s="78"/>
      <c r="C673" s="78"/>
      <c r="D673" s="78"/>
      <c r="E673" s="79"/>
      <c r="F673" s="80"/>
      <c r="G673" s="73"/>
      <c r="H673" s="82"/>
      <c r="I673" s="93"/>
      <c r="J673" s="90"/>
      <c r="K673" s="83"/>
      <c r="L673" s="83"/>
      <c r="M673" s="84"/>
      <c r="N673" s="83"/>
      <c r="O673" s="104" t="str">
        <f ca="1">IF($B673="","",IF(F673="Arbeitgeberähnliche Stellung",OFFSET(MD!$Q$5,MATCH(Grundlagen_Abrechnung_KAE!$AK$7,MD_JAHR,0),0)*$H673,IF(((AD673/12*M673*12)+N673)&gt;AF673,AF673/12,((AD673/12*M673*12)+N673)/12)))</f>
        <v/>
      </c>
      <c r="P673" s="90"/>
      <c r="Q673" s="90"/>
      <c r="R673" s="104">
        <f t="shared" si="92"/>
        <v>0</v>
      </c>
      <c r="T673" s="145">
        <f t="shared" si="93"/>
        <v>0</v>
      </c>
      <c r="U673" s="76">
        <f t="shared" ca="1" si="94"/>
        <v>0</v>
      </c>
      <c r="V673" s="76">
        <f t="shared" ca="1" si="100"/>
        <v>0</v>
      </c>
      <c r="W673" s="76">
        <f t="shared" ca="1" si="95"/>
        <v>0</v>
      </c>
      <c r="Y673" s="106" t="str">
        <f t="shared" si="96"/>
        <v>prüfen</v>
      </c>
      <c r="Z673" s="107" t="str">
        <f ca="1">IFERROR(OFFSET(MD!$U$5,MATCH(Grundlagen_Abrechnung_KAE!$E673,MD_GENDER,0),0),"")</f>
        <v/>
      </c>
      <c r="AA673" s="104">
        <f t="shared" si="97"/>
        <v>0</v>
      </c>
      <c r="AC673" s="104">
        <f t="shared" si="98"/>
        <v>0</v>
      </c>
      <c r="AD673" s="104">
        <f ca="1">IF(F673="Arbeitgeberähnliche Stellung",OFFSET(MD!$Q$5,MATCH(Grundlagen_Abrechnung_KAE!$AK$7,MD_JAHR,0),0)*$H673,IF(J673&gt;0,AC673,I673))</f>
        <v>0</v>
      </c>
      <c r="AF673" s="85" t="e">
        <f ca="1">OFFSET(MD!$P$5,MATCH($AK$7,MD_JAHR,0),0)*12</f>
        <v>#VALUE!</v>
      </c>
      <c r="AG673" s="85">
        <f t="shared" si="99"/>
        <v>0</v>
      </c>
      <c r="AH673" s="81"/>
      <c r="AJ673" s="72"/>
      <c r="AK673" s="72"/>
      <c r="AL673" s="72"/>
      <c r="AM673" s="72"/>
      <c r="AN673" s="72"/>
    </row>
    <row r="674" spans="2:40" ht="15" customHeight="1" x14ac:dyDescent="0.2">
      <c r="B674" s="78"/>
      <c r="C674" s="78"/>
      <c r="D674" s="78"/>
      <c r="E674" s="79"/>
      <c r="F674" s="80"/>
      <c r="G674" s="73"/>
      <c r="H674" s="82"/>
      <c r="I674" s="93"/>
      <c r="J674" s="90"/>
      <c r="K674" s="83"/>
      <c r="L674" s="83"/>
      <c r="M674" s="84"/>
      <c r="N674" s="83"/>
      <c r="O674" s="104" t="str">
        <f ca="1">IF($B674="","",IF(F674="Arbeitgeberähnliche Stellung",OFFSET(MD!$Q$5,MATCH(Grundlagen_Abrechnung_KAE!$AK$7,MD_JAHR,0),0)*$H674,IF(((AD674/12*M674*12)+N674)&gt;AF674,AF674/12,((AD674/12*M674*12)+N674)/12)))</f>
        <v/>
      </c>
      <c r="P674" s="90"/>
      <c r="Q674" s="90"/>
      <c r="R674" s="104">
        <f t="shared" si="92"/>
        <v>0</v>
      </c>
      <c r="T674" s="145">
        <f t="shared" si="93"/>
        <v>0</v>
      </c>
      <c r="U674" s="76">
        <f t="shared" ca="1" si="94"/>
        <v>0</v>
      </c>
      <c r="V674" s="76">
        <f t="shared" ca="1" si="100"/>
        <v>0</v>
      </c>
      <c r="W674" s="76">
        <f t="shared" ca="1" si="95"/>
        <v>0</v>
      </c>
      <c r="Y674" s="106" t="str">
        <f t="shared" si="96"/>
        <v>prüfen</v>
      </c>
      <c r="Z674" s="107" t="str">
        <f ca="1">IFERROR(OFFSET(MD!$U$5,MATCH(Grundlagen_Abrechnung_KAE!$E674,MD_GENDER,0),0),"")</f>
        <v/>
      </c>
      <c r="AA674" s="104">
        <f t="shared" si="97"/>
        <v>0</v>
      </c>
      <c r="AC674" s="104">
        <f t="shared" si="98"/>
        <v>0</v>
      </c>
      <c r="AD674" s="104">
        <f ca="1">IF(F674="Arbeitgeberähnliche Stellung",OFFSET(MD!$Q$5,MATCH(Grundlagen_Abrechnung_KAE!$AK$7,MD_JAHR,0),0)*$H674,IF(J674&gt;0,AC674,I674))</f>
        <v>0</v>
      </c>
      <c r="AF674" s="85" t="e">
        <f ca="1">OFFSET(MD!$P$5,MATCH($AK$7,MD_JAHR,0),0)*12</f>
        <v>#VALUE!</v>
      </c>
      <c r="AG674" s="85">
        <f t="shared" si="99"/>
        <v>0</v>
      </c>
      <c r="AH674" s="81"/>
      <c r="AJ674" s="72"/>
      <c r="AK674" s="72"/>
      <c r="AL674" s="72"/>
      <c r="AM674" s="72"/>
      <c r="AN674" s="72"/>
    </row>
    <row r="675" spans="2:40" ht="15" customHeight="1" x14ac:dyDescent="0.2">
      <c r="B675" s="78"/>
      <c r="C675" s="78"/>
      <c r="D675" s="78"/>
      <c r="E675" s="79"/>
      <c r="F675" s="80"/>
      <c r="G675" s="73"/>
      <c r="H675" s="82"/>
      <c r="I675" s="93"/>
      <c r="J675" s="90"/>
      <c r="K675" s="83"/>
      <c r="L675" s="83"/>
      <c r="M675" s="84"/>
      <c r="N675" s="83"/>
      <c r="O675" s="104" t="str">
        <f ca="1">IF($B675="","",IF(F675="Arbeitgeberähnliche Stellung",OFFSET(MD!$Q$5,MATCH(Grundlagen_Abrechnung_KAE!$AK$7,MD_JAHR,0),0)*$H675,IF(((AD675/12*M675*12)+N675)&gt;AF675,AF675/12,((AD675/12*M675*12)+N675)/12)))</f>
        <v/>
      </c>
      <c r="P675" s="90"/>
      <c r="Q675" s="90"/>
      <c r="R675" s="104">
        <f t="shared" si="92"/>
        <v>0</v>
      </c>
      <c r="T675" s="145">
        <f t="shared" si="93"/>
        <v>0</v>
      </c>
      <c r="U675" s="76">
        <f t="shared" ca="1" si="94"/>
        <v>0</v>
      </c>
      <c r="V675" s="76">
        <f t="shared" ca="1" si="100"/>
        <v>0</v>
      </c>
      <c r="W675" s="76">
        <f t="shared" ca="1" si="95"/>
        <v>0</v>
      </c>
      <c r="Y675" s="106" t="str">
        <f t="shared" si="96"/>
        <v>prüfen</v>
      </c>
      <c r="Z675" s="107" t="str">
        <f ca="1">IFERROR(OFFSET(MD!$U$5,MATCH(Grundlagen_Abrechnung_KAE!$E675,MD_GENDER,0),0),"")</f>
        <v/>
      </c>
      <c r="AA675" s="104">
        <f t="shared" si="97"/>
        <v>0</v>
      </c>
      <c r="AC675" s="104">
        <f t="shared" si="98"/>
        <v>0</v>
      </c>
      <c r="AD675" s="104">
        <f ca="1">IF(F675="Arbeitgeberähnliche Stellung",OFFSET(MD!$Q$5,MATCH(Grundlagen_Abrechnung_KAE!$AK$7,MD_JAHR,0),0)*$H675,IF(J675&gt;0,AC675,I675))</f>
        <v>0</v>
      </c>
      <c r="AF675" s="85" t="e">
        <f ca="1">OFFSET(MD!$P$5,MATCH($AK$7,MD_JAHR,0),0)*12</f>
        <v>#VALUE!</v>
      </c>
      <c r="AG675" s="85">
        <f t="shared" si="99"/>
        <v>0</v>
      </c>
      <c r="AH675" s="81"/>
      <c r="AJ675" s="72"/>
      <c r="AK675" s="72"/>
      <c r="AL675" s="72"/>
      <c r="AM675" s="72"/>
      <c r="AN675" s="72"/>
    </row>
    <row r="676" spans="2:40" ht="15" customHeight="1" x14ac:dyDescent="0.2">
      <c r="B676" s="78"/>
      <c r="C676" s="78"/>
      <c r="D676" s="78"/>
      <c r="E676" s="79"/>
      <c r="F676" s="80"/>
      <c r="G676" s="73"/>
      <c r="H676" s="82"/>
      <c r="I676" s="93"/>
      <c r="J676" s="90"/>
      <c r="K676" s="83"/>
      <c r="L676" s="83"/>
      <c r="M676" s="84"/>
      <c r="N676" s="83"/>
      <c r="O676" s="104" t="str">
        <f ca="1">IF($B676="","",IF(F676="Arbeitgeberähnliche Stellung",OFFSET(MD!$Q$5,MATCH(Grundlagen_Abrechnung_KAE!$AK$7,MD_JAHR,0),0)*$H676,IF(((AD676/12*M676*12)+N676)&gt;AF676,AF676/12,((AD676/12*M676*12)+N676)/12)))</f>
        <v/>
      </c>
      <c r="P676" s="90"/>
      <c r="Q676" s="90"/>
      <c r="R676" s="104">
        <f t="shared" si="92"/>
        <v>0</v>
      </c>
      <c r="T676" s="145">
        <f t="shared" si="93"/>
        <v>0</v>
      </c>
      <c r="U676" s="76">
        <f t="shared" ca="1" si="94"/>
        <v>0</v>
      </c>
      <c r="V676" s="76">
        <f t="shared" ca="1" si="100"/>
        <v>0</v>
      </c>
      <c r="W676" s="76">
        <f t="shared" ca="1" si="95"/>
        <v>0</v>
      </c>
      <c r="Y676" s="106" t="str">
        <f t="shared" si="96"/>
        <v>prüfen</v>
      </c>
      <c r="Z676" s="107" t="str">
        <f ca="1">IFERROR(OFFSET(MD!$U$5,MATCH(Grundlagen_Abrechnung_KAE!$E676,MD_GENDER,0),0),"")</f>
        <v/>
      </c>
      <c r="AA676" s="104">
        <f t="shared" si="97"/>
        <v>0</v>
      </c>
      <c r="AC676" s="104">
        <f t="shared" si="98"/>
        <v>0</v>
      </c>
      <c r="AD676" s="104">
        <f ca="1">IF(F676="Arbeitgeberähnliche Stellung",OFFSET(MD!$Q$5,MATCH(Grundlagen_Abrechnung_KAE!$AK$7,MD_JAHR,0),0)*$H676,IF(J676&gt;0,AC676,I676))</f>
        <v>0</v>
      </c>
      <c r="AF676" s="85" t="e">
        <f ca="1">OFFSET(MD!$P$5,MATCH($AK$7,MD_JAHR,0),0)*12</f>
        <v>#VALUE!</v>
      </c>
      <c r="AG676" s="85">
        <f t="shared" si="99"/>
        <v>0</v>
      </c>
      <c r="AH676" s="81"/>
      <c r="AJ676" s="72"/>
      <c r="AK676" s="72"/>
      <c r="AL676" s="72"/>
      <c r="AM676" s="72"/>
      <c r="AN676" s="72"/>
    </row>
    <row r="677" spans="2:40" ht="15" customHeight="1" x14ac:dyDescent="0.2">
      <c r="B677" s="78"/>
      <c r="C677" s="78"/>
      <c r="D677" s="78"/>
      <c r="E677" s="79"/>
      <c r="F677" s="80"/>
      <c r="G677" s="73"/>
      <c r="H677" s="82"/>
      <c r="I677" s="93"/>
      <c r="J677" s="90"/>
      <c r="K677" s="83"/>
      <c r="L677" s="83"/>
      <c r="M677" s="84"/>
      <c r="N677" s="83"/>
      <c r="O677" s="104" t="str">
        <f ca="1">IF($B677="","",IF(F677="Arbeitgeberähnliche Stellung",OFFSET(MD!$Q$5,MATCH(Grundlagen_Abrechnung_KAE!$AK$7,MD_JAHR,0),0)*$H677,IF(((AD677/12*M677*12)+N677)&gt;AF677,AF677/12,((AD677/12*M677*12)+N677)/12)))</f>
        <v/>
      </c>
      <c r="P677" s="90"/>
      <c r="Q677" s="90"/>
      <c r="R677" s="104">
        <f t="shared" si="92"/>
        <v>0</v>
      </c>
      <c r="T677" s="145">
        <f t="shared" si="93"/>
        <v>0</v>
      </c>
      <c r="U677" s="76">
        <f t="shared" ca="1" si="94"/>
        <v>0</v>
      </c>
      <c r="V677" s="76">
        <f t="shared" ca="1" si="100"/>
        <v>0</v>
      </c>
      <c r="W677" s="76">
        <f t="shared" ca="1" si="95"/>
        <v>0</v>
      </c>
      <c r="Y677" s="106" t="str">
        <f t="shared" si="96"/>
        <v>prüfen</v>
      </c>
      <c r="Z677" s="107" t="str">
        <f ca="1">IFERROR(OFFSET(MD!$U$5,MATCH(Grundlagen_Abrechnung_KAE!$E677,MD_GENDER,0),0),"")</f>
        <v/>
      </c>
      <c r="AA677" s="104">
        <f t="shared" si="97"/>
        <v>0</v>
      </c>
      <c r="AC677" s="104">
        <f t="shared" si="98"/>
        <v>0</v>
      </c>
      <c r="AD677" s="104">
        <f ca="1">IF(F677="Arbeitgeberähnliche Stellung",OFFSET(MD!$Q$5,MATCH(Grundlagen_Abrechnung_KAE!$AK$7,MD_JAHR,0),0)*$H677,IF(J677&gt;0,AC677,I677))</f>
        <v>0</v>
      </c>
      <c r="AF677" s="85" t="e">
        <f ca="1">OFFSET(MD!$P$5,MATCH($AK$7,MD_JAHR,0),0)*12</f>
        <v>#VALUE!</v>
      </c>
      <c r="AG677" s="85">
        <f t="shared" si="99"/>
        <v>0</v>
      </c>
      <c r="AH677" s="81"/>
      <c r="AJ677" s="72"/>
      <c r="AK677" s="72"/>
      <c r="AL677" s="72"/>
      <c r="AM677" s="72"/>
      <c r="AN677" s="72"/>
    </row>
    <row r="678" spans="2:40" ht="15" customHeight="1" x14ac:dyDescent="0.2">
      <c r="B678" s="78"/>
      <c r="C678" s="78"/>
      <c r="D678" s="78"/>
      <c r="E678" s="79"/>
      <c r="F678" s="80"/>
      <c r="G678" s="73"/>
      <c r="H678" s="82"/>
      <c r="I678" s="93"/>
      <c r="J678" s="90"/>
      <c r="K678" s="83"/>
      <c r="L678" s="83"/>
      <c r="M678" s="84"/>
      <c r="N678" s="83"/>
      <c r="O678" s="104" t="str">
        <f ca="1">IF($B678="","",IF(F678="Arbeitgeberähnliche Stellung",OFFSET(MD!$Q$5,MATCH(Grundlagen_Abrechnung_KAE!$AK$7,MD_JAHR,0),0)*$H678,IF(((AD678/12*M678*12)+N678)&gt;AF678,AF678/12,((AD678/12*M678*12)+N678)/12)))</f>
        <v/>
      </c>
      <c r="P678" s="90"/>
      <c r="Q678" s="90"/>
      <c r="R678" s="104">
        <f t="shared" si="92"/>
        <v>0</v>
      </c>
      <c r="T678" s="145">
        <f t="shared" si="93"/>
        <v>0</v>
      </c>
      <c r="U678" s="76">
        <f t="shared" ca="1" si="94"/>
        <v>0</v>
      </c>
      <c r="V678" s="76">
        <f t="shared" ca="1" si="100"/>
        <v>0</v>
      </c>
      <c r="W678" s="76">
        <f t="shared" ca="1" si="95"/>
        <v>0</v>
      </c>
      <c r="Y678" s="106" t="str">
        <f t="shared" si="96"/>
        <v>prüfen</v>
      </c>
      <c r="Z678" s="107" t="str">
        <f ca="1">IFERROR(OFFSET(MD!$U$5,MATCH(Grundlagen_Abrechnung_KAE!$E678,MD_GENDER,0),0),"")</f>
        <v/>
      </c>
      <c r="AA678" s="104">
        <f t="shared" si="97"/>
        <v>0</v>
      </c>
      <c r="AC678" s="104">
        <f t="shared" si="98"/>
        <v>0</v>
      </c>
      <c r="AD678" s="104">
        <f ca="1">IF(F678="Arbeitgeberähnliche Stellung",OFFSET(MD!$Q$5,MATCH(Grundlagen_Abrechnung_KAE!$AK$7,MD_JAHR,0),0)*$H678,IF(J678&gt;0,AC678,I678))</f>
        <v>0</v>
      </c>
      <c r="AF678" s="85" t="e">
        <f ca="1">OFFSET(MD!$P$5,MATCH($AK$7,MD_JAHR,0),0)*12</f>
        <v>#VALUE!</v>
      </c>
      <c r="AG678" s="85">
        <f t="shared" si="99"/>
        <v>0</v>
      </c>
      <c r="AH678" s="81"/>
      <c r="AJ678" s="72"/>
      <c r="AK678" s="72"/>
      <c r="AL678" s="72"/>
      <c r="AM678" s="72"/>
      <c r="AN678" s="72"/>
    </row>
    <row r="679" spans="2:40" ht="15" customHeight="1" x14ac:dyDescent="0.2">
      <c r="B679" s="78"/>
      <c r="C679" s="78"/>
      <c r="D679" s="78"/>
      <c r="E679" s="79"/>
      <c r="F679" s="80"/>
      <c r="G679" s="73"/>
      <c r="H679" s="82"/>
      <c r="I679" s="93"/>
      <c r="J679" s="90"/>
      <c r="K679" s="83"/>
      <c r="L679" s="83"/>
      <c r="M679" s="84"/>
      <c r="N679" s="83"/>
      <c r="O679" s="104" t="str">
        <f ca="1">IF($B679="","",IF(F679="Arbeitgeberähnliche Stellung",OFFSET(MD!$Q$5,MATCH(Grundlagen_Abrechnung_KAE!$AK$7,MD_JAHR,0),0)*$H679,IF(((AD679/12*M679*12)+N679)&gt;AF679,AF679/12,((AD679/12*M679*12)+N679)/12)))</f>
        <v/>
      </c>
      <c r="P679" s="90"/>
      <c r="Q679" s="90"/>
      <c r="R679" s="104">
        <f t="shared" si="92"/>
        <v>0</v>
      </c>
      <c r="T679" s="145">
        <f t="shared" si="93"/>
        <v>0</v>
      </c>
      <c r="U679" s="76">
        <f t="shared" ca="1" si="94"/>
        <v>0</v>
      </c>
      <c r="V679" s="76">
        <f t="shared" ca="1" si="100"/>
        <v>0</v>
      </c>
      <c r="W679" s="76">
        <f t="shared" ca="1" si="95"/>
        <v>0</v>
      </c>
      <c r="Y679" s="106" t="str">
        <f t="shared" si="96"/>
        <v>prüfen</v>
      </c>
      <c r="Z679" s="107" t="str">
        <f ca="1">IFERROR(OFFSET(MD!$U$5,MATCH(Grundlagen_Abrechnung_KAE!$E679,MD_GENDER,0),0),"")</f>
        <v/>
      </c>
      <c r="AA679" s="104">
        <f t="shared" si="97"/>
        <v>0</v>
      </c>
      <c r="AC679" s="104">
        <f t="shared" si="98"/>
        <v>0</v>
      </c>
      <c r="AD679" s="104">
        <f ca="1">IF(F679="Arbeitgeberähnliche Stellung",OFFSET(MD!$Q$5,MATCH(Grundlagen_Abrechnung_KAE!$AK$7,MD_JAHR,0),0)*$H679,IF(J679&gt;0,AC679,I679))</f>
        <v>0</v>
      </c>
      <c r="AF679" s="85" t="e">
        <f ca="1">OFFSET(MD!$P$5,MATCH($AK$7,MD_JAHR,0),0)*12</f>
        <v>#VALUE!</v>
      </c>
      <c r="AG679" s="85">
        <f t="shared" si="99"/>
        <v>0</v>
      </c>
      <c r="AH679" s="81"/>
      <c r="AJ679" s="72"/>
      <c r="AK679" s="72"/>
      <c r="AL679" s="72"/>
      <c r="AM679" s="72"/>
      <c r="AN679" s="72"/>
    </row>
    <row r="680" spans="2:40" ht="15" customHeight="1" x14ac:dyDescent="0.2">
      <c r="B680" s="78"/>
      <c r="C680" s="78"/>
      <c r="D680" s="78"/>
      <c r="E680" s="79"/>
      <c r="F680" s="80"/>
      <c r="G680" s="73"/>
      <c r="H680" s="82"/>
      <c r="I680" s="93"/>
      <c r="J680" s="90"/>
      <c r="K680" s="83"/>
      <c r="L680" s="83"/>
      <c r="M680" s="84"/>
      <c r="N680" s="83"/>
      <c r="O680" s="104" t="str">
        <f ca="1">IF($B680="","",IF(F680="Arbeitgeberähnliche Stellung",OFFSET(MD!$Q$5,MATCH(Grundlagen_Abrechnung_KAE!$AK$7,MD_JAHR,0),0)*$H680,IF(((AD680/12*M680*12)+N680)&gt;AF680,AF680/12,((AD680/12*M680*12)+N680)/12)))</f>
        <v/>
      </c>
      <c r="P680" s="90"/>
      <c r="Q680" s="90"/>
      <c r="R680" s="104">
        <f t="shared" si="92"/>
        <v>0</v>
      </c>
      <c r="T680" s="145">
        <f t="shared" si="93"/>
        <v>0</v>
      </c>
      <c r="U680" s="76">
        <f t="shared" ca="1" si="94"/>
        <v>0</v>
      </c>
      <c r="V680" s="76">
        <f t="shared" ca="1" si="100"/>
        <v>0</v>
      </c>
      <c r="W680" s="76">
        <f t="shared" ca="1" si="95"/>
        <v>0</v>
      </c>
      <c r="Y680" s="106" t="str">
        <f t="shared" si="96"/>
        <v>prüfen</v>
      </c>
      <c r="Z680" s="107" t="str">
        <f ca="1">IFERROR(OFFSET(MD!$U$5,MATCH(Grundlagen_Abrechnung_KAE!$E680,MD_GENDER,0),0),"")</f>
        <v/>
      </c>
      <c r="AA680" s="104">
        <f t="shared" si="97"/>
        <v>0</v>
      </c>
      <c r="AC680" s="104">
        <f t="shared" si="98"/>
        <v>0</v>
      </c>
      <c r="AD680" s="104">
        <f ca="1">IF(F680="Arbeitgeberähnliche Stellung",OFFSET(MD!$Q$5,MATCH(Grundlagen_Abrechnung_KAE!$AK$7,MD_JAHR,0),0)*$H680,IF(J680&gt;0,AC680,I680))</f>
        <v>0</v>
      </c>
      <c r="AF680" s="85" t="e">
        <f ca="1">OFFSET(MD!$P$5,MATCH($AK$7,MD_JAHR,0),0)*12</f>
        <v>#VALUE!</v>
      </c>
      <c r="AG680" s="85">
        <f t="shared" si="99"/>
        <v>0</v>
      </c>
      <c r="AH680" s="81"/>
      <c r="AJ680" s="72"/>
      <c r="AK680" s="72"/>
      <c r="AL680" s="72"/>
      <c r="AM680" s="72"/>
      <c r="AN680" s="72"/>
    </row>
    <row r="681" spans="2:40" ht="15" customHeight="1" x14ac:dyDescent="0.2">
      <c r="B681" s="78"/>
      <c r="C681" s="78"/>
      <c r="D681" s="78"/>
      <c r="E681" s="79"/>
      <c r="F681" s="80"/>
      <c r="G681" s="73"/>
      <c r="H681" s="82"/>
      <c r="I681" s="93"/>
      <c r="J681" s="90"/>
      <c r="K681" s="83"/>
      <c r="L681" s="83"/>
      <c r="M681" s="84"/>
      <c r="N681" s="83"/>
      <c r="O681" s="104" t="str">
        <f ca="1">IF($B681="","",IF(F681="Arbeitgeberähnliche Stellung",OFFSET(MD!$Q$5,MATCH(Grundlagen_Abrechnung_KAE!$AK$7,MD_JAHR,0),0)*$H681,IF(((AD681/12*M681*12)+N681)&gt;AF681,AF681/12,((AD681/12*M681*12)+N681)/12)))</f>
        <v/>
      </c>
      <c r="P681" s="90"/>
      <c r="Q681" s="90"/>
      <c r="R681" s="104">
        <f t="shared" si="92"/>
        <v>0</v>
      </c>
      <c r="T681" s="145">
        <f t="shared" si="93"/>
        <v>0</v>
      </c>
      <c r="U681" s="76">
        <f t="shared" ca="1" si="94"/>
        <v>0</v>
      </c>
      <c r="V681" s="76">
        <f t="shared" ca="1" si="100"/>
        <v>0</v>
      </c>
      <c r="W681" s="76">
        <f t="shared" ca="1" si="95"/>
        <v>0</v>
      </c>
      <c r="Y681" s="106" t="str">
        <f t="shared" si="96"/>
        <v>prüfen</v>
      </c>
      <c r="Z681" s="107" t="str">
        <f ca="1">IFERROR(OFFSET(MD!$U$5,MATCH(Grundlagen_Abrechnung_KAE!$E681,MD_GENDER,0),0),"")</f>
        <v/>
      </c>
      <c r="AA681" s="104">
        <f t="shared" si="97"/>
        <v>0</v>
      </c>
      <c r="AC681" s="104">
        <f t="shared" si="98"/>
        <v>0</v>
      </c>
      <c r="AD681" s="104">
        <f ca="1">IF(F681="Arbeitgeberähnliche Stellung",OFFSET(MD!$Q$5,MATCH(Grundlagen_Abrechnung_KAE!$AK$7,MD_JAHR,0),0)*$H681,IF(J681&gt;0,AC681,I681))</f>
        <v>0</v>
      </c>
      <c r="AF681" s="85" t="e">
        <f ca="1">OFFSET(MD!$P$5,MATCH($AK$7,MD_JAHR,0),0)*12</f>
        <v>#VALUE!</v>
      </c>
      <c r="AG681" s="85">
        <f t="shared" si="99"/>
        <v>0</v>
      </c>
      <c r="AH681" s="81"/>
      <c r="AJ681" s="72"/>
      <c r="AK681" s="72"/>
      <c r="AL681" s="72"/>
      <c r="AM681" s="72"/>
      <c r="AN681" s="72"/>
    </row>
    <row r="682" spans="2:40" ht="15" customHeight="1" x14ac:dyDescent="0.2">
      <c r="B682" s="78"/>
      <c r="C682" s="78"/>
      <c r="D682" s="78"/>
      <c r="E682" s="79"/>
      <c r="F682" s="80"/>
      <c r="G682" s="73"/>
      <c r="H682" s="82"/>
      <c r="I682" s="93"/>
      <c r="J682" s="90"/>
      <c r="K682" s="83"/>
      <c r="L682" s="83"/>
      <c r="M682" s="84"/>
      <c r="N682" s="83"/>
      <c r="O682" s="104" t="str">
        <f ca="1">IF($B682="","",IF(F682="Arbeitgeberähnliche Stellung",OFFSET(MD!$Q$5,MATCH(Grundlagen_Abrechnung_KAE!$AK$7,MD_JAHR,0),0)*$H682,IF(((AD682/12*M682*12)+N682)&gt;AF682,AF682/12,((AD682/12*M682*12)+N682)/12)))</f>
        <v/>
      </c>
      <c r="P682" s="90"/>
      <c r="Q682" s="90"/>
      <c r="R682" s="104">
        <f t="shared" si="92"/>
        <v>0</v>
      </c>
      <c r="T682" s="145">
        <f t="shared" si="93"/>
        <v>0</v>
      </c>
      <c r="U682" s="76">
        <f t="shared" ca="1" si="94"/>
        <v>0</v>
      </c>
      <c r="V682" s="76">
        <f t="shared" ca="1" si="100"/>
        <v>0</v>
      </c>
      <c r="W682" s="76">
        <f t="shared" ca="1" si="95"/>
        <v>0</v>
      </c>
      <c r="Y682" s="106" t="str">
        <f t="shared" si="96"/>
        <v>prüfen</v>
      </c>
      <c r="Z682" s="107" t="str">
        <f ca="1">IFERROR(OFFSET(MD!$U$5,MATCH(Grundlagen_Abrechnung_KAE!$E682,MD_GENDER,0),0),"")</f>
        <v/>
      </c>
      <c r="AA682" s="104">
        <f t="shared" si="97"/>
        <v>0</v>
      </c>
      <c r="AC682" s="104">
        <f t="shared" si="98"/>
        <v>0</v>
      </c>
      <c r="AD682" s="104">
        <f ca="1">IF(F682="Arbeitgeberähnliche Stellung",OFFSET(MD!$Q$5,MATCH(Grundlagen_Abrechnung_KAE!$AK$7,MD_JAHR,0),0)*$H682,IF(J682&gt;0,AC682,I682))</f>
        <v>0</v>
      </c>
      <c r="AF682" s="85" t="e">
        <f ca="1">OFFSET(MD!$P$5,MATCH($AK$7,MD_JAHR,0),0)*12</f>
        <v>#VALUE!</v>
      </c>
      <c r="AG682" s="85">
        <f t="shared" si="99"/>
        <v>0</v>
      </c>
      <c r="AH682" s="81"/>
      <c r="AJ682" s="72"/>
      <c r="AK682" s="72"/>
      <c r="AL682" s="72"/>
      <c r="AM682" s="72"/>
      <c r="AN682" s="72"/>
    </row>
    <row r="683" spans="2:40" ht="15" customHeight="1" x14ac:dyDescent="0.2">
      <c r="B683" s="78"/>
      <c r="C683" s="78"/>
      <c r="D683" s="78"/>
      <c r="E683" s="79"/>
      <c r="F683" s="80"/>
      <c r="G683" s="73"/>
      <c r="H683" s="82"/>
      <c r="I683" s="93"/>
      <c r="J683" s="90"/>
      <c r="K683" s="83"/>
      <c r="L683" s="83"/>
      <c r="M683" s="84"/>
      <c r="N683" s="83"/>
      <c r="O683" s="104" t="str">
        <f ca="1">IF($B683="","",IF(F683="Arbeitgeberähnliche Stellung",OFFSET(MD!$Q$5,MATCH(Grundlagen_Abrechnung_KAE!$AK$7,MD_JAHR,0),0)*$H683,IF(((AD683/12*M683*12)+N683)&gt;AF683,AF683/12,((AD683/12*M683*12)+N683)/12)))</f>
        <v/>
      </c>
      <c r="P683" s="90"/>
      <c r="Q683" s="90"/>
      <c r="R683" s="104">
        <f t="shared" si="92"/>
        <v>0</v>
      </c>
      <c r="T683" s="145">
        <f t="shared" si="93"/>
        <v>0</v>
      </c>
      <c r="U683" s="76">
        <f t="shared" ca="1" si="94"/>
        <v>0</v>
      </c>
      <c r="V683" s="76">
        <f t="shared" ca="1" si="100"/>
        <v>0</v>
      </c>
      <c r="W683" s="76">
        <f t="shared" ca="1" si="95"/>
        <v>0</v>
      </c>
      <c r="Y683" s="106" t="str">
        <f t="shared" si="96"/>
        <v>prüfen</v>
      </c>
      <c r="Z683" s="107" t="str">
        <f ca="1">IFERROR(OFFSET(MD!$U$5,MATCH(Grundlagen_Abrechnung_KAE!$E683,MD_GENDER,0),0),"")</f>
        <v/>
      </c>
      <c r="AA683" s="104">
        <f t="shared" si="97"/>
        <v>0</v>
      </c>
      <c r="AC683" s="104">
        <f t="shared" si="98"/>
        <v>0</v>
      </c>
      <c r="AD683" s="104">
        <f ca="1">IF(F683="Arbeitgeberähnliche Stellung",OFFSET(MD!$Q$5,MATCH(Grundlagen_Abrechnung_KAE!$AK$7,MD_JAHR,0),0)*$H683,IF(J683&gt;0,AC683,I683))</f>
        <v>0</v>
      </c>
      <c r="AF683" s="85" t="e">
        <f ca="1">OFFSET(MD!$P$5,MATCH($AK$7,MD_JAHR,0),0)*12</f>
        <v>#VALUE!</v>
      </c>
      <c r="AG683" s="85">
        <f t="shared" si="99"/>
        <v>0</v>
      </c>
      <c r="AH683" s="81"/>
      <c r="AJ683" s="72"/>
      <c r="AK683" s="72"/>
      <c r="AL683" s="72"/>
      <c r="AM683" s="72"/>
      <c r="AN683" s="72"/>
    </row>
    <row r="684" spans="2:40" ht="15" customHeight="1" x14ac:dyDescent="0.2">
      <c r="B684" s="78"/>
      <c r="C684" s="78"/>
      <c r="D684" s="78"/>
      <c r="E684" s="79"/>
      <c r="F684" s="80"/>
      <c r="G684" s="73"/>
      <c r="H684" s="82"/>
      <c r="I684" s="93"/>
      <c r="J684" s="90"/>
      <c r="K684" s="83"/>
      <c r="L684" s="83"/>
      <c r="M684" s="84"/>
      <c r="N684" s="83"/>
      <c r="O684" s="104" t="str">
        <f ca="1">IF($B684="","",IF(F684="Arbeitgeberähnliche Stellung",OFFSET(MD!$Q$5,MATCH(Grundlagen_Abrechnung_KAE!$AK$7,MD_JAHR,0),0)*$H684,IF(((AD684/12*M684*12)+N684)&gt;AF684,AF684/12,((AD684/12*M684*12)+N684)/12)))</f>
        <v/>
      </c>
      <c r="P684" s="90"/>
      <c r="Q684" s="90"/>
      <c r="R684" s="104">
        <f t="shared" si="92"/>
        <v>0</v>
      </c>
      <c r="T684" s="145">
        <f t="shared" si="93"/>
        <v>0</v>
      </c>
      <c r="U684" s="76">
        <f t="shared" ca="1" si="94"/>
        <v>0</v>
      </c>
      <c r="V684" s="76">
        <f t="shared" ca="1" si="100"/>
        <v>0</v>
      </c>
      <c r="W684" s="76">
        <f t="shared" ca="1" si="95"/>
        <v>0</v>
      </c>
      <c r="Y684" s="106" t="str">
        <f t="shared" si="96"/>
        <v>prüfen</v>
      </c>
      <c r="Z684" s="107" t="str">
        <f ca="1">IFERROR(OFFSET(MD!$U$5,MATCH(Grundlagen_Abrechnung_KAE!$E684,MD_GENDER,0),0),"")</f>
        <v/>
      </c>
      <c r="AA684" s="104">
        <f t="shared" si="97"/>
        <v>0</v>
      </c>
      <c r="AC684" s="104">
        <f t="shared" si="98"/>
        <v>0</v>
      </c>
      <c r="AD684" s="104">
        <f ca="1">IF(F684="Arbeitgeberähnliche Stellung",OFFSET(MD!$Q$5,MATCH(Grundlagen_Abrechnung_KAE!$AK$7,MD_JAHR,0),0)*$H684,IF(J684&gt;0,AC684,I684))</f>
        <v>0</v>
      </c>
      <c r="AF684" s="85" t="e">
        <f ca="1">OFFSET(MD!$P$5,MATCH($AK$7,MD_JAHR,0),0)*12</f>
        <v>#VALUE!</v>
      </c>
      <c r="AG684" s="85">
        <f t="shared" si="99"/>
        <v>0</v>
      </c>
      <c r="AH684" s="81"/>
      <c r="AJ684" s="72"/>
      <c r="AK684" s="72"/>
      <c r="AL684" s="72"/>
      <c r="AM684" s="72"/>
      <c r="AN684" s="72"/>
    </row>
    <row r="685" spans="2:40" ht="15" customHeight="1" x14ac:dyDescent="0.2">
      <c r="B685" s="78"/>
      <c r="C685" s="78"/>
      <c r="D685" s="78"/>
      <c r="E685" s="79"/>
      <c r="F685" s="80"/>
      <c r="G685" s="73"/>
      <c r="H685" s="82"/>
      <c r="I685" s="93"/>
      <c r="J685" s="90"/>
      <c r="K685" s="83"/>
      <c r="L685" s="83"/>
      <c r="M685" s="84"/>
      <c r="N685" s="83"/>
      <c r="O685" s="104" t="str">
        <f ca="1">IF($B685="","",IF(F685="Arbeitgeberähnliche Stellung",OFFSET(MD!$Q$5,MATCH(Grundlagen_Abrechnung_KAE!$AK$7,MD_JAHR,0),0)*$H685,IF(((AD685/12*M685*12)+N685)&gt;AF685,AF685/12,((AD685/12*M685*12)+N685)/12)))</f>
        <v/>
      </c>
      <c r="P685" s="90"/>
      <c r="Q685" s="90"/>
      <c r="R685" s="104">
        <f t="shared" si="92"/>
        <v>0</v>
      </c>
      <c r="T685" s="145">
        <f t="shared" si="93"/>
        <v>0</v>
      </c>
      <c r="U685" s="76">
        <f t="shared" ca="1" si="94"/>
        <v>0</v>
      </c>
      <c r="V685" s="76">
        <f t="shared" ca="1" si="100"/>
        <v>0</v>
      </c>
      <c r="W685" s="76">
        <f t="shared" ca="1" si="95"/>
        <v>0</v>
      </c>
      <c r="Y685" s="106" t="str">
        <f t="shared" si="96"/>
        <v>prüfen</v>
      </c>
      <c r="Z685" s="107" t="str">
        <f ca="1">IFERROR(OFFSET(MD!$U$5,MATCH(Grundlagen_Abrechnung_KAE!$E685,MD_GENDER,0),0),"")</f>
        <v/>
      </c>
      <c r="AA685" s="104">
        <f t="shared" si="97"/>
        <v>0</v>
      </c>
      <c r="AC685" s="104">
        <f t="shared" si="98"/>
        <v>0</v>
      </c>
      <c r="AD685" s="104">
        <f ca="1">IF(F685="Arbeitgeberähnliche Stellung",OFFSET(MD!$Q$5,MATCH(Grundlagen_Abrechnung_KAE!$AK$7,MD_JAHR,0),0)*$H685,IF(J685&gt;0,AC685,I685))</f>
        <v>0</v>
      </c>
      <c r="AF685" s="85" t="e">
        <f ca="1">OFFSET(MD!$P$5,MATCH($AK$7,MD_JAHR,0),0)*12</f>
        <v>#VALUE!</v>
      </c>
      <c r="AG685" s="85">
        <f t="shared" si="99"/>
        <v>0</v>
      </c>
      <c r="AH685" s="81"/>
      <c r="AJ685" s="72"/>
      <c r="AK685" s="72"/>
      <c r="AL685" s="72"/>
      <c r="AM685" s="72"/>
      <c r="AN685" s="72"/>
    </row>
    <row r="686" spans="2:40" ht="15" customHeight="1" x14ac:dyDescent="0.2">
      <c r="B686" s="78"/>
      <c r="C686" s="78"/>
      <c r="D686" s="78"/>
      <c r="E686" s="79"/>
      <c r="F686" s="80"/>
      <c r="G686" s="73"/>
      <c r="H686" s="82"/>
      <c r="I686" s="93"/>
      <c r="J686" s="90"/>
      <c r="K686" s="83"/>
      <c r="L686" s="83"/>
      <c r="M686" s="84"/>
      <c r="N686" s="83"/>
      <c r="O686" s="104" t="str">
        <f ca="1">IF($B686="","",IF(F686="Arbeitgeberähnliche Stellung",OFFSET(MD!$Q$5,MATCH(Grundlagen_Abrechnung_KAE!$AK$7,MD_JAHR,0),0)*$H686,IF(((AD686/12*M686*12)+N686)&gt;AF686,AF686/12,((AD686/12*M686*12)+N686)/12)))</f>
        <v/>
      </c>
      <c r="P686" s="90"/>
      <c r="Q686" s="90"/>
      <c r="R686" s="104">
        <f t="shared" si="92"/>
        <v>0</v>
      </c>
      <c r="T686" s="145">
        <f t="shared" si="93"/>
        <v>0</v>
      </c>
      <c r="U686" s="76">
        <f t="shared" ca="1" si="94"/>
        <v>0</v>
      </c>
      <c r="V686" s="76">
        <f t="shared" ca="1" si="100"/>
        <v>0</v>
      </c>
      <c r="W686" s="76">
        <f t="shared" ca="1" si="95"/>
        <v>0</v>
      </c>
      <c r="Y686" s="106" t="str">
        <f t="shared" si="96"/>
        <v>prüfen</v>
      </c>
      <c r="Z686" s="107" t="str">
        <f ca="1">IFERROR(OFFSET(MD!$U$5,MATCH(Grundlagen_Abrechnung_KAE!$E686,MD_GENDER,0),0),"")</f>
        <v/>
      </c>
      <c r="AA686" s="104">
        <f t="shared" si="97"/>
        <v>0</v>
      </c>
      <c r="AC686" s="104">
        <f t="shared" si="98"/>
        <v>0</v>
      </c>
      <c r="AD686" s="104">
        <f ca="1">IF(F686="Arbeitgeberähnliche Stellung",OFFSET(MD!$Q$5,MATCH(Grundlagen_Abrechnung_KAE!$AK$7,MD_JAHR,0),0)*$H686,IF(J686&gt;0,AC686,I686))</f>
        <v>0</v>
      </c>
      <c r="AF686" s="85" t="e">
        <f ca="1">OFFSET(MD!$P$5,MATCH($AK$7,MD_JAHR,0),0)*12</f>
        <v>#VALUE!</v>
      </c>
      <c r="AG686" s="85">
        <f t="shared" si="99"/>
        <v>0</v>
      </c>
      <c r="AH686" s="81"/>
      <c r="AJ686" s="72"/>
      <c r="AK686" s="72"/>
      <c r="AL686" s="72"/>
      <c r="AM686" s="72"/>
      <c r="AN686" s="72"/>
    </row>
    <row r="687" spans="2:40" ht="15" customHeight="1" x14ac:dyDescent="0.2">
      <c r="B687" s="78"/>
      <c r="C687" s="78"/>
      <c r="D687" s="78"/>
      <c r="E687" s="79"/>
      <c r="F687" s="80"/>
      <c r="G687" s="73"/>
      <c r="H687" s="82"/>
      <c r="I687" s="93"/>
      <c r="J687" s="90"/>
      <c r="K687" s="83"/>
      <c r="L687" s="83"/>
      <c r="M687" s="84"/>
      <c r="N687" s="83"/>
      <c r="O687" s="104" t="str">
        <f ca="1">IF($B687="","",IF(F687="Arbeitgeberähnliche Stellung",OFFSET(MD!$Q$5,MATCH(Grundlagen_Abrechnung_KAE!$AK$7,MD_JAHR,0),0)*$H687,IF(((AD687/12*M687*12)+N687)&gt;AF687,AF687/12,((AD687/12*M687*12)+N687)/12)))</f>
        <v/>
      </c>
      <c r="P687" s="90"/>
      <c r="Q687" s="90"/>
      <c r="R687" s="104">
        <f t="shared" si="92"/>
        <v>0</v>
      </c>
      <c r="T687" s="145">
        <f t="shared" si="93"/>
        <v>0</v>
      </c>
      <c r="U687" s="76">
        <f t="shared" ca="1" si="94"/>
        <v>0</v>
      </c>
      <c r="V687" s="76">
        <f t="shared" ca="1" si="100"/>
        <v>0</v>
      </c>
      <c r="W687" s="76">
        <f t="shared" ca="1" si="95"/>
        <v>0</v>
      </c>
      <c r="Y687" s="106" t="str">
        <f t="shared" si="96"/>
        <v>prüfen</v>
      </c>
      <c r="Z687" s="107" t="str">
        <f ca="1">IFERROR(OFFSET(MD!$U$5,MATCH(Grundlagen_Abrechnung_KAE!$E687,MD_GENDER,0),0),"")</f>
        <v/>
      </c>
      <c r="AA687" s="104">
        <f t="shared" si="97"/>
        <v>0</v>
      </c>
      <c r="AC687" s="104">
        <f t="shared" si="98"/>
        <v>0</v>
      </c>
      <c r="AD687" s="104">
        <f ca="1">IF(F687="Arbeitgeberähnliche Stellung",OFFSET(MD!$Q$5,MATCH(Grundlagen_Abrechnung_KAE!$AK$7,MD_JAHR,0),0)*$H687,IF(J687&gt;0,AC687,I687))</f>
        <v>0</v>
      </c>
      <c r="AF687" s="85" t="e">
        <f ca="1">OFFSET(MD!$P$5,MATCH($AK$7,MD_JAHR,0),0)*12</f>
        <v>#VALUE!</v>
      </c>
      <c r="AG687" s="85">
        <f t="shared" si="99"/>
        <v>0</v>
      </c>
      <c r="AH687" s="81"/>
      <c r="AJ687" s="72"/>
      <c r="AK687" s="72"/>
      <c r="AL687" s="72"/>
      <c r="AM687" s="72"/>
      <c r="AN687" s="72"/>
    </row>
    <row r="688" spans="2:40" ht="15" customHeight="1" x14ac:dyDescent="0.2">
      <c r="B688" s="78"/>
      <c r="C688" s="78"/>
      <c r="D688" s="78"/>
      <c r="E688" s="79"/>
      <c r="F688" s="80"/>
      <c r="G688" s="73"/>
      <c r="H688" s="82"/>
      <c r="I688" s="93"/>
      <c r="J688" s="90"/>
      <c r="K688" s="83"/>
      <c r="L688" s="83"/>
      <c r="M688" s="84"/>
      <c r="N688" s="83"/>
      <c r="O688" s="104" t="str">
        <f ca="1">IF($B688="","",IF(F688="Arbeitgeberähnliche Stellung",OFFSET(MD!$Q$5,MATCH(Grundlagen_Abrechnung_KAE!$AK$7,MD_JAHR,0),0)*$H688,IF(((AD688/12*M688*12)+N688)&gt;AF688,AF688/12,((AD688/12*M688*12)+N688)/12)))</f>
        <v/>
      </c>
      <c r="P688" s="90"/>
      <c r="Q688" s="90"/>
      <c r="R688" s="104">
        <f t="shared" si="92"/>
        <v>0</v>
      </c>
      <c r="T688" s="145">
        <f t="shared" si="93"/>
        <v>0</v>
      </c>
      <c r="U688" s="76">
        <f t="shared" ca="1" si="94"/>
        <v>0</v>
      </c>
      <c r="V688" s="76">
        <f t="shared" ca="1" si="100"/>
        <v>0</v>
      </c>
      <c r="W688" s="76">
        <f t="shared" ca="1" si="95"/>
        <v>0</v>
      </c>
      <c r="Y688" s="106" t="str">
        <f t="shared" si="96"/>
        <v>prüfen</v>
      </c>
      <c r="Z688" s="107" t="str">
        <f ca="1">IFERROR(OFFSET(MD!$U$5,MATCH(Grundlagen_Abrechnung_KAE!$E688,MD_GENDER,0),0),"")</f>
        <v/>
      </c>
      <c r="AA688" s="104">
        <f t="shared" si="97"/>
        <v>0</v>
      </c>
      <c r="AC688" s="104">
        <f t="shared" si="98"/>
        <v>0</v>
      </c>
      <c r="AD688" s="104">
        <f ca="1">IF(F688="Arbeitgeberähnliche Stellung",OFFSET(MD!$Q$5,MATCH(Grundlagen_Abrechnung_KAE!$AK$7,MD_JAHR,0),0)*$H688,IF(J688&gt;0,AC688,I688))</f>
        <v>0</v>
      </c>
      <c r="AF688" s="85" t="e">
        <f ca="1">OFFSET(MD!$P$5,MATCH($AK$7,MD_JAHR,0),0)*12</f>
        <v>#VALUE!</v>
      </c>
      <c r="AG688" s="85">
        <f t="shared" si="99"/>
        <v>0</v>
      </c>
      <c r="AH688" s="81"/>
      <c r="AJ688" s="72"/>
      <c r="AK688" s="72"/>
      <c r="AL688" s="72"/>
      <c r="AM688" s="72"/>
      <c r="AN688" s="72"/>
    </row>
    <row r="689" spans="2:40" ht="15" customHeight="1" x14ac:dyDescent="0.2">
      <c r="B689" s="78"/>
      <c r="C689" s="78"/>
      <c r="D689" s="78"/>
      <c r="E689" s="79"/>
      <c r="F689" s="80"/>
      <c r="G689" s="73"/>
      <c r="H689" s="82"/>
      <c r="I689" s="93"/>
      <c r="J689" s="90"/>
      <c r="K689" s="83"/>
      <c r="L689" s="83"/>
      <c r="M689" s="84"/>
      <c r="N689" s="83"/>
      <c r="O689" s="104" t="str">
        <f ca="1">IF($B689="","",IF(F689="Arbeitgeberähnliche Stellung",OFFSET(MD!$Q$5,MATCH(Grundlagen_Abrechnung_KAE!$AK$7,MD_JAHR,0),0)*$H689,IF(((AD689/12*M689*12)+N689)&gt;AF689,AF689/12,((AD689/12*M689*12)+N689)/12)))</f>
        <v/>
      </c>
      <c r="P689" s="90"/>
      <c r="Q689" s="90"/>
      <c r="R689" s="104">
        <f t="shared" si="92"/>
        <v>0</v>
      </c>
      <c r="T689" s="145">
        <f t="shared" si="93"/>
        <v>0</v>
      </c>
      <c r="U689" s="76">
        <f t="shared" ca="1" si="94"/>
        <v>0</v>
      </c>
      <c r="V689" s="76">
        <f t="shared" ca="1" si="100"/>
        <v>0</v>
      </c>
      <c r="W689" s="76">
        <f t="shared" ca="1" si="95"/>
        <v>0</v>
      </c>
      <c r="Y689" s="106" t="str">
        <f t="shared" si="96"/>
        <v>prüfen</v>
      </c>
      <c r="Z689" s="107" t="str">
        <f ca="1">IFERROR(OFFSET(MD!$U$5,MATCH(Grundlagen_Abrechnung_KAE!$E689,MD_GENDER,0),0),"")</f>
        <v/>
      </c>
      <c r="AA689" s="104">
        <f t="shared" si="97"/>
        <v>0</v>
      </c>
      <c r="AC689" s="104">
        <f t="shared" si="98"/>
        <v>0</v>
      </c>
      <c r="AD689" s="104">
        <f ca="1">IF(F689="Arbeitgeberähnliche Stellung",OFFSET(MD!$Q$5,MATCH(Grundlagen_Abrechnung_KAE!$AK$7,MD_JAHR,0),0)*$H689,IF(J689&gt;0,AC689,I689))</f>
        <v>0</v>
      </c>
      <c r="AF689" s="85" t="e">
        <f ca="1">OFFSET(MD!$P$5,MATCH($AK$7,MD_JAHR,0),0)*12</f>
        <v>#VALUE!</v>
      </c>
      <c r="AG689" s="85">
        <f t="shared" si="99"/>
        <v>0</v>
      </c>
      <c r="AH689" s="81"/>
      <c r="AJ689" s="72"/>
      <c r="AK689" s="72"/>
      <c r="AL689" s="72"/>
      <c r="AM689" s="72"/>
      <c r="AN689" s="72"/>
    </row>
    <row r="690" spans="2:40" ht="15" customHeight="1" x14ac:dyDescent="0.2">
      <c r="B690" s="78"/>
      <c r="C690" s="78"/>
      <c r="D690" s="78"/>
      <c r="E690" s="79"/>
      <c r="F690" s="80"/>
      <c r="G690" s="73"/>
      <c r="H690" s="82"/>
      <c r="I690" s="93"/>
      <c r="J690" s="90"/>
      <c r="K690" s="83"/>
      <c r="L690" s="83"/>
      <c r="M690" s="84"/>
      <c r="N690" s="83"/>
      <c r="O690" s="104" t="str">
        <f ca="1">IF($B690="","",IF(F690="Arbeitgeberähnliche Stellung",OFFSET(MD!$Q$5,MATCH(Grundlagen_Abrechnung_KAE!$AK$7,MD_JAHR,0),0)*$H690,IF(((AD690/12*M690*12)+N690)&gt;AF690,AF690/12,((AD690/12*M690*12)+N690)/12)))</f>
        <v/>
      </c>
      <c r="P690" s="90"/>
      <c r="Q690" s="90"/>
      <c r="R690" s="104">
        <f t="shared" si="92"/>
        <v>0</v>
      </c>
      <c r="T690" s="145">
        <f t="shared" si="93"/>
        <v>0</v>
      </c>
      <c r="U690" s="76">
        <f t="shared" ca="1" si="94"/>
        <v>0</v>
      </c>
      <c r="V690" s="76">
        <f t="shared" ca="1" si="100"/>
        <v>0</v>
      </c>
      <c r="W690" s="76">
        <f t="shared" ca="1" si="95"/>
        <v>0</v>
      </c>
      <c r="Y690" s="106" t="str">
        <f t="shared" si="96"/>
        <v>prüfen</v>
      </c>
      <c r="Z690" s="107" t="str">
        <f ca="1">IFERROR(OFFSET(MD!$U$5,MATCH(Grundlagen_Abrechnung_KAE!$E690,MD_GENDER,0),0),"")</f>
        <v/>
      </c>
      <c r="AA690" s="104">
        <f t="shared" si="97"/>
        <v>0</v>
      </c>
      <c r="AC690" s="104">
        <f t="shared" si="98"/>
        <v>0</v>
      </c>
      <c r="AD690" s="104">
        <f ca="1">IF(F690="Arbeitgeberähnliche Stellung",OFFSET(MD!$Q$5,MATCH(Grundlagen_Abrechnung_KAE!$AK$7,MD_JAHR,0),0)*$H690,IF(J690&gt;0,AC690,I690))</f>
        <v>0</v>
      </c>
      <c r="AF690" s="85" t="e">
        <f ca="1">OFFSET(MD!$P$5,MATCH($AK$7,MD_JAHR,0),0)*12</f>
        <v>#VALUE!</v>
      </c>
      <c r="AG690" s="85">
        <f t="shared" si="99"/>
        <v>0</v>
      </c>
      <c r="AH690" s="81"/>
      <c r="AJ690" s="72"/>
      <c r="AK690" s="72"/>
      <c r="AL690" s="72"/>
      <c r="AM690" s="72"/>
      <c r="AN690" s="72"/>
    </row>
    <row r="691" spans="2:40" ht="15" customHeight="1" x14ac:dyDescent="0.2">
      <c r="B691" s="78"/>
      <c r="C691" s="78"/>
      <c r="D691" s="78"/>
      <c r="E691" s="79"/>
      <c r="F691" s="80"/>
      <c r="G691" s="73"/>
      <c r="H691" s="82"/>
      <c r="I691" s="93"/>
      <c r="J691" s="90"/>
      <c r="K691" s="83"/>
      <c r="L691" s="83"/>
      <c r="M691" s="84"/>
      <c r="N691" s="83"/>
      <c r="O691" s="104" t="str">
        <f ca="1">IF($B691="","",IF(F691="Arbeitgeberähnliche Stellung",OFFSET(MD!$Q$5,MATCH(Grundlagen_Abrechnung_KAE!$AK$7,MD_JAHR,0),0)*$H691,IF(((AD691/12*M691*12)+N691)&gt;AF691,AF691/12,((AD691/12*M691*12)+N691)/12)))</f>
        <v/>
      </c>
      <c r="P691" s="90"/>
      <c r="Q691" s="90"/>
      <c r="R691" s="104">
        <f t="shared" si="92"/>
        <v>0</v>
      </c>
      <c r="T691" s="145">
        <f t="shared" si="93"/>
        <v>0</v>
      </c>
      <c r="U691" s="76">
        <f t="shared" ca="1" si="94"/>
        <v>0</v>
      </c>
      <c r="V691" s="76">
        <f t="shared" ca="1" si="100"/>
        <v>0</v>
      </c>
      <c r="W691" s="76">
        <f t="shared" ca="1" si="95"/>
        <v>0</v>
      </c>
      <c r="Y691" s="106" t="str">
        <f t="shared" si="96"/>
        <v>prüfen</v>
      </c>
      <c r="Z691" s="107" t="str">
        <f ca="1">IFERROR(OFFSET(MD!$U$5,MATCH(Grundlagen_Abrechnung_KAE!$E691,MD_GENDER,0),0),"")</f>
        <v/>
      </c>
      <c r="AA691" s="104">
        <f t="shared" si="97"/>
        <v>0</v>
      </c>
      <c r="AC691" s="104">
        <f t="shared" si="98"/>
        <v>0</v>
      </c>
      <c r="AD691" s="104">
        <f ca="1">IF(F691="Arbeitgeberähnliche Stellung",OFFSET(MD!$Q$5,MATCH(Grundlagen_Abrechnung_KAE!$AK$7,MD_JAHR,0),0)*$H691,IF(J691&gt;0,AC691,I691))</f>
        <v>0</v>
      </c>
      <c r="AF691" s="85" t="e">
        <f ca="1">OFFSET(MD!$P$5,MATCH($AK$7,MD_JAHR,0),0)*12</f>
        <v>#VALUE!</v>
      </c>
      <c r="AG691" s="85">
        <f t="shared" si="99"/>
        <v>0</v>
      </c>
      <c r="AH691" s="81"/>
      <c r="AJ691" s="72"/>
      <c r="AK691" s="72"/>
      <c r="AL691" s="72"/>
      <c r="AM691" s="72"/>
      <c r="AN691" s="72"/>
    </row>
    <row r="692" spans="2:40" ht="15" customHeight="1" x14ac:dyDescent="0.2">
      <c r="B692" s="78"/>
      <c r="C692" s="78"/>
      <c r="D692" s="78"/>
      <c r="E692" s="79"/>
      <c r="F692" s="80"/>
      <c r="G692" s="73"/>
      <c r="H692" s="82"/>
      <c r="I692" s="93"/>
      <c r="J692" s="90"/>
      <c r="K692" s="83"/>
      <c r="L692" s="83"/>
      <c r="M692" s="84"/>
      <c r="N692" s="83"/>
      <c r="O692" s="104" t="str">
        <f ca="1">IF($B692="","",IF(F692="Arbeitgeberähnliche Stellung",OFFSET(MD!$Q$5,MATCH(Grundlagen_Abrechnung_KAE!$AK$7,MD_JAHR,0),0)*$H692,IF(((AD692/12*M692*12)+N692)&gt;AF692,AF692/12,((AD692/12*M692*12)+N692)/12)))</f>
        <v/>
      </c>
      <c r="P692" s="90"/>
      <c r="Q692" s="90"/>
      <c r="R692" s="104">
        <f t="shared" si="92"/>
        <v>0</v>
      </c>
      <c r="T692" s="145">
        <f t="shared" si="93"/>
        <v>0</v>
      </c>
      <c r="U692" s="76">
        <f t="shared" ca="1" si="94"/>
        <v>0</v>
      </c>
      <c r="V692" s="76">
        <f t="shared" ca="1" si="100"/>
        <v>0</v>
      </c>
      <c r="W692" s="76">
        <f t="shared" ca="1" si="95"/>
        <v>0</v>
      </c>
      <c r="Y692" s="106" t="str">
        <f t="shared" si="96"/>
        <v>prüfen</v>
      </c>
      <c r="Z692" s="107" t="str">
        <f ca="1">IFERROR(OFFSET(MD!$U$5,MATCH(Grundlagen_Abrechnung_KAE!$E692,MD_GENDER,0),0),"")</f>
        <v/>
      </c>
      <c r="AA692" s="104">
        <f t="shared" si="97"/>
        <v>0</v>
      </c>
      <c r="AC692" s="104">
        <f t="shared" si="98"/>
        <v>0</v>
      </c>
      <c r="AD692" s="104">
        <f ca="1">IF(F692="Arbeitgeberähnliche Stellung",OFFSET(MD!$Q$5,MATCH(Grundlagen_Abrechnung_KAE!$AK$7,MD_JAHR,0),0)*$H692,IF(J692&gt;0,AC692,I692))</f>
        <v>0</v>
      </c>
      <c r="AF692" s="85" t="e">
        <f ca="1">OFFSET(MD!$P$5,MATCH($AK$7,MD_JAHR,0),0)*12</f>
        <v>#VALUE!</v>
      </c>
      <c r="AG692" s="85">
        <f t="shared" si="99"/>
        <v>0</v>
      </c>
      <c r="AH692" s="81"/>
      <c r="AJ692" s="72"/>
      <c r="AK692" s="72"/>
      <c r="AL692" s="72"/>
      <c r="AM692" s="72"/>
      <c r="AN692" s="72"/>
    </row>
    <row r="693" spans="2:40" ht="15" customHeight="1" x14ac:dyDescent="0.2">
      <c r="B693" s="78"/>
      <c r="C693" s="78"/>
      <c r="D693" s="78"/>
      <c r="E693" s="79"/>
      <c r="F693" s="80"/>
      <c r="G693" s="73"/>
      <c r="H693" s="82"/>
      <c r="I693" s="93"/>
      <c r="J693" s="90"/>
      <c r="K693" s="83"/>
      <c r="L693" s="83"/>
      <c r="M693" s="84"/>
      <c r="N693" s="83"/>
      <c r="O693" s="104" t="str">
        <f ca="1">IF($B693="","",IF(F693="Arbeitgeberähnliche Stellung",OFFSET(MD!$Q$5,MATCH(Grundlagen_Abrechnung_KAE!$AK$7,MD_JAHR,0),0)*$H693,IF(((AD693/12*M693*12)+N693)&gt;AF693,AF693/12,((AD693/12*M693*12)+N693)/12)))</f>
        <v/>
      </c>
      <c r="P693" s="90"/>
      <c r="Q693" s="90"/>
      <c r="R693" s="104">
        <f t="shared" si="92"/>
        <v>0</v>
      </c>
      <c r="T693" s="145">
        <f t="shared" si="93"/>
        <v>0</v>
      </c>
      <c r="U693" s="76">
        <f t="shared" ca="1" si="94"/>
        <v>0</v>
      </c>
      <c r="V693" s="76">
        <f t="shared" ca="1" si="100"/>
        <v>0</v>
      </c>
      <c r="W693" s="76">
        <f t="shared" ca="1" si="95"/>
        <v>0</v>
      </c>
      <c r="Y693" s="106" t="str">
        <f t="shared" si="96"/>
        <v>prüfen</v>
      </c>
      <c r="Z693" s="107" t="str">
        <f ca="1">IFERROR(OFFSET(MD!$U$5,MATCH(Grundlagen_Abrechnung_KAE!$E693,MD_GENDER,0),0),"")</f>
        <v/>
      </c>
      <c r="AA693" s="104">
        <f t="shared" si="97"/>
        <v>0</v>
      </c>
      <c r="AC693" s="104">
        <f t="shared" si="98"/>
        <v>0</v>
      </c>
      <c r="AD693" s="104">
        <f ca="1">IF(F693="Arbeitgeberähnliche Stellung",OFFSET(MD!$Q$5,MATCH(Grundlagen_Abrechnung_KAE!$AK$7,MD_JAHR,0),0)*$H693,IF(J693&gt;0,AC693,I693))</f>
        <v>0</v>
      </c>
      <c r="AF693" s="85" t="e">
        <f ca="1">OFFSET(MD!$P$5,MATCH($AK$7,MD_JAHR,0),0)*12</f>
        <v>#VALUE!</v>
      </c>
      <c r="AG693" s="85">
        <f t="shared" si="99"/>
        <v>0</v>
      </c>
      <c r="AH693" s="81"/>
      <c r="AJ693" s="72"/>
      <c r="AK693" s="72"/>
      <c r="AL693" s="72"/>
      <c r="AM693" s="72"/>
      <c r="AN693" s="72"/>
    </row>
    <row r="694" spans="2:40" ht="15" customHeight="1" x14ac:dyDescent="0.2">
      <c r="B694" s="78"/>
      <c r="C694" s="78"/>
      <c r="D694" s="78"/>
      <c r="E694" s="79"/>
      <c r="F694" s="80"/>
      <c r="G694" s="73"/>
      <c r="H694" s="82"/>
      <c r="I694" s="93"/>
      <c r="J694" s="90"/>
      <c r="K694" s="83"/>
      <c r="L694" s="83"/>
      <c r="M694" s="84"/>
      <c r="N694" s="83"/>
      <c r="O694" s="104" t="str">
        <f ca="1">IF($B694="","",IF(F694="Arbeitgeberähnliche Stellung",OFFSET(MD!$Q$5,MATCH(Grundlagen_Abrechnung_KAE!$AK$7,MD_JAHR,0),0)*$H694,IF(((AD694/12*M694*12)+N694)&gt;AF694,AF694/12,((AD694/12*M694*12)+N694)/12)))</f>
        <v/>
      </c>
      <c r="P694" s="90"/>
      <c r="Q694" s="90"/>
      <c r="R694" s="104">
        <f t="shared" si="92"/>
        <v>0</v>
      </c>
      <c r="T694" s="145">
        <f t="shared" si="93"/>
        <v>0</v>
      </c>
      <c r="U694" s="76">
        <f t="shared" ca="1" si="94"/>
        <v>0</v>
      </c>
      <c r="V694" s="76">
        <f t="shared" ca="1" si="100"/>
        <v>0</v>
      </c>
      <c r="W694" s="76">
        <f t="shared" ca="1" si="95"/>
        <v>0</v>
      </c>
      <c r="Y694" s="106" t="str">
        <f t="shared" si="96"/>
        <v>prüfen</v>
      </c>
      <c r="Z694" s="107" t="str">
        <f ca="1">IFERROR(OFFSET(MD!$U$5,MATCH(Grundlagen_Abrechnung_KAE!$E694,MD_GENDER,0),0),"")</f>
        <v/>
      </c>
      <c r="AA694" s="104">
        <f t="shared" si="97"/>
        <v>0</v>
      </c>
      <c r="AC694" s="104">
        <f t="shared" si="98"/>
        <v>0</v>
      </c>
      <c r="AD694" s="104">
        <f ca="1">IF(F694="Arbeitgeberähnliche Stellung",OFFSET(MD!$Q$5,MATCH(Grundlagen_Abrechnung_KAE!$AK$7,MD_JAHR,0),0)*$H694,IF(J694&gt;0,AC694,I694))</f>
        <v>0</v>
      </c>
      <c r="AF694" s="85" t="e">
        <f ca="1">OFFSET(MD!$P$5,MATCH($AK$7,MD_JAHR,0),0)*12</f>
        <v>#VALUE!</v>
      </c>
      <c r="AG694" s="85">
        <f t="shared" si="99"/>
        <v>0</v>
      </c>
      <c r="AH694" s="81"/>
      <c r="AJ694" s="72"/>
      <c r="AK694" s="72"/>
      <c r="AL694" s="72"/>
      <c r="AM694" s="72"/>
      <c r="AN694" s="72"/>
    </row>
    <row r="695" spans="2:40" ht="15" customHeight="1" x14ac:dyDescent="0.2">
      <c r="B695" s="78"/>
      <c r="C695" s="78"/>
      <c r="D695" s="78"/>
      <c r="E695" s="79"/>
      <c r="F695" s="80"/>
      <c r="G695" s="73"/>
      <c r="H695" s="82"/>
      <c r="I695" s="93"/>
      <c r="J695" s="90"/>
      <c r="K695" s="83"/>
      <c r="L695" s="83"/>
      <c r="M695" s="84"/>
      <c r="N695" s="83"/>
      <c r="O695" s="104" t="str">
        <f ca="1">IF($B695="","",IF(F695="Arbeitgeberähnliche Stellung",OFFSET(MD!$Q$5,MATCH(Grundlagen_Abrechnung_KAE!$AK$7,MD_JAHR,0),0)*$H695,IF(((AD695/12*M695*12)+N695)&gt;AF695,AF695/12,((AD695/12*M695*12)+N695)/12)))</f>
        <v/>
      </c>
      <c r="P695" s="90"/>
      <c r="Q695" s="90"/>
      <c r="R695" s="104">
        <f t="shared" si="92"/>
        <v>0</v>
      </c>
      <c r="T695" s="145">
        <f t="shared" si="93"/>
        <v>0</v>
      </c>
      <c r="U695" s="76">
        <f t="shared" ca="1" si="94"/>
        <v>0</v>
      </c>
      <c r="V695" s="76">
        <f t="shared" ca="1" si="100"/>
        <v>0</v>
      </c>
      <c r="W695" s="76">
        <f t="shared" ca="1" si="95"/>
        <v>0</v>
      </c>
      <c r="Y695" s="106" t="str">
        <f t="shared" si="96"/>
        <v>prüfen</v>
      </c>
      <c r="Z695" s="107" t="str">
        <f ca="1">IFERROR(OFFSET(MD!$U$5,MATCH(Grundlagen_Abrechnung_KAE!$E695,MD_GENDER,0),0),"")</f>
        <v/>
      </c>
      <c r="AA695" s="104">
        <f t="shared" si="97"/>
        <v>0</v>
      </c>
      <c r="AC695" s="104">
        <f t="shared" si="98"/>
        <v>0</v>
      </c>
      <c r="AD695" s="104">
        <f ca="1">IF(F695="Arbeitgeberähnliche Stellung",OFFSET(MD!$Q$5,MATCH(Grundlagen_Abrechnung_KAE!$AK$7,MD_JAHR,0),0)*$H695,IF(J695&gt;0,AC695,I695))</f>
        <v>0</v>
      </c>
      <c r="AF695" s="85" t="e">
        <f ca="1">OFFSET(MD!$P$5,MATCH($AK$7,MD_JAHR,0),0)*12</f>
        <v>#VALUE!</v>
      </c>
      <c r="AG695" s="85">
        <f t="shared" si="99"/>
        <v>0</v>
      </c>
      <c r="AH695" s="81"/>
      <c r="AJ695" s="72"/>
      <c r="AK695" s="72"/>
      <c r="AL695" s="72"/>
      <c r="AM695" s="72"/>
      <c r="AN695" s="72"/>
    </row>
    <row r="696" spans="2:40" ht="15" customHeight="1" x14ac:dyDescent="0.2">
      <c r="B696" s="78"/>
      <c r="C696" s="78"/>
      <c r="D696" s="78"/>
      <c r="E696" s="79"/>
      <c r="F696" s="80"/>
      <c r="G696" s="73"/>
      <c r="H696" s="82"/>
      <c r="I696" s="93"/>
      <c r="J696" s="90"/>
      <c r="K696" s="83"/>
      <c r="L696" s="83"/>
      <c r="M696" s="84"/>
      <c r="N696" s="83"/>
      <c r="O696" s="104" t="str">
        <f ca="1">IF($B696="","",IF(F696="Arbeitgeberähnliche Stellung",OFFSET(MD!$Q$5,MATCH(Grundlagen_Abrechnung_KAE!$AK$7,MD_JAHR,0),0)*$H696,IF(((AD696/12*M696*12)+N696)&gt;AF696,AF696/12,((AD696/12*M696*12)+N696)/12)))</f>
        <v/>
      </c>
      <c r="P696" s="90"/>
      <c r="Q696" s="90"/>
      <c r="R696" s="104">
        <f t="shared" si="92"/>
        <v>0</v>
      </c>
      <c r="T696" s="145">
        <f t="shared" si="93"/>
        <v>0</v>
      </c>
      <c r="U696" s="76">
        <f t="shared" ca="1" si="94"/>
        <v>0</v>
      </c>
      <c r="V696" s="76">
        <f t="shared" ca="1" si="100"/>
        <v>0</v>
      </c>
      <c r="W696" s="76">
        <f t="shared" ca="1" si="95"/>
        <v>0</v>
      </c>
      <c r="Y696" s="106" t="str">
        <f t="shared" si="96"/>
        <v>prüfen</v>
      </c>
      <c r="Z696" s="107" t="str">
        <f ca="1">IFERROR(OFFSET(MD!$U$5,MATCH(Grundlagen_Abrechnung_KAE!$E696,MD_GENDER,0),0),"")</f>
        <v/>
      </c>
      <c r="AA696" s="104">
        <f t="shared" si="97"/>
        <v>0</v>
      </c>
      <c r="AC696" s="104">
        <f t="shared" si="98"/>
        <v>0</v>
      </c>
      <c r="AD696" s="104">
        <f ca="1">IF(F696="Arbeitgeberähnliche Stellung",OFFSET(MD!$Q$5,MATCH(Grundlagen_Abrechnung_KAE!$AK$7,MD_JAHR,0),0)*$H696,IF(J696&gt;0,AC696,I696))</f>
        <v>0</v>
      </c>
      <c r="AF696" s="85" t="e">
        <f ca="1">OFFSET(MD!$P$5,MATCH($AK$7,MD_JAHR,0),0)*12</f>
        <v>#VALUE!</v>
      </c>
      <c r="AG696" s="85">
        <f t="shared" si="99"/>
        <v>0</v>
      </c>
      <c r="AH696" s="81"/>
      <c r="AJ696" s="72"/>
      <c r="AK696" s="72"/>
      <c r="AL696" s="72"/>
      <c r="AM696" s="72"/>
      <c r="AN696" s="72"/>
    </row>
    <row r="697" spans="2:40" ht="15" customHeight="1" x14ac:dyDescent="0.2">
      <c r="B697" s="78"/>
      <c r="C697" s="78"/>
      <c r="D697" s="78"/>
      <c r="E697" s="79"/>
      <c r="F697" s="80"/>
      <c r="G697" s="73"/>
      <c r="H697" s="82"/>
      <c r="I697" s="93"/>
      <c r="J697" s="90"/>
      <c r="K697" s="83"/>
      <c r="L697" s="83"/>
      <c r="M697" s="84"/>
      <c r="N697" s="83"/>
      <c r="O697" s="104" t="str">
        <f ca="1">IF($B697="","",IF(F697="Arbeitgeberähnliche Stellung",OFFSET(MD!$Q$5,MATCH(Grundlagen_Abrechnung_KAE!$AK$7,MD_JAHR,0),0)*$H697,IF(((AD697/12*M697*12)+N697)&gt;AF697,AF697/12,((AD697/12*M697*12)+N697)/12)))</f>
        <v/>
      </c>
      <c r="P697" s="90"/>
      <c r="Q697" s="90"/>
      <c r="R697" s="104">
        <f t="shared" si="92"/>
        <v>0</v>
      </c>
      <c r="T697" s="145">
        <f t="shared" si="93"/>
        <v>0</v>
      </c>
      <c r="U697" s="76">
        <f t="shared" ca="1" si="94"/>
        <v>0</v>
      </c>
      <c r="V697" s="76">
        <f t="shared" ca="1" si="100"/>
        <v>0</v>
      </c>
      <c r="W697" s="76">
        <f t="shared" ca="1" si="95"/>
        <v>0</v>
      </c>
      <c r="Y697" s="106" t="str">
        <f t="shared" si="96"/>
        <v>prüfen</v>
      </c>
      <c r="Z697" s="107" t="str">
        <f ca="1">IFERROR(OFFSET(MD!$U$5,MATCH(Grundlagen_Abrechnung_KAE!$E697,MD_GENDER,0),0),"")</f>
        <v/>
      </c>
      <c r="AA697" s="104">
        <f t="shared" si="97"/>
        <v>0</v>
      </c>
      <c r="AC697" s="104">
        <f t="shared" si="98"/>
        <v>0</v>
      </c>
      <c r="AD697" s="104">
        <f ca="1">IF(F697="Arbeitgeberähnliche Stellung",OFFSET(MD!$Q$5,MATCH(Grundlagen_Abrechnung_KAE!$AK$7,MD_JAHR,0),0)*$H697,IF(J697&gt;0,AC697,I697))</f>
        <v>0</v>
      </c>
      <c r="AF697" s="85" t="e">
        <f ca="1">OFFSET(MD!$P$5,MATCH($AK$7,MD_JAHR,0),0)*12</f>
        <v>#VALUE!</v>
      </c>
      <c r="AG697" s="85">
        <f t="shared" si="99"/>
        <v>0</v>
      </c>
      <c r="AH697" s="81"/>
      <c r="AJ697" s="72"/>
      <c r="AK697" s="72"/>
      <c r="AL697" s="72"/>
      <c r="AM697" s="72"/>
      <c r="AN697" s="72"/>
    </row>
    <row r="698" spans="2:40" ht="15" customHeight="1" x14ac:dyDescent="0.2">
      <c r="B698" s="78"/>
      <c r="C698" s="78"/>
      <c r="D698" s="78"/>
      <c r="E698" s="79"/>
      <c r="F698" s="80"/>
      <c r="G698" s="73"/>
      <c r="H698" s="82"/>
      <c r="I698" s="93"/>
      <c r="J698" s="90"/>
      <c r="K698" s="83"/>
      <c r="L698" s="83"/>
      <c r="M698" s="84"/>
      <c r="N698" s="83"/>
      <c r="O698" s="104" t="str">
        <f ca="1">IF($B698="","",IF(F698="Arbeitgeberähnliche Stellung",OFFSET(MD!$Q$5,MATCH(Grundlagen_Abrechnung_KAE!$AK$7,MD_JAHR,0),0)*$H698,IF(((AD698/12*M698*12)+N698)&gt;AF698,AF698/12,((AD698/12*M698*12)+N698)/12)))</f>
        <v/>
      </c>
      <c r="P698" s="90"/>
      <c r="Q698" s="90"/>
      <c r="R698" s="104">
        <f t="shared" si="92"/>
        <v>0</v>
      </c>
      <c r="T698" s="145">
        <f t="shared" si="93"/>
        <v>0</v>
      </c>
      <c r="U698" s="76">
        <f t="shared" ca="1" si="94"/>
        <v>0</v>
      </c>
      <c r="V698" s="76">
        <f t="shared" ca="1" si="100"/>
        <v>0</v>
      </c>
      <c r="W698" s="76">
        <f t="shared" ca="1" si="95"/>
        <v>0</v>
      </c>
      <c r="Y698" s="106" t="str">
        <f t="shared" si="96"/>
        <v>prüfen</v>
      </c>
      <c r="Z698" s="107" t="str">
        <f ca="1">IFERROR(OFFSET(MD!$U$5,MATCH(Grundlagen_Abrechnung_KAE!$E698,MD_GENDER,0),0),"")</f>
        <v/>
      </c>
      <c r="AA698" s="104">
        <f t="shared" si="97"/>
        <v>0</v>
      </c>
      <c r="AC698" s="104">
        <f t="shared" si="98"/>
        <v>0</v>
      </c>
      <c r="AD698" s="104">
        <f ca="1">IF(F698="Arbeitgeberähnliche Stellung",OFFSET(MD!$Q$5,MATCH(Grundlagen_Abrechnung_KAE!$AK$7,MD_JAHR,0),0)*$H698,IF(J698&gt;0,AC698,I698))</f>
        <v>0</v>
      </c>
      <c r="AF698" s="85" t="e">
        <f ca="1">OFFSET(MD!$P$5,MATCH($AK$7,MD_JAHR,0),0)*12</f>
        <v>#VALUE!</v>
      </c>
      <c r="AG698" s="85">
        <f t="shared" si="99"/>
        <v>0</v>
      </c>
      <c r="AH698" s="81"/>
      <c r="AJ698" s="72"/>
      <c r="AK698" s="72"/>
      <c r="AL698" s="72"/>
      <c r="AM698" s="72"/>
      <c r="AN698" s="72"/>
    </row>
    <row r="699" spans="2:40" ht="15" customHeight="1" x14ac:dyDescent="0.2">
      <c r="B699" s="78"/>
      <c r="C699" s="78"/>
      <c r="D699" s="78"/>
      <c r="E699" s="79"/>
      <c r="F699" s="80"/>
      <c r="G699" s="73"/>
      <c r="H699" s="82"/>
      <c r="I699" s="93"/>
      <c r="J699" s="90"/>
      <c r="K699" s="83"/>
      <c r="L699" s="83"/>
      <c r="M699" s="84"/>
      <c r="N699" s="83"/>
      <c r="O699" s="104" t="str">
        <f ca="1">IF($B699="","",IF(F699="Arbeitgeberähnliche Stellung",OFFSET(MD!$Q$5,MATCH(Grundlagen_Abrechnung_KAE!$AK$7,MD_JAHR,0),0)*$H699,IF(((AD699/12*M699*12)+N699)&gt;AF699,AF699/12,((AD699/12*M699*12)+N699)/12)))</f>
        <v/>
      </c>
      <c r="P699" s="90"/>
      <c r="Q699" s="90"/>
      <c r="R699" s="104">
        <f t="shared" si="92"/>
        <v>0</v>
      </c>
      <c r="T699" s="145">
        <f t="shared" si="93"/>
        <v>0</v>
      </c>
      <c r="U699" s="76">
        <f t="shared" ca="1" si="94"/>
        <v>0</v>
      </c>
      <c r="V699" s="76">
        <f t="shared" ca="1" si="100"/>
        <v>0</v>
      </c>
      <c r="W699" s="76">
        <f t="shared" ca="1" si="95"/>
        <v>0</v>
      </c>
      <c r="Y699" s="106" t="str">
        <f t="shared" si="96"/>
        <v>prüfen</v>
      </c>
      <c r="Z699" s="107" t="str">
        <f ca="1">IFERROR(OFFSET(MD!$U$5,MATCH(Grundlagen_Abrechnung_KAE!$E699,MD_GENDER,0),0),"")</f>
        <v/>
      </c>
      <c r="AA699" s="104">
        <f t="shared" si="97"/>
        <v>0</v>
      </c>
      <c r="AC699" s="104">
        <f t="shared" si="98"/>
        <v>0</v>
      </c>
      <c r="AD699" s="104">
        <f ca="1">IF(F699="Arbeitgeberähnliche Stellung",OFFSET(MD!$Q$5,MATCH(Grundlagen_Abrechnung_KAE!$AK$7,MD_JAHR,0),0)*$H699,IF(J699&gt;0,AC699,I699))</f>
        <v>0</v>
      </c>
      <c r="AF699" s="85" t="e">
        <f ca="1">OFFSET(MD!$P$5,MATCH($AK$7,MD_JAHR,0),0)*12</f>
        <v>#VALUE!</v>
      </c>
      <c r="AG699" s="85">
        <f t="shared" si="99"/>
        <v>0</v>
      </c>
      <c r="AH699" s="81"/>
      <c r="AJ699" s="72"/>
      <c r="AK699" s="72"/>
      <c r="AL699" s="72"/>
      <c r="AM699" s="72"/>
      <c r="AN699" s="72"/>
    </row>
    <row r="700" spans="2:40" ht="15" customHeight="1" x14ac:dyDescent="0.2">
      <c r="B700" s="78"/>
      <c r="C700" s="78"/>
      <c r="D700" s="78"/>
      <c r="E700" s="79"/>
      <c r="F700" s="80"/>
      <c r="G700" s="73"/>
      <c r="H700" s="82"/>
      <c r="I700" s="93"/>
      <c r="J700" s="90"/>
      <c r="K700" s="83"/>
      <c r="L700" s="83"/>
      <c r="M700" s="84"/>
      <c r="N700" s="83"/>
      <c r="O700" s="104" t="str">
        <f ca="1">IF($B700="","",IF(F700="Arbeitgeberähnliche Stellung",OFFSET(MD!$Q$5,MATCH(Grundlagen_Abrechnung_KAE!$AK$7,MD_JAHR,0),0)*$H700,IF(((AD700/12*M700*12)+N700)&gt;AF700,AF700/12,((AD700/12*M700*12)+N700)/12)))</f>
        <v/>
      </c>
      <c r="P700" s="90"/>
      <c r="Q700" s="90"/>
      <c r="R700" s="104">
        <f t="shared" si="92"/>
        <v>0</v>
      </c>
      <c r="T700" s="145">
        <f t="shared" si="93"/>
        <v>0</v>
      </c>
      <c r="U700" s="76">
        <f t="shared" ca="1" si="94"/>
        <v>0</v>
      </c>
      <c r="V700" s="76">
        <f t="shared" ca="1" si="100"/>
        <v>0</v>
      </c>
      <c r="W700" s="76">
        <f t="shared" ca="1" si="95"/>
        <v>0</v>
      </c>
      <c r="Y700" s="106" t="str">
        <f t="shared" si="96"/>
        <v>prüfen</v>
      </c>
      <c r="Z700" s="107" t="str">
        <f ca="1">IFERROR(OFFSET(MD!$U$5,MATCH(Grundlagen_Abrechnung_KAE!$E700,MD_GENDER,0),0),"")</f>
        <v/>
      </c>
      <c r="AA700" s="104">
        <f t="shared" si="97"/>
        <v>0</v>
      </c>
      <c r="AC700" s="104">
        <f t="shared" si="98"/>
        <v>0</v>
      </c>
      <c r="AD700" s="104">
        <f ca="1">IF(F700="Arbeitgeberähnliche Stellung",OFFSET(MD!$Q$5,MATCH(Grundlagen_Abrechnung_KAE!$AK$7,MD_JAHR,0),0)*$H700,IF(J700&gt;0,AC700,I700))</f>
        <v>0</v>
      </c>
      <c r="AF700" s="85" t="e">
        <f ca="1">OFFSET(MD!$P$5,MATCH($AK$7,MD_JAHR,0),0)*12</f>
        <v>#VALUE!</v>
      </c>
      <c r="AG700" s="85">
        <f t="shared" si="99"/>
        <v>0</v>
      </c>
      <c r="AH700" s="81"/>
      <c r="AJ700" s="72"/>
      <c r="AK700" s="72"/>
      <c r="AL700" s="72"/>
      <c r="AM700" s="72"/>
      <c r="AN700" s="72"/>
    </row>
    <row r="701" spans="2:40" ht="15" customHeight="1" x14ac:dyDescent="0.2">
      <c r="B701" s="78"/>
      <c r="C701" s="78"/>
      <c r="D701" s="78"/>
      <c r="E701" s="79"/>
      <c r="F701" s="80"/>
      <c r="G701" s="73"/>
      <c r="H701" s="82"/>
      <c r="I701" s="93"/>
      <c r="J701" s="90"/>
      <c r="K701" s="83"/>
      <c r="L701" s="83"/>
      <c r="M701" s="84"/>
      <c r="N701" s="83"/>
      <c r="O701" s="104" t="str">
        <f ca="1">IF($B701="","",IF(F701="Arbeitgeberähnliche Stellung",OFFSET(MD!$Q$5,MATCH(Grundlagen_Abrechnung_KAE!$AK$7,MD_JAHR,0),0)*$H701,IF(((AD701/12*M701*12)+N701)&gt;AF701,AF701/12,((AD701/12*M701*12)+N701)/12)))</f>
        <v/>
      </c>
      <c r="P701" s="90"/>
      <c r="Q701" s="90"/>
      <c r="R701" s="104">
        <f t="shared" si="92"/>
        <v>0</v>
      </c>
      <c r="T701" s="145">
        <f t="shared" si="93"/>
        <v>0</v>
      </c>
      <c r="U701" s="76">
        <f t="shared" ca="1" si="94"/>
        <v>0</v>
      </c>
      <c r="V701" s="76">
        <f t="shared" ca="1" si="100"/>
        <v>0</v>
      </c>
      <c r="W701" s="76">
        <f t="shared" ca="1" si="95"/>
        <v>0</v>
      </c>
      <c r="Y701" s="106" t="str">
        <f t="shared" si="96"/>
        <v>prüfen</v>
      </c>
      <c r="Z701" s="107" t="str">
        <f ca="1">IFERROR(OFFSET(MD!$U$5,MATCH(Grundlagen_Abrechnung_KAE!$E701,MD_GENDER,0),0),"")</f>
        <v/>
      </c>
      <c r="AA701" s="104">
        <f t="shared" si="97"/>
        <v>0</v>
      </c>
      <c r="AC701" s="104">
        <f t="shared" si="98"/>
        <v>0</v>
      </c>
      <c r="AD701" s="104">
        <f ca="1">IF(F701="Arbeitgeberähnliche Stellung",OFFSET(MD!$Q$5,MATCH(Grundlagen_Abrechnung_KAE!$AK$7,MD_JAHR,0),0)*$H701,IF(J701&gt;0,AC701,I701))</f>
        <v>0</v>
      </c>
      <c r="AF701" s="85" t="e">
        <f ca="1">OFFSET(MD!$P$5,MATCH($AK$7,MD_JAHR,0),0)*12</f>
        <v>#VALUE!</v>
      </c>
      <c r="AG701" s="85">
        <f t="shared" si="99"/>
        <v>0</v>
      </c>
      <c r="AH701" s="81"/>
      <c r="AJ701" s="72"/>
      <c r="AK701" s="72"/>
      <c r="AL701" s="72"/>
      <c r="AM701" s="72"/>
      <c r="AN701" s="72"/>
    </row>
    <row r="702" spans="2:40" ht="15" customHeight="1" x14ac:dyDescent="0.2">
      <c r="B702" s="78"/>
      <c r="C702" s="78"/>
      <c r="D702" s="78"/>
      <c r="E702" s="79"/>
      <c r="F702" s="80"/>
      <c r="G702" s="73"/>
      <c r="H702" s="82"/>
      <c r="I702" s="93"/>
      <c r="J702" s="90"/>
      <c r="K702" s="83"/>
      <c r="L702" s="83"/>
      <c r="M702" s="84"/>
      <c r="N702" s="83"/>
      <c r="O702" s="104" t="str">
        <f ca="1">IF($B702="","",IF(F702="Arbeitgeberähnliche Stellung",OFFSET(MD!$Q$5,MATCH(Grundlagen_Abrechnung_KAE!$AK$7,MD_JAHR,0),0)*$H702,IF(((AD702/12*M702*12)+N702)&gt;AF702,AF702/12,((AD702/12*M702*12)+N702)/12)))</f>
        <v/>
      </c>
      <c r="P702" s="90"/>
      <c r="Q702" s="90"/>
      <c r="R702" s="104">
        <f t="shared" si="92"/>
        <v>0</v>
      </c>
      <c r="T702" s="145">
        <f t="shared" si="93"/>
        <v>0</v>
      </c>
      <c r="U702" s="76">
        <f t="shared" ca="1" si="94"/>
        <v>0</v>
      </c>
      <c r="V702" s="76">
        <f t="shared" ca="1" si="100"/>
        <v>0</v>
      </c>
      <c r="W702" s="76">
        <f t="shared" ca="1" si="95"/>
        <v>0</v>
      </c>
      <c r="Y702" s="106" t="str">
        <f t="shared" si="96"/>
        <v>prüfen</v>
      </c>
      <c r="Z702" s="107" t="str">
        <f ca="1">IFERROR(OFFSET(MD!$U$5,MATCH(Grundlagen_Abrechnung_KAE!$E702,MD_GENDER,0),0),"")</f>
        <v/>
      </c>
      <c r="AA702" s="104">
        <f t="shared" si="97"/>
        <v>0</v>
      </c>
      <c r="AC702" s="104">
        <f t="shared" si="98"/>
        <v>0</v>
      </c>
      <c r="AD702" s="104">
        <f ca="1">IF(F702="Arbeitgeberähnliche Stellung",OFFSET(MD!$Q$5,MATCH(Grundlagen_Abrechnung_KAE!$AK$7,MD_JAHR,0),0)*$H702,IF(J702&gt;0,AC702,I702))</f>
        <v>0</v>
      </c>
      <c r="AF702" s="85" t="e">
        <f ca="1">OFFSET(MD!$P$5,MATCH($AK$7,MD_JAHR,0),0)*12</f>
        <v>#VALUE!</v>
      </c>
      <c r="AG702" s="85">
        <f t="shared" si="99"/>
        <v>0</v>
      </c>
      <c r="AH702" s="81"/>
      <c r="AJ702" s="72"/>
      <c r="AK702" s="72"/>
      <c r="AL702" s="72"/>
      <c r="AM702" s="72"/>
      <c r="AN702" s="72"/>
    </row>
    <row r="703" spans="2:40" ht="15" customHeight="1" x14ac:dyDescent="0.2">
      <c r="B703" s="78"/>
      <c r="C703" s="78"/>
      <c r="D703" s="78"/>
      <c r="E703" s="79"/>
      <c r="F703" s="80"/>
      <c r="G703" s="73"/>
      <c r="H703" s="82"/>
      <c r="I703" s="93"/>
      <c r="J703" s="90"/>
      <c r="K703" s="83"/>
      <c r="L703" s="83"/>
      <c r="M703" s="84"/>
      <c r="N703" s="83"/>
      <c r="O703" s="104" t="str">
        <f ca="1">IF($B703="","",IF(F703="Arbeitgeberähnliche Stellung",OFFSET(MD!$Q$5,MATCH(Grundlagen_Abrechnung_KAE!$AK$7,MD_JAHR,0),0)*$H703,IF(((AD703/12*M703*12)+N703)&gt;AF703,AF703/12,((AD703/12*M703*12)+N703)/12)))</f>
        <v/>
      </c>
      <c r="P703" s="90"/>
      <c r="Q703" s="90"/>
      <c r="R703" s="104">
        <f t="shared" si="92"/>
        <v>0</v>
      </c>
      <c r="T703" s="145">
        <f t="shared" si="93"/>
        <v>0</v>
      </c>
      <c r="U703" s="76">
        <f t="shared" ca="1" si="94"/>
        <v>0</v>
      </c>
      <c r="V703" s="76">
        <f t="shared" ca="1" si="100"/>
        <v>0</v>
      </c>
      <c r="W703" s="76">
        <f t="shared" ca="1" si="95"/>
        <v>0</v>
      </c>
      <c r="Y703" s="106" t="str">
        <f t="shared" si="96"/>
        <v>prüfen</v>
      </c>
      <c r="Z703" s="107" t="str">
        <f ca="1">IFERROR(OFFSET(MD!$U$5,MATCH(Grundlagen_Abrechnung_KAE!$E703,MD_GENDER,0),0),"")</f>
        <v/>
      </c>
      <c r="AA703" s="104">
        <f t="shared" si="97"/>
        <v>0</v>
      </c>
      <c r="AC703" s="104">
        <f t="shared" si="98"/>
        <v>0</v>
      </c>
      <c r="AD703" s="104">
        <f ca="1">IF(F703="Arbeitgeberähnliche Stellung",OFFSET(MD!$Q$5,MATCH(Grundlagen_Abrechnung_KAE!$AK$7,MD_JAHR,0),0)*$H703,IF(J703&gt;0,AC703,I703))</f>
        <v>0</v>
      </c>
      <c r="AF703" s="85" t="e">
        <f ca="1">OFFSET(MD!$P$5,MATCH($AK$7,MD_JAHR,0),0)*12</f>
        <v>#VALUE!</v>
      </c>
      <c r="AG703" s="85">
        <f t="shared" si="99"/>
        <v>0</v>
      </c>
      <c r="AH703" s="81"/>
      <c r="AJ703" s="72"/>
      <c r="AK703" s="72"/>
      <c r="AL703" s="72"/>
      <c r="AM703" s="72"/>
      <c r="AN703" s="72"/>
    </row>
    <row r="704" spans="2:40" ht="15" customHeight="1" x14ac:dyDescent="0.2">
      <c r="B704" s="78"/>
      <c r="C704" s="78"/>
      <c r="D704" s="78"/>
      <c r="E704" s="79"/>
      <c r="F704" s="80"/>
      <c r="G704" s="73"/>
      <c r="H704" s="82"/>
      <c r="I704" s="93"/>
      <c r="J704" s="90"/>
      <c r="K704" s="83"/>
      <c r="L704" s="83"/>
      <c r="M704" s="84"/>
      <c r="N704" s="83"/>
      <c r="O704" s="104" t="str">
        <f ca="1">IF($B704="","",IF(F704="Arbeitgeberähnliche Stellung",OFFSET(MD!$Q$5,MATCH(Grundlagen_Abrechnung_KAE!$AK$7,MD_JAHR,0),0)*$H704,IF(((AD704/12*M704*12)+N704)&gt;AF704,AF704/12,((AD704/12*M704*12)+N704)/12)))</f>
        <v/>
      </c>
      <c r="P704" s="90"/>
      <c r="Q704" s="90"/>
      <c r="R704" s="104">
        <f t="shared" si="92"/>
        <v>0</v>
      </c>
      <c r="T704" s="145">
        <f t="shared" si="93"/>
        <v>0</v>
      </c>
      <c r="U704" s="76">
        <f t="shared" ca="1" si="94"/>
        <v>0</v>
      </c>
      <c r="V704" s="76">
        <f t="shared" ca="1" si="100"/>
        <v>0</v>
      </c>
      <c r="W704" s="76">
        <f t="shared" ca="1" si="95"/>
        <v>0</v>
      </c>
      <c r="Y704" s="106" t="str">
        <f t="shared" si="96"/>
        <v>prüfen</v>
      </c>
      <c r="Z704" s="107" t="str">
        <f ca="1">IFERROR(OFFSET(MD!$U$5,MATCH(Grundlagen_Abrechnung_KAE!$E704,MD_GENDER,0),0),"")</f>
        <v/>
      </c>
      <c r="AA704" s="104">
        <f t="shared" si="97"/>
        <v>0</v>
      </c>
      <c r="AC704" s="104">
        <f t="shared" si="98"/>
        <v>0</v>
      </c>
      <c r="AD704" s="104">
        <f ca="1">IF(F704="Arbeitgeberähnliche Stellung",OFFSET(MD!$Q$5,MATCH(Grundlagen_Abrechnung_KAE!$AK$7,MD_JAHR,0),0)*$H704,IF(J704&gt;0,AC704,I704))</f>
        <v>0</v>
      </c>
      <c r="AF704" s="85" t="e">
        <f ca="1">OFFSET(MD!$P$5,MATCH($AK$7,MD_JAHR,0),0)*12</f>
        <v>#VALUE!</v>
      </c>
      <c r="AG704" s="85">
        <f t="shared" si="99"/>
        <v>0</v>
      </c>
      <c r="AH704" s="81"/>
      <c r="AJ704" s="72"/>
      <c r="AK704" s="72"/>
      <c r="AL704" s="72"/>
      <c r="AM704" s="72"/>
      <c r="AN704" s="72"/>
    </row>
    <row r="705" spans="2:40" ht="15" customHeight="1" x14ac:dyDescent="0.2">
      <c r="B705" s="78"/>
      <c r="C705" s="78"/>
      <c r="D705" s="78"/>
      <c r="E705" s="79"/>
      <c r="F705" s="80"/>
      <c r="G705" s="73"/>
      <c r="H705" s="82"/>
      <c r="I705" s="93"/>
      <c r="J705" s="90"/>
      <c r="K705" s="83"/>
      <c r="L705" s="83"/>
      <c r="M705" s="84"/>
      <c r="N705" s="83"/>
      <c r="O705" s="104" t="str">
        <f ca="1">IF($B705="","",IF(F705="Arbeitgeberähnliche Stellung",OFFSET(MD!$Q$5,MATCH(Grundlagen_Abrechnung_KAE!$AK$7,MD_JAHR,0),0)*$H705,IF(((AD705/12*M705*12)+N705)&gt;AF705,AF705/12,((AD705/12*M705*12)+N705)/12)))</f>
        <v/>
      </c>
      <c r="P705" s="90"/>
      <c r="Q705" s="90"/>
      <c r="R705" s="104">
        <f t="shared" si="92"/>
        <v>0</v>
      </c>
      <c r="T705" s="145">
        <f t="shared" si="93"/>
        <v>0</v>
      </c>
      <c r="U705" s="76">
        <f t="shared" ca="1" si="94"/>
        <v>0</v>
      </c>
      <c r="V705" s="76">
        <f t="shared" ca="1" si="100"/>
        <v>0</v>
      </c>
      <c r="W705" s="76">
        <f t="shared" ca="1" si="95"/>
        <v>0</v>
      </c>
      <c r="Y705" s="106" t="str">
        <f t="shared" si="96"/>
        <v>prüfen</v>
      </c>
      <c r="Z705" s="107" t="str">
        <f ca="1">IFERROR(OFFSET(MD!$U$5,MATCH(Grundlagen_Abrechnung_KAE!$E705,MD_GENDER,0),0),"")</f>
        <v/>
      </c>
      <c r="AA705" s="104">
        <f t="shared" si="97"/>
        <v>0</v>
      </c>
      <c r="AC705" s="104">
        <f t="shared" si="98"/>
        <v>0</v>
      </c>
      <c r="AD705" s="104">
        <f ca="1">IF(F705="Arbeitgeberähnliche Stellung",OFFSET(MD!$Q$5,MATCH(Grundlagen_Abrechnung_KAE!$AK$7,MD_JAHR,0),0)*$H705,IF(J705&gt;0,AC705,I705))</f>
        <v>0</v>
      </c>
      <c r="AF705" s="85" t="e">
        <f ca="1">OFFSET(MD!$P$5,MATCH($AK$7,MD_JAHR,0),0)*12</f>
        <v>#VALUE!</v>
      </c>
      <c r="AG705" s="85">
        <f t="shared" si="99"/>
        <v>0</v>
      </c>
      <c r="AH705" s="81"/>
      <c r="AJ705" s="72"/>
      <c r="AK705" s="72"/>
      <c r="AL705" s="72"/>
      <c r="AM705" s="72"/>
      <c r="AN705" s="72"/>
    </row>
    <row r="706" spans="2:40" ht="15" customHeight="1" x14ac:dyDescent="0.2">
      <c r="B706" s="78"/>
      <c r="C706" s="78"/>
      <c r="D706" s="78"/>
      <c r="E706" s="79"/>
      <c r="F706" s="80"/>
      <c r="G706" s="73"/>
      <c r="H706" s="82"/>
      <c r="I706" s="93"/>
      <c r="J706" s="90"/>
      <c r="K706" s="83"/>
      <c r="L706" s="83"/>
      <c r="M706" s="84"/>
      <c r="N706" s="83"/>
      <c r="O706" s="104" t="str">
        <f ca="1">IF($B706="","",IF(F706="Arbeitgeberähnliche Stellung",OFFSET(MD!$Q$5,MATCH(Grundlagen_Abrechnung_KAE!$AK$7,MD_JAHR,0),0)*$H706,IF(((AD706/12*M706*12)+N706)&gt;AF706,AF706/12,((AD706/12*M706*12)+N706)/12)))</f>
        <v/>
      </c>
      <c r="P706" s="90"/>
      <c r="Q706" s="90"/>
      <c r="R706" s="104">
        <f t="shared" si="92"/>
        <v>0</v>
      </c>
      <c r="T706" s="145">
        <f t="shared" si="93"/>
        <v>0</v>
      </c>
      <c r="U706" s="76">
        <f t="shared" ca="1" si="94"/>
        <v>0</v>
      </c>
      <c r="V706" s="76">
        <f t="shared" ca="1" si="100"/>
        <v>0</v>
      </c>
      <c r="W706" s="76">
        <f t="shared" ca="1" si="95"/>
        <v>0</v>
      </c>
      <c r="Y706" s="106" t="str">
        <f t="shared" si="96"/>
        <v>prüfen</v>
      </c>
      <c r="Z706" s="107" t="str">
        <f ca="1">IFERROR(OFFSET(MD!$U$5,MATCH(Grundlagen_Abrechnung_KAE!$E706,MD_GENDER,0),0),"")</f>
        <v/>
      </c>
      <c r="AA706" s="104">
        <f t="shared" si="97"/>
        <v>0</v>
      </c>
      <c r="AC706" s="104">
        <f t="shared" si="98"/>
        <v>0</v>
      </c>
      <c r="AD706" s="104">
        <f ca="1">IF(F706="Arbeitgeberähnliche Stellung",OFFSET(MD!$Q$5,MATCH(Grundlagen_Abrechnung_KAE!$AK$7,MD_JAHR,0),0)*$H706,IF(J706&gt;0,AC706,I706))</f>
        <v>0</v>
      </c>
      <c r="AF706" s="85" t="e">
        <f ca="1">OFFSET(MD!$P$5,MATCH($AK$7,MD_JAHR,0),0)*12</f>
        <v>#VALUE!</v>
      </c>
      <c r="AG706" s="85">
        <f t="shared" si="99"/>
        <v>0</v>
      </c>
      <c r="AH706" s="81"/>
      <c r="AJ706" s="72"/>
      <c r="AK706" s="72"/>
      <c r="AL706" s="72"/>
      <c r="AM706" s="72"/>
      <c r="AN706" s="72"/>
    </row>
    <row r="707" spans="2:40" ht="15" customHeight="1" x14ac:dyDescent="0.2">
      <c r="B707" s="78"/>
      <c r="C707" s="78"/>
      <c r="D707" s="78"/>
      <c r="E707" s="79"/>
      <c r="F707" s="80"/>
      <c r="G707" s="73"/>
      <c r="H707" s="82"/>
      <c r="I707" s="93"/>
      <c r="J707" s="90"/>
      <c r="K707" s="83"/>
      <c r="L707" s="83"/>
      <c r="M707" s="84"/>
      <c r="N707" s="83"/>
      <c r="O707" s="104" t="str">
        <f ca="1">IF($B707="","",IF(F707="Arbeitgeberähnliche Stellung",OFFSET(MD!$Q$5,MATCH(Grundlagen_Abrechnung_KAE!$AK$7,MD_JAHR,0),0)*$H707,IF(((AD707/12*M707*12)+N707)&gt;AF707,AF707/12,((AD707/12*M707*12)+N707)/12)))</f>
        <v/>
      </c>
      <c r="P707" s="90"/>
      <c r="Q707" s="90"/>
      <c r="R707" s="104">
        <f t="shared" si="92"/>
        <v>0</v>
      </c>
      <c r="T707" s="145">
        <f t="shared" si="93"/>
        <v>0</v>
      </c>
      <c r="U707" s="76">
        <f t="shared" ca="1" si="94"/>
        <v>0</v>
      </c>
      <c r="V707" s="76">
        <f t="shared" ca="1" si="100"/>
        <v>0</v>
      </c>
      <c r="W707" s="76">
        <f t="shared" ca="1" si="95"/>
        <v>0</v>
      </c>
      <c r="Y707" s="106" t="str">
        <f t="shared" si="96"/>
        <v>prüfen</v>
      </c>
      <c r="Z707" s="107" t="str">
        <f ca="1">IFERROR(OFFSET(MD!$U$5,MATCH(Grundlagen_Abrechnung_KAE!$E707,MD_GENDER,0),0),"")</f>
        <v/>
      </c>
      <c r="AA707" s="104">
        <f t="shared" si="97"/>
        <v>0</v>
      </c>
      <c r="AC707" s="104">
        <f t="shared" si="98"/>
        <v>0</v>
      </c>
      <c r="AD707" s="104">
        <f ca="1">IF(F707="Arbeitgeberähnliche Stellung",OFFSET(MD!$Q$5,MATCH(Grundlagen_Abrechnung_KAE!$AK$7,MD_JAHR,0),0)*$H707,IF(J707&gt;0,AC707,I707))</f>
        <v>0</v>
      </c>
      <c r="AF707" s="85" t="e">
        <f ca="1">OFFSET(MD!$P$5,MATCH($AK$7,MD_JAHR,0),0)*12</f>
        <v>#VALUE!</v>
      </c>
      <c r="AG707" s="85">
        <f t="shared" si="99"/>
        <v>0</v>
      </c>
      <c r="AH707" s="81"/>
      <c r="AJ707" s="72"/>
      <c r="AK707" s="72"/>
      <c r="AL707" s="72"/>
      <c r="AM707" s="72"/>
      <c r="AN707" s="72"/>
    </row>
    <row r="708" spans="2:40" ht="15" customHeight="1" x14ac:dyDescent="0.2">
      <c r="B708" s="78"/>
      <c r="C708" s="78"/>
      <c r="D708" s="78"/>
      <c r="E708" s="79"/>
      <c r="F708" s="80"/>
      <c r="G708" s="73"/>
      <c r="H708" s="82"/>
      <c r="I708" s="93"/>
      <c r="J708" s="90"/>
      <c r="K708" s="83"/>
      <c r="L708" s="83"/>
      <c r="M708" s="84"/>
      <c r="N708" s="83"/>
      <c r="O708" s="104" t="str">
        <f ca="1">IF($B708="","",IF(F708="Arbeitgeberähnliche Stellung",OFFSET(MD!$Q$5,MATCH(Grundlagen_Abrechnung_KAE!$AK$7,MD_JAHR,0),0)*$H708,IF(((AD708/12*M708*12)+N708)&gt;AF708,AF708/12,((AD708/12*M708*12)+N708)/12)))</f>
        <v/>
      </c>
      <c r="P708" s="90"/>
      <c r="Q708" s="90"/>
      <c r="R708" s="104">
        <f t="shared" si="92"/>
        <v>0</v>
      </c>
      <c r="T708" s="145">
        <f t="shared" si="93"/>
        <v>0</v>
      </c>
      <c r="U708" s="76">
        <f t="shared" ca="1" si="94"/>
        <v>0</v>
      </c>
      <c r="V708" s="76">
        <f t="shared" ca="1" si="100"/>
        <v>0</v>
      </c>
      <c r="W708" s="76">
        <f t="shared" ca="1" si="95"/>
        <v>0</v>
      </c>
      <c r="Y708" s="106" t="str">
        <f t="shared" si="96"/>
        <v>prüfen</v>
      </c>
      <c r="Z708" s="107" t="str">
        <f ca="1">IFERROR(OFFSET(MD!$U$5,MATCH(Grundlagen_Abrechnung_KAE!$E708,MD_GENDER,0),0),"")</f>
        <v/>
      </c>
      <c r="AA708" s="104">
        <f t="shared" si="97"/>
        <v>0</v>
      </c>
      <c r="AC708" s="104">
        <f t="shared" si="98"/>
        <v>0</v>
      </c>
      <c r="AD708" s="104">
        <f ca="1">IF(F708="Arbeitgeberähnliche Stellung",OFFSET(MD!$Q$5,MATCH(Grundlagen_Abrechnung_KAE!$AK$7,MD_JAHR,0),0)*$H708,IF(J708&gt;0,AC708,I708))</f>
        <v>0</v>
      </c>
      <c r="AF708" s="85" t="e">
        <f ca="1">OFFSET(MD!$P$5,MATCH($AK$7,MD_JAHR,0),0)*12</f>
        <v>#VALUE!</v>
      </c>
      <c r="AG708" s="85">
        <f t="shared" si="99"/>
        <v>0</v>
      </c>
      <c r="AH708" s="81"/>
      <c r="AJ708" s="72"/>
      <c r="AK708" s="72"/>
      <c r="AL708" s="72"/>
      <c r="AM708" s="72"/>
      <c r="AN708" s="72"/>
    </row>
    <row r="709" spans="2:40" ht="15" customHeight="1" x14ac:dyDescent="0.2">
      <c r="B709" s="78"/>
      <c r="C709" s="78"/>
      <c r="D709" s="78"/>
      <c r="E709" s="79"/>
      <c r="F709" s="80"/>
      <c r="G709" s="73"/>
      <c r="H709" s="82"/>
      <c r="I709" s="93"/>
      <c r="J709" s="90"/>
      <c r="K709" s="83"/>
      <c r="L709" s="83"/>
      <c r="M709" s="84"/>
      <c r="N709" s="83"/>
      <c r="O709" s="104" t="str">
        <f ca="1">IF($B709="","",IF(F709="Arbeitgeberähnliche Stellung",OFFSET(MD!$Q$5,MATCH(Grundlagen_Abrechnung_KAE!$AK$7,MD_JAHR,0),0)*$H709,IF(((AD709/12*M709*12)+N709)&gt;AF709,AF709/12,((AD709/12*M709*12)+N709)/12)))</f>
        <v/>
      </c>
      <c r="P709" s="90"/>
      <c r="Q709" s="90"/>
      <c r="R709" s="104">
        <f t="shared" si="92"/>
        <v>0</v>
      </c>
      <c r="T709" s="145">
        <f t="shared" si="93"/>
        <v>0</v>
      </c>
      <c r="U709" s="76">
        <f t="shared" ca="1" si="94"/>
        <v>0</v>
      </c>
      <c r="V709" s="76">
        <f t="shared" ca="1" si="100"/>
        <v>0</v>
      </c>
      <c r="W709" s="76">
        <f t="shared" ca="1" si="95"/>
        <v>0</v>
      </c>
      <c r="Y709" s="106" t="str">
        <f t="shared" si="96"/>
        <v>prüfen</v>
      </c>
      <c r="Z709" s="107" t="str">
        <f ca="1">IFERROR(OFFSET(MD!$U$5,MATCH(Grundlagen_Abrechnung_KAE!$E709,MD_GENDER,0),0),"")</f>
        <v/>
      </c>
      <c r="AA709" s="104">
        <f t="shared" si="97"/>
        <v>0</v>
      </c>
      <c r="AC709" s="104">
        <f t="shared" si="98"/>
        <v>0</v>
      </c>
      <c r="AD709" s="104">
        <f ca="1">IF(F709="Arbeitgeberähnliche Stellung",OFFSET(MD!$Q$5,MATCH(Grundlagen_Abrechnung_KAE!$AK$7,MD_JAHR,0),0)*$H709,IF(J709&gt;0,AC709,I709))</f>
        <v>0</v>
      </c>
      <c r="AF709" s="85" t="e">
        <f ca="1">OFFSET(MD!$P$5,MATCH($AK$7,MD_JAHR,0),0)*12</f>
        <v>#VALUE!</v>
      </c>
      <c r="AG709" s="85">
        <f t="shared" si="99"/>
        <v>0</v>
      </c>
      <c r="AH709" s="81"/>
      <c r="AJ709" s="72"/>
      <c r="AK709" s="72"/>
      <c r="AL709" s="72"/>
      <c r="AM709" s="72"/>
      <c r="AN709" s="72"/>
    </row>
    <row r="710" spans="2:40" ht="15" customHeight="1" x14ac:dyDescent="0.2">
      <c r="B710" s="78"/>
      <c r="C710" s="78"/>
      <c r="D710" s="78"/>
      <c r="E710" s="79"/>
      <c r="F710" s="80"/>
      <c r="G710" s="73"/>
      <c r="H710" s="82"/>
      <c r="I710" s="93"/>
      <c r="J710" s="90"/>
      <c r="K710" s="83"/>
      <c r="L710" s="83"/>
      <c r="M710" s="84"/>
      <c r="N710" s="83"/>
      <c r="O710" s="104" t="str">
        <f ca="1">IF($B710="","",IF(F710="Arbeitgeberähnliche Stellung",OFFSET(MD!$Q$5,MATCH(Grundlagen_Abrechnung_KAE!$AK$7,MD_JAHR,0),0)*$H710,IF(((AD710/12*M710*12)+N710)&gt;AF710,AF710/12,((AD710/12*M710*12)+N710)/12)))</f>
        <v/>
      </c>
      <c r="P710" s="90"/>
      <c r="Q710" s="90"/>
      <c r="R710" s="104">
        <f t="shared" si="92"/>
        <v>0</v>
      </c>
      <c r="T710" s="145">
        <f t="shared" si="93"/>
        <v>0</v>
      </c>
      <c r="U710" s="76">
        <f t="shared" ca="1" si="94"/>
        <v>0</v>
      </c>
      <c r="V710" s="76">
        <f t="shared" ca="1" si="100"/>
        <v>0</v>
      </c>
      <c r="W710" s="76">
        <f t="shared" ca="1" si="95"/>
        <v>0</v>
      </c>
      <c r="Y710" s="106" t="str">
        <f t="shared" si="96"/>
        <v>prüfen</v>
      </c>
      <c r="Z710" s="107" t="str">
        <f ca="1">IFERROR(OFFSET(MD!$U$5,MATCH(Grundlagen_Abrechnung_KAE!$E710,MD_GENDER,0),0),"")</f>
        <v/>
      </c>
      <c r="AA710" s="104">
        <f t="shared" si="97"/>
        <v>0</v>
      </c>
      <c r="AC710" s="104">
        <f t="shared" si="98"/>
        <v>0</v>
      </c>
      <c r="AD710" s="104">
        <f ca="1">IF(F710="Arbeitgeberähnliche Stellung",OFFSET(MD!$Q$5,MATCH(Grundlagen_Abrechnung_KAE!$AK$7,MD_JAHR,0),0)*$H710,IF(J710&gt;0,AC710,I710))</f>
        <v>0</v>
      </c>
      <c r="AF710" s="85" t="e">
        <f ca="1">OFFSET(MD!$P$5,MATCH($AK$7,MD_JAHR,0),0)*12</f>
        <v>#VALUE!</v>
      </c>
      <c r="AG710" s="85">
        <f t="shared" si="99"/>
        <v>0</v>
      </c>
      <c r="AH710" s="81"/>
      <c r="AJ710" s="72"/>
      <c r="AK710" s="72"/>
      <c r="AL710" s="72"/>
      <c r="AM710" s="72"/>
      <c r="AN710" s="72"/>
    </row>
    <row r="711" spans="2:40" ht="15" customHeight="1" x14ac:dyDescent="0.2">
      <c r="B711" s="78"/>
      <c r="C711" s="78"/>
      <c r="D711" s="78"/>
      <c r="E711" s="79"/>
      <c r="F711" s="80"/>
      <c r="G711" s="73"/>
      <c r="H711" s="82"/>
      <c r="I711" s="93"/>
      <c r="J711" s="90"/>
      <c r="K711" s="83"/>
      <c r="L711" s="83"/>
      <c r="M711" s="84"/>
      <c r="N711" s="83"/>
      <c r="O711" s="104" t="str">
        <f ca="1">IF($B711="","",IF(F711="Arbeitgeberähnliche Stellung",OFFSET(MD!$Q$5,MATCH(Grundlagen_Abrechnung_KAE!$AK$7,MD_JAHR,0),0)*$H711,IF(((AD711/12*M711*12)+N711)&gt;AF711,AF711/12,((AD711/12*M711*12)+N711)/12)))</f>
        <v/>
      </c>
      <c r="P711" s="90"/>
      <c r="Q711" s="90"/>
      <c r="R711" s="104">
        <f t="shared" si="92"/>
        <v>0</v>
      </c>
      <c r="T711" s="145">
        <f t="shared" si="93"/>
        <v>0</v>
      </c>
      <c r="U711" s="76">
        <f t="shared" ca="1" si="94"/>
        <v>0</v>
      </c>
      <c r="V711" s="76">
        <f t="shared" ca="1" si="100"/>
        <v>0</v>
      </c>
      <c r="W711" s="76">
        <f t="shared" ca="1" si="95"/>
        <v>0</v>
      </c>
      <c r="Y711" s="106" t="str">
        <f t="shared" si="96"/>
        <v>prüfen</v>
      </c>
      <c r="Z711" s="107" t="str">
        <f ca="1">IFERROR(OFFSET(MD!$U$5,MATCH(Grundlagen_Abrechnung_KAE!$E711,MD_GENDER,0),0),"")</f>
        <v/>
      </c>
      <c r="AA711" s="104">
        <f t="shared" si="97"/>
        <v>0</v>
      </c>
      <c r="AC711" s="104">
        <f t="shared" si="98"/>
        <v>0</v>
      </c>
      <c r="AD711" s="104">
        <f ca="1">IF(F711="Arbeitgeberähnliche Stellung",OFFSET(MD!$Q$5,MATCH(Grundlagen_Abrechnung_KAE!$AK$7,MD_JAHR,0),0)*$H711,IF(J711&gt;0,AC711,I711))</f>
        <v>0</v>
      </c>
      <c r="AF711" s="85" t="e">
        <f ca="1">OFFSET(MD!$P$5,MATCH($AK$7,MD_JAHR,0),0)*12</f>
        <v>#VALUE!</v>
      </c>
      <c r="AG711" s="85">
        <f t="shared" si="99"/>
        <v>0</v>
      </c>
      <c r="AH711" s="81"/>
      <c r="AJ711" s="72"/>
      <c r="AK711" s="72"/>
      <c r="AL711" s="72"/>
      <c r="AM711" s="72"/>
      <c r="AN711" s="72"/>
    </row>
    <row r="712" spans="2:40" ht="15" customHeight="1" x14ac:dyDescent="0.2">
      <c r="B712" s="78"/>
      <c r="C712" s="78"/>
      <c r="D712" s="78"/>
      <c r="E712" s="79"/>
      <c r="F712" s="80"/>
      <c r="G712" s="73"/>
      <c r="H712" s="82"/>
      <c r="I712" s="93"/>
      <c r="J712" s="90"/>
      <c r="K712" s="83"/>
      <c r="L712" s="83"/>
      <c r="M712" s="84"/>
      <c r="N712" s="83"/>
      <c r="O712" s="104" t="str">
        <f ca="1">IF($B712="","",IF(F712="Arbeitgeberähnliche Stellung",OFFSET(MD!$Q$5,MATCH(Grundlagen_Abrechnung_KAE!$AK$7,MD_JAHR,0),0)*$H712,IF(((AD712/12*M712*12)+N712)&gt;AF712,AF712/12,((AD712/12*M712*12)+N712)/12)))</f>
        <v/>
      </c>
      <c r="P712" s="90"/>
      <c r="Q712" s="90"/>
      <c r="R712" s="104">
        <f t="shared" si="92"/>
        <v>0</v>
      </c>
      <c r="T712" s="145">
        <f t="shared" si="93"/>
        <v>0</v>
      </c>
      <c r="U712" s="76">
        <f t="shared" ca="1" si="94"/>
        <v>0</v>
      </c>
      <c r="V712" s="76">
        <f t="shared" ca="1" si="100"/>
        <v>0</v>
      </c>
      <c r="W712" s="76">
        <f t="shared" ca="1" si="95"/>
        <v>0</v>
      </c>
      <c r="Y712" s="106" t="str">
        <f t="shared" si="96"/>
        <v>prüfen</v>
      </c>
      <c r="Z712" s="107" t="str">
        <f ca="1">IFERROR(OFFSET(MD!$U$5,MATCH(Grundlagen_Abrechnung_KAE!$E712,MD_GENDER,0),0),"")</f>
        <v/>
      </c>
      <c r="AA712" s="104">
        <f t="shared" si="97"/>
        <v>0</v>
      </c>
      <c r="AC712" s="104">
        <f t="shared" si="98"/>
        <v>0</v>
      </c>
      <c r="AD712" s="104">
        <f ca="1">IF(F712="Arbeitgeberähnliche Stellung",OFFSET(MD!$Q$5,MATCH(Grundlagen_Abrechnung_KAE!$AK$7,MD_JAHR,0),0)*$H712,IF(J712&gt;0,AC712,I712))</f>
        <v>0</v>
      </c>
      <c r="AF712" s="85" t="e">
        <f ca="1">OFFSET(MD!$P$5,MATCH($AK$7,MD_JAHR,0),0)*12</f>
        <v>#VALUE!</v>
      </c>
      <c r="AG712" s="85">
        <f t="shared" si="99"/>
        <v>0</v>
      </c>
      <c r="AH712" s="81"/>
      <c r="AJ712" s="72"/>
      <c r="AK712" s="72"/>
      <c r="AL712" s="72"/>
      <c r="AM712" s="72"/>
      <c r="AN712" s="72"/>
    </row>
    <row r="713" spans="2:40" ht="15" customHeight="1" x14ac:dyDescent="0.2">
      <c r="B713" s="78"/>
      <c r="C713" s="78"/>
      <c r="D713" s="78"/>
      <c r="E713" s="79"/>
      <c r="F713" s="80"/>
      <c r="G713" s="73"/>
      <c r="H713" s="82"/>
      <c r="I713" s="93"/>
      <c r="J713" s="90"/>
      <c r="K713" s="83"/>
      <c r="L713" s="83"/>
      <c r="M713" s="84"/>
      <c r="N713" s="83"/>
      <c r="O713" s="104" t="str">
        <f ca="1">IF($B713="","",IF(F713="Arbeitgeberähnliche Stellung",OFFSET(MD!$Q$5,MATCH(Grundlagen_Abrechnung_KAE!$AK$7,MD_JAHR,0),0)*$H713,IF(((AD713/12*M713*12)+N713)&gt;AF713,AF713/12,((AD713/12*M713*12)+N713)/12)))</f>
        <v/>
      </c>
      <c r="P713" s="90"/>
      <c r="Q713" s="90"/>
      <c r="R713" s="104">
        <f t="shared" si="92"/>
        <v>0</v>
      </c>
      <c r="T713" s="145">
        <f t="shared" si="93"/>
        <v>0</v>
      </c>
      <c r="U713" s="76">
        <f t="shared" ca="1" si="94"/>
        <v>0</v>
      </c>
      <c r="V713" s="76">
        <f t="shared" ca="1" si="100"/>
        <v>0</v>
      </c>
      <c r="W713" s="76">
        <f t="shared" ca="1" si="95"/>
        <v>0</v>
      </c>
      <c r="Y713" s="106" t="str">
        <f t="shared" si="96"/>
        <v>prüfen</v>
      </c>
      <c r="Z713" s="107" t="str">
        <f ca="1">IFERROR(OFFSET(MD!$U$5,MATCH(Grundlagen_Abrechnung_KAE!$E713,MD_GENDER,0),0),"")</f>
        <v/>
      </c>
      <c r="AA713" s="104">
        <f t="shared" si="97"/>
        <v>0</v>
      </c>
      <c r="AC713" s="104">
        <f t="shared" si="98"/>
        <v>0</v>
      </c>
      <c r="AD713" s="104">
        <f ca="1">IF(F713="Arbeitgeberähnliche Stellung",OFFSET(MD!$Q$5,MATCH(Grundlagen_Abrechnung_KAE!$AK$7,MD_JAHR,0),0)*$H713,IF(J713&gt;0,AC713,I713))</f>
        <v>0</v>
      </c>
      <c r="AF713" s="85" t="e">
        <f ca="1">OFFSET(MD!$P$5,MATCH($AK$7,MD_JAHR,0),0)*12</f>
        <v>#VALUE!</v>
      </c>
      <c r="AG713" s="85">
        <f t="shared" si="99"/>
        <v>0</v>
      </c>
      <c r="AH713" s="81"/>
      <c r="AJ713" s="72"/>
      <c r="AK713" s="72"/>
      <c r="AL713" s="72"/>
      <c r="AM713" s="72"/>
      <c r="AN713" s="72"/>
    </row>
    <row r="714" spans="2:40" ht="15" customHeight="1" x14ac:dyDescent="0.2">
      <c r="B714" s="78"/>
      <c r="C714" s="78"/>
      <c r="D714" s="78"/>
      <c r="E714" s="79"/>
      <c r="F714" s="80"/>
      <c r="G714" s="73"/>
      <c r="H714" s="82"/>
      <c r="I714" s="93"/>
      <c r="J714" s="90"/>
      <c r="K714" s="83"/>
      <c r="L714" s="83"/>
      <c r="M714" s="84"/>
      <c r="N714" s="83"/>
      <c r="O714" s="104" t="str">
        <f ca="1">IF($B714="","",IF(F714="Arbeitgeberähnliche Stellung",OFFSET(MD!$Q$5,MATCH(Grundlagen_Abrechnung_KAE!$AK$7,MD_JAHR,0),0)*$H714,IF(((AD714/12*M714*12)+N714)&gt;AF714,AF714/12,((AD714/12*M714*12)+N714)/12)))</f>
        <v/>
      </c>
      <c r="P714" s="90"/>
      <c r="Q714" s="90"/>
      <c r="R714" s="104">
        <f t="shared" si="92"/>
        <v>0</v>
      </c>
      <c r="T714" s="145">
        <f t="shared" si="93"/>
        <v>0</v>
      </c>
      <c r="U714" s="76">
        <f t="shared" ca="1" si="94"/>
        <v>0</v>
      </c>
      <c r="V714" s="76">
        <f t="shared" ca="1" si="100"/>
        <v>0</v>
      </c>
      <c r="W714" s="76">
        <f t="shared" ca="1" si="95"/>
        <v>0</v>
      </c>
      <c r="Y714" s="106" t="str">
        <f t="shared" si="96"/>
        <v>prüfen</v>
      </c>
      <c r="Z714" s="107" t="str">
        <f ca="1">IFERROR(OFFSET(MD!$U$5,MATCH(Grundlagen_Abrechnung_KAE!$E714,MD_GENDER,0),0),"")</f>
        <v/>
      </c>
      <c r="AA714" s="104">
        <f t="shared" si="97"/>
        <v>0</v>
      </c>
      <c r="AC714" s="104">
        <f t="shared" si="98"/>
        <v>0</v>
      </c>
      <c r="AD714" s="104">
        <f ca="1">IF(F714="Arbeitgeberähnliche Stellung",OFFSET(MD!$Q$5,MATCH(Grundlagen_Abrechnung_KAE!$AK$7,MD_JAHR,0),0)*$H714,IF(J714&gt;0,AC714,I714))</f>
        <v>0</v>
      </c>
      <c r="AF714" s="85" t="e">
        <f ca="1">OFFSET(MD!$P$5,MATCH($AK$7,MD_JAHR,0),0)*12</f>
        <v>#VALUE!</v>
      </c>
      <c r="AG714" s="85">
        <f t="shared" si="99"/>
        <v>0</v>
      </c>
      <c r="AH714" s="81"/>
      <c r="AJ714" s="72"/>
      <c r="AK714" s="72"/>
      <c r="AL714" s="72"/>
      <c r="AM714" s="72"/>
      <c r="AN714" s="72"/>
    </row>
    <row r="715" spans="2:40" ht="15" customHeight="1" x14ac:dyDescent="0.2">
      <c r="B715" s="78"/>
      <c r="C715" s="78"/>
      <c r="D715" s="78"/>
      <c r="E715" s="79"/>
      <c r="F715" s="80"/>
      <c r="G715" s="73"/>
      <c r="H715" s="82"/>
      <c r="I715" s="93"/>
      <c r="J715" s="90"/>
      <c r="K715" s="83"/>
      <c r="L715" s="83"/>
      <c r="M715" s="84"/>
      <c r="N715" s="83"/>
      <c r="O715" s="104" t="str">
        <f ca="1">IF($B715="","",IF(F715="Arbeitgeberähnliche Stellung",OFFSET(MD!$Q$5,MATCH(Grundlagen_Abrechnung_KAE!$AK$7,MD_JAHR,0),0)*$H715,IF(((AD715/12*M715*12)+N715)&gt;AF715,AF715/12,((AD715/12*M715*12)+N715)/12)))</f>
        <v/>
      </c>
      <c r="P715" s="90"/>
      <c r="Q715" s="90"/>
      <c r="R715" s="104">
        <f t="shared" si="92"/>
        <v>0</v>
      </c>
      <c r="T715" s="145">
        <f t="shared" si="93"/>
        <v>0</v>
      </c>
      <c r="U715" s="76">
        <f t="shared" ca="1" si="94"/>
        <v>0</v>
      </c>
      <c r="V715" s="76">
        <f t="shared" ca="1" si="100"/>
        <v>0</v>
      </c>
      <c r="W715" s="76">
        <f t="shared" ca="1" si="95"/>
        <v>0</v>
      </c>
      <c r="Y715" s="106" t="str">
        <f t="shared" si="96"/>
        <v>prüfen</v>
      </c>
      <c r="Z715" s="107" t="str">
        <f ca="1">IFERROR(OFFSET(MD!$U$5,MATCH(Grundlagen_Abrechnung_KAE!$E715,MD_GENDER,0),0),"")</f>
        <v/>
      </c>
      <c r="AA715" s="104">
        <f t="shared" si="97"/>
        <v>0</v>
      </c>
      <c r="AC715" s="104">
        <f t="shared" si="98"/>
        <v>0</v>
      </c>
      <c r="AD715" s="104">
        <f ca="1">IF(F715="Arbeitgeberähnliche Stellung",OFFSET(MD!$Q$5,MATCH(Grundlagen_Abrechnung_KAE!$AK$7,MD_JAHR,0),0)*$H715,IF(J715&gt;0,AC715,I715))</f>
        <v>0</v>
      </c>
      <c r="AF715" s="85" t="e">
        <f ca="1">OFFSET(MD!$P$5,MATCH($AK$7,MD_JAHR,0),0)*12</f>
        <v>#VALUE!</v>
      </c>
      <c r="AG715" s="85">
        <f t="shared" si="99"/>
        <v>0</v>
      </c>
      <c r="AH715" s="81"/>
      <c r="AJ715" s="72"/>
      <c r="AK715" s="72"/>
      <c r="AL715" s="72"/>
      <c r="AM715" s="72"/>
      <c r="AN715" s="72"/>
    </row>
    <row r="716" spans="2:40" ht="15" customHeight="1" x14ac:dyDescent="0.2">
      <c r="B716" s="78"/>
      <c r="C716" s="78"/>
      <c r="D716" s="78"/>
      <c r="E716" s="79"/>
      <c r="F716" s="80"/>
      <c r="G716" s="73"/>
      <c r="H716" s="82"/>
      <c r="I716" s="93"/>
      <c r="J716" s="90"/>
      <c r="K716" s="83"/>
      <c r="L716" s="83"/>
      <c r="M716" s="84"/>
      <c r="N716" s="83"/>
      <c r="O716" s="104" t="str">
        <f ca="1">IF($B716="","",IF(F716="Arbeitgeberähnliche Stellung",OFFSET(MD!$Q$5,MATCH(Grundlagen_Abrechnung_KAE!$AK$7,MD_JAHR,0),0)*$H716,IF(((AD716/12*M716*12)+N716)&gt;AF716,AF716/12,((AD716/12*M716*12)+N716)/12)))</f>
        <v/>
      </c>
      <c r="P716" s="90"/>
      <c r="Q716" s="90"/>
      <c r="R716" s="104">
        <f t="shared" si="92"/>
        <v>0</v>
      </c>
      <c r="T716" s="145">
        <f t="shared" si="93"/>
        <v>0</v>
      </c>
      <c r="U716" s="76">
        <f t="shared" ca="1" si="94"/>
        <v>0</v>
      </c>
      <c r="V716" s="76">
        <f t="shared" ca="1" si="100"/>
        <v>0</v>
      </c>
      <c r="W716" s="76">
        <f t="shared" ca="1" si="95"/>
        <v>0</v>
      </c>
      <c r="Y716" s="106" t="str">
        <f t="shared" si="96"/>
        <v>prüfen</v>
      </c>
      <c r="Z716" s="107" t="str">
        <f ca="1">IFERROR(OFFSET(MD!$U$5,MATCH(Grundlagen_Abrechnung_KAE!$E716,MD_GENDER,0),0),"")</f>
        <v/>
      </c>
      <c r="AA716" s="104">
        <f t="shared" si="97"/>
        <v>0</v>
      </c>
      <c r="AC716" s="104">
        <f t="shared" si="98"/>
        <v>0</v>
      </c>
      <c r="AD716" s="104">
        <f ca="1">IF(F716="Arbeitgeberähnliche Stellung",OFFSET(MD!$Q$5,MATCH(Grundlagen_Abrechnung_KAE!$AK$7,MD_JAHR,0),0)*$H716,IF(J716&gt;0,AC716,I716))</f>
        <v>0</v>
      </c>
      <c r="AF716" s="85" t="e">
        <f ca="1">OFFSET(MD!$P$5,MATCH($AK$7,MD_JAHR,0),0)*12</f>
        <v>#VALUE!</v>
      </c>
      <c r="AG716" s="85">
        <f t="shared" si="99"/>
        <v>0</v>
      </c>
      <c r="AH716" s="81"/>
      <c r="AJ716" s="72"/>
      <c r="AK716" s="72"/>
      <c r="AL716" s="72"/>
      <c r="AM716" s="72"/>
      <c r="AN716" s="72"/>
    </row>
    <row r="717" spans="2:40" ht="15" customHeight="1" x14ac:dyDescent="0.2">
      <c r="B717" s="78"/>
      <c r="C717" s="78"/>
      <c r="D717" s="78"/>
      <c r="E717" s="79"/>
      <c r="F717" s="80"/>
      <c r="G717" s="73"/>
      <c r="H717" s="82"/>
      <c r="I717" s="93"/>
      <c r="J717" s="90"/>
      <c r="K717" s="83"/>
      <c r="L717" s="83"/>
      <c r="M717" s="84"/>
      <c r="N717" s="83"/>
      <c r="O717" s="104" t="str">
        <f ca="1">IF($B717="","",IF(F717="Arbeitgeberähnliche Stellung",OFFSET(MD!$Q$5,MATCH(Grundlagen_Abrechnung_KAE!$AK$7,MD_JAHR,0),0)*$H717,IF(((AD717/12*M717*12)+N717)&gt;AF717,AF717/12,((AD717/12*M717*12)+N717)/12)))</f>
        <v/>
      </c>
      <c r="P717" s="90"/>
      <c r="Q717" s="90"/>
      <c r="R717" s="104">
        <f t="shared" si="92"/>
        <v>0</v>
      </c>
      <c r="T717" s="145">
        <f t="shared" si="93"/>
        <v>0</v>
      </c>
      <c r="U717" s="76">
        <f t="shared" ca="1" si="94"/>
        <v>0</v>
      </c>
      <c r="V717" s="76">
        <f t="shared" ca="1" si="100"/>
        <v>0</v>
      </c>
      <c r="W717" s="76">
        <f t="shared" ca="1" si="95"/>
        <v>0</v>
      </c>
      <c r="Y717" s="106" t="str">
        <f t="shared" si="96"/>
        <v>prüfen</v>
      </c>
      <c r="Z717" s="107" t="str">
        <f ca="1">IFERROR(OFFSET(MD!$U$5,MATCH(Grundlagen_Abrechnung_KAE!$E717,MD_GENDER,0),0),"")</f>
        <v/>
      </c>
      <c r="AA717" s="104">
        <f t="shared" si="97"/>
        <v>0</v>
      </c>
      <c r="AC717" s="104">
        <f t="shared" si="98"/>
        <v>0</v>
      </c>
      <c r="AD717" s="104">
        <f ca="1">IF(F717="Arbeitgeberähnliche Stellung",OFFSET(MD!$Q$5,MATCH(Grundlagen_Abrechnung_KAE!$AK$7,MD_JAHR,0),0)*$H717,IF(J717&gt;0,AC717,I717))</f>
        <v>0</v>
      </c>
      <c r="AF717" s="85" t="e">
        <f ca="1">OFFSET(MD!$P$5,MATCH($AK$7,MD_JAHR,0),0)*12</f>
        <v>#VALUE!</v>
      </c>
      <c r="AG717" s="85">
        <f t="shared" si="99"/>
        <v>0</v>
      </c>
      <c r="AH717" s="81"/>
      <c r="AJ717" s="72"/>
      <c r="AK717" s="72"/>
      <c r="AL717" s="72"/>
      <c r="AM717" s="72"/>
      <c r="AN717" s="72"/>
    </row>
    <row r="718" spans="2:40" ht="15" customHeight="1" x14ac:dyDescent="0.2">
      <c r="B718" s="78"/>
      <c r="C718" s="78"/>
      <c r="D718" s="78"/>
      <c r="E718" s="79"/>
      <c r="F718" s="80"/>
      <c r="G718" s="73"/>
      <c r="H718" s="82"/>
      <c r="I718" s="93"/>
      <c r="J718" s="90"/>
      <c r="K718" s="83"/>
      <c r="L718" s="83"/>
      <c r="M718" s="84"/>
      <c r="N718" s="83"/>
      <c r="O718" s="104" t="str">
        <f ca="1">IF($B718="","",IF(F718="Arbeitgeberähnliche Stellung",OFFSET(MD!$Q$5,MATCH(Grundlagen_Abrechnung_KAE!$AK$7,MD_JAHR,0),0)*$H718,IF(((AD718/12*M718*12)+N718)&gt;AF718,AF718/12,((AD718/12*M718*12)+N718)/12)))</f>
        <v/>
      </c>
      <c r="P718" s="90"/>
      <c r="Q718" s="90"/>
      <c r="R718" s="104">
        <f t="shared" si="92"/>
        <v>0</v>
      </c>
      <c r="T718" s="145">
        <f t="shared" si="93"/>
        <v>0</v>
      </c>
      <c r="U718" s="76">
        <f t="shared" ca="1" si="94"/>
        <v>0</v>
      </c>
      <c r="V718" s="76">
        <f t="shared" ca="1" si="100"/>
        <v>0</v>
      </c>
      <c r="W718" s="76">
        <f t="shared" ca="1" si="95"/>
        <v>0</v>
      </c>
      <c r="Y718" s="106" t="str">
        <f t="shared" si="96"/>
        <v>prüfen</v>
      </c>
      <c r="Z718" s="107" t="str">
        <f ca="1">IFERROR(OFFSET(MD!$U$5,MATCH(Grundlagen_Abrechnung_KAE!$E718,MD_GENDER,0),0),"")</f>
        <v/>
      </c>
      <c r="AA718" s="104">
        <f t="shared" si="97"/>
        <v>0</v>
      </c>
      <c r="AC718" s="104">
        <f t="shared" si="98"/>
        <v>0</v>
      </c>
      <c r="AD718" s="104">
        <f ca="1">IF(F718="Arbeitgeberähnliche Stellung",OFFSET(MD!$Q$5,MATCH(Grundlagen_Abrechnung_KAE!$AK$7,MD_JAHR,0),0)*$H718,IF(J718&gt;0,AC718,I718))</f>
        <v>0</v>
      </c>
      <c r="AF718" s="85" t="e">
        <f ca="1">OFFSET(MD!$P$5,MATCH($AK$7,MD_JAHR,0),0)*12</f>
        <v>#VALUE!</v>
      </c>
      <c r="AG718" s="85">
        <f t="shared" si="99"/>
        <v>0</v>
      </c>
      <c r="AH718" s="81"/>
      <c r="AJ718" s="72"/>
      <c r="AK718" s="72"/>
      <c r="AL718" s="72"/>
      <c r="AM718" s="72"/>
      <c r="AN718" s="72"/>
    </row>
    <row r="719" spans="2:40" ht="15" customHeight="1" x14ac:dyDescent="0.2">
      <c r="B719" s="78"/>
      <c r="C719" s="78"/>
      <c r="D719" s="78"/>
      <c r="E719" s="79"/>
      <c r="F719" s="80"/>
      <c r="G719" s="73"/>
      <c r="H719" s="82"/>
      <c r="I719" s="93"/>
      <c r="J719" s="90"/>
      <c r="K719" s="83"/>
      <c r="L719" s="83"/>
      <c r="M719" s="84"/>
      <c r="N719" s="83"/>
      <c r="O719" s="104" t="str">
        <f ca="1">IF($B719="","",IF(F719="Arbeitgeberähnliche Stellung",OFFSET(MD!$Q$5,MATCH(Grundlagen_Abrechnung_KAE!$AK$7,MD_JAHR,0),0)*$H719,IF(((AD719/12*M719*12)+N719)&gt;AF719,AF719/12,((AD719/12*M719*12)+N719)/12)))</f>
        <v/>
      </c>
      <c r="P719" s="90"/>
      <c r="Q719" s="90"/>
      <c r="R719" s="104">
        <f t="shared" si="92"/>
        <v>0</v>
      </c>
      <c r="T719" s="145">
        <f t="shared" si="93"/>
        <v>0</v>
      </c>
      <c r="U719" s="76">
        <f t="shared" ca="1" si="94"/>
        <v>0</v>
      </c>
      <c r="V719" s="76">
        <f t="shared" ca="1" si="100"/>
        <v>0</v>
      </c>
      <c r="W719" s="76">
        <f t="shared" ca="1" si="95"/>
        <v>0</v>
      </c>
      <c r="Y719" s="106" t="str">
        <f t="shared" si="96"/>
        <v>prüfen</v>
      </c>
      <c r="Z719" s="107" t="str">
        <f ca="1">IFERROR(OFFSET(MD!$U$5,MATCH(Grundlagen_Abrechnung_KAE!$E719,MD_GENDER,0),0),"")</f>
        <v/>
      </c>
      <c r="AA719" s="104">
        <f t="shared" si="97"/>
        <v>0</v>
      </c>
      <c r="AC719" s="104">
        <f t="shared" si="98"/>
        <v>0</v>
      </c>
      <c r="AD719" s="104">
        <f ca="1">IF(F719="Arbeitgeberähnliche Stellung",OFFSET(MD!$Q$5,MATCH(Grundlagen_Abrechnung_KAE!$AK$7,MD_JAHR,0),0)*$H719,IF(J719&gt;0,AC719,I719))</f>
        <v>0</v>
      </c>
      <c r="AF719" s="85" t="e">
        <f ca="1">OFFSET(MD!$P$5,MATCH($AK$7,MD_JAHR,0),0)*12</f>
        <v>#VALUE!</v>
      </c>
      <c r="AG719" s="85">
        <f t="shared" si="99"/>
        <v>0</v>
      </c>
      <c r="AH719" s="81"/>
      <c r="AJ719" s="72"/>
      <c r="AK719" s="72"/>
      <c r="AL719" s="72"/>
      <c r="AM719" s="72"/>
      <c r="AN719" s="72"/>
    </row>
    <row r="720" spans="2:40" ht="15" customHeight="1" x14ac:dyDescent="0.2">
      <c r="B720" s="78"/>
      <c r="C720" s="78"/>
      <c r="D720" s="78"/>
      <c r="E720" s="79"/>
      <c r="F720" s="80"/>
      <c r="G720" s="73"/>
      <c r="H720" s="82"/>
      <c r="I720" s="93"/>
      <c r="J720" s="90"/>
      <c r="K720" s="83"/>
      <c r="L720" s="83"/>
      <c r="M720" s="84"/>
      <c r="N720" s="83"/>
      <c r="O720" s="104" t="str">
        <f ca="1">IF($B720="","",IF(F720="Arbeitgeberähnliche Stellung",OFFSET(MD!$Q$5,MATCH(Grundlagen_Abrechnung_KAE!$AK$7,MD_JAHR,0),0)*$H720,IF(((AD720/12*M720*12)+N720)&gt;AF720,AF720/12,((AD720/12*M720*12)+N720)/12)))</f>
        <v/>
      </c>
      <c r="P720" s="90"/>
      <c r="Q720" s="90"/>
      <c r="R720" s="104">
        <f t="shared" si="92"/>
        <v>0</v>
      </c>
      <c r="T720" s="145">
        <f t="shared" si="93"/>
        <v>0</v>
      </c>
      <c r="U720" s="76">
        <f t="shared" ca="1" si="94"/>
        <v>0</v>
      </c>
      <c r="V720" s="76">
        <f t="shared" ca="1" si="100"/>
        <v>0</v>
      </c>
      <c r="W720" s="76">
        <f t="shared" ca="1" si="95"/>
        <v>0</v>
      </c>
      <c r="Y720" s="106" t="str">
        <f t="shared" si="96"/>
        <v>prüfen</v>
      </c>
      <c r="Z720" s="107" t="str">
        <f ca="1">IFERROR(OFFSET(MD!$U$5,MATCH(Grundlagen_Abrechnung_KAE!$E720,MD_GENDER,0),0),"")</f>
        <v/>
      </c>
      <c r="AA720" s="104">
        <f t="shared" si="97"/>
        <v>0</v>
      </c>
      <c r="AC720" s="104">
        <f t="shared" si="98"/>
        <v>0</v>
      </c>
      <c r="AD720" s="104">
        <f ca="1">IF(F720="Arbeitgeberähnliche Stellung",OFFSET(MD!$Q$5,MATCH(Grundlagen_Abrechnung_KAE!$AK$7,MD_JAHR,0),0)*$H720,IF(J720&gt;0,AC720,I720))</f>
        <v>0</v>
      </c>
      <c r="AF720" s="85" t="e">
        <f ca="1">OFFSET(MD!$P$5,MATCH($AK$7,MD_JAHR,0),0)*12</f>
        <v>#VALUE!</v>
      </c>
      <c r="AG720" s="85">
        <f t="shared" si="99"/>
        <v>0</v>
      </c>
      <c r="AH720" s="81"/>
      <c r="AJ720" s="72"/>
      <c r="AK720" s="72"/>
      <c r="AL720" s="72"/>
      <c r="AM720" s="72"/>
      <c r="AN720" s="72"/>
    </row>
    <row r="721" spans="2:40" ht="15" customHeight="1" x14ac:dyDescent="0.2">
      <c r="B721" s="78"/>
      <c r="C721" s="78"/>
      <c r="D721" s="78"/>
      <c r="E721" s="79"/>
      <c r="F721" s="80"/>
      <c r="G721" s="73"/>
      <c r="H721" s="82"/>
      <c r="I721" s="93"/>
      <c r="J721" s="90"/>
      <c r="K721" s="83"/>
      <c r="L721" s="83"/>
      <c r="M721" s="84"/>
      <c r="N721" s="83"/>
      <c r="O721" s="104" t="str">
        <f ca="1">IF($B721="","",IF(F721="Arbeitgeberähnliche Stellung",OFFSET(MD!$Q$5,MATCH(Grundlagen_Abrechnung_KAE!$AK$7,MD_JAHR,0),0)*$H721,IF(((AD721/12*M721*12)+N721)&gt;AF721,AF721/12,((AD721/12*M721*12)+N721)/12)))</f>
        <v/>
      </c>
      <c r="P721" s="90"/>
      <c r="Q721" s="90"/>
      <c r="R721" s="104">
        <f t="shared" si="92"/>
        <v>0</v>
      </c>
      <c r="T721" s="145">
        <f t="shared" si="93"/>
        <v>0</v>
      </c>
      <c r="U721" s="76">
        <f t="shared" ca="1" si="94"/>
        <v>0</v>
      </c>
      <c r="V721" s="76">
        <f t="shared" ca="1" si="100"/>
        <v>0</v>
      </c>
      <c r="W721" s="76">
        <f t="shared" ca="1" si="95"/>
        <v>0</v>
      </c>
      <c r="Y721" s="106" t="str">
        <f t="shared" si="96"/>
        <v>prüfen</v>
      </c>
      <c r="Z721" s="107" t="str">
        <f ca="1">IFERROR(OFFSET(MD!$U$5,MATCH(Grundlagen_Abrechnung_KAE!$E721,MD_GENDER,0),0),"")</f>
        <v/>
      </c>
      <c r="AA721" s="104">
        <f t="shared" si="97"/>
        <v>0</v>
      </c>
      <c r="AC721" s="104">
        <f t="shared" si="98"/>
        <v>0</v>
      </c>
      <c r="AD721" s="104">
        <f ca="1">IF(F721="Arbeitgeberähnliche Stellung",OFFSET(MD!$Q$5,MATCH(Grundlagen_Abrechnung_KAE!$AK$7,MD_JAHR,0),0)*$H721,IF(J721&gt;0,AC721,I721))</f>
        <v>0</v>
      </c>
      <c r="AF721" s="85" t="e">
        <f ca="1">OFFSET(MD!$P$5,MATCH($AK$7,MD_JAHR,0),0)*12</f>
        <v>#VALUE!</v>
      </c>
      <c r="AG721" s="85">
        <f t="shared" si="99"/>
        <v>0</v>
      </c>
      <c r="AH721" s="81"/>
      <c r="AJ721" s="72"/>
      <c r="AK721" s="72"/>
      <c r="AL721" s="72"/>
      <c r="AM721" s="72"/>
      <c r="AN721" s="72"/>
    </row>
    <row r="722" spans="2:40" ht="15" customHeight="1" x14ac:dyDescent="0.2">
      <c r="B722" s="78"/>
      <c r="C722" s="78"/>
      <c r="D722" s="78"/>
      <c r="E722" s="79"/>
      <c r="F722" s="80"/>
      <c r="G722" s="73"/>
      <c r="H722" s="82"/>
      <c r="I722" s="93"/>
      <c r="J722" s="90"/>
      <c r="K722" s="83"/>
      <c r="L722" s="83"/>
      <c r="M722" s="84"/>
      <c r="N722" s="83"/>
      <c r="O722" s="104" t="str">
        <f ca="1">IF($B722="","",IF(F722="Arbeitgeberähnliche Stellung",OFFSET(MD!$Q$5,MATCH(Grundlagen_Abrechnung_KAE!$AK$7,MD_JAHR,0),0)*$H722,IF(((AD722/12*M722*12)+N722)&gt;AF722,AF722/12,((AD722/12*M722*12)+N722)/12)))</f>
        <v/>
      </c>
      <c r="P722" s="90"/>
      <c r="Q722" s="90"/>
      <c r="R722" s="104">
        <f t="shared" si="92"/>
        <v>0</v>
      </c>
      <c r="T722" s="145">
        <f t="shared" si="93"/>
        <v>0</v>
      </c>
      <c r="U722" s="76">
        <f t="shared" ca="1" si="94"/>
        <v>0</v>
      </c>
      <c r="V722" s="76">
        <f t="shared" ca="1" si="100"/>
        <v>0</v>
      </c>
      <c r="W722" s="76">
        <f t="shared" ca="1" si="95"/>
        <v>0</v>
      </c>
      <c r="Y722" s="106" t="str">
        <f t="shared" si="96"/>
        <v>prüfen</v>
      </c>
      <c r="Z722" s="107" t="str">
        <f ca="1">IFERROR(OFFSET(MD!$U$5,MATCH(Grundlagen_Abrechnung_KAE!$E722,MD_GENDER,0),0),"")</f>
        <v/>
      </c>
      <c r="AA722" s="104">
        <f t="shared" si="97"/>
        <v>0</v>
      </c>
      <c r="AC722" s="104">
        <f t="shared" si="98"/>
        <v>0</v>
      </c>
      <c r="AD722" s="104">
        <f ca="1">IF(F722="Arbeitgeberähnliche Stellung",OFFSET(MD!$Q$5,MATCH(Grundlagen_Abrechnung_KAE!$AK$7,MD_JAHR,0),0)*$H722,IF(J722&gt;0,AC722,I722))</f>
        <v>0</v>
      </c>
      <c r="AF722" s="85" t="e">
        <f ca="1">OFFSET(MD!$P$5,MATCH($AK$7,MD_JAHR,0),0)*12</f>
        <v>#VALUE!</v>
      </c>
      <c r="AG722" s="85">
        <f t="shared" si="99"/>
        <v>0</v>
      </c>
      <c r="AH722" s="81"/>
      <c r="AJ722" s="72"/>
      <c r="AK722" s="72"/>
      <c r="AL722" s="72"/>
      <c r="AM722" s="72"/>
      <c r="AN722" s="72"/>
    </row>
    <row r="723" spans="2:40" ht="15" customHeight="1" x14ac:dyDescent="0.2">
      <c r="B723" s="78"/>
      <c r="C723" s="78"/>
      <c r="D723" s="78"/>
      <c r="E723" s="79"/>
      <c r="F723" s="80"/>
      <c r="G723" s="73"/>
      <c r="H723" s="82"/>
      <c r="I723" s="93"/>
      <c r="J723" s="90"/>
      <c r="K723" s="83"/>
      <c r="L723" s="83"/>
      <c r="M723" s="84"/>
      <c r="N723" s="83"/>
      <c r="O723" s="104" t="str">
        <f ca="1">IF($B723="","",IF(F723="Arbeitgeberähnliche Stellung",OFFSET(MD!$Q$5,MATCH(Grundlagen_Abrechnung_KAE!$AK$7,MD_JAHR,0),0)*$H723,IF(((AD723/12*M723*12)+N723)&gt;AF723,AF723/12,((AD723/12*M723*12)+N723)/12)))</f>
        <v/>
      </c>
      <c r="P723" s="90"/>
      <c r="Q723" s="90"/>
      <c r="R723" s="104">
        <f t="shared" ref="R723:R786" si="101">ROUND(IF(Q723="",0,IF(P723=0,0,IF(Q723&gt;P723,0,P723-Q723))),2)</f>
        <v>0</v>
      </c>
      <c r="T723" s="145">
        <f t="shared" ref="T723:T786" si="102">IFERROR(R723/P723,0)</f>
        <v>0</v>
      </c>
      <c r="U723" s="76">
        <f t="shared" ref="U723:U786" ca="1" si="103">IFERROR(IF(O723-W723=0,O723,(O723)*(1-T723)),0)</f>
        <v>0</v>
      </c>
      <c r="V723" s="76">
        <f t="shared" ca="1" si="100"/>
        <v>0</v>
      </c>
      <c r="W723" s="76">
        <f t="shared" ref="W723:W786" ca="1" si="104">IFERROR(O723*T723,0)*0.8</f>
        <v>0</v>
      </c>
      <c r="Y723" s="106" t="str">
        <f t="shared" ref="Y723:Y786" si="105">IF(YEAR($G723)&gt;$Y$16,"prüfen","")</f>
        <v>prüfen</v>
      </c>
      <c r="Z723" s="107" t="str">
        <f ca="1">IFERROR(OFFSET(MD!$U$5,MATCH(Grundlagen_Abrechnung_KAE!$E723,MD_GENDER,0),0),"")</f>
        <v/>
      </c>
      <c r="AA723" s="104">
        <f t="shared" ref="AA723:AA786" si="106">IF(B723="",0,IF(YEAR(G723)&gt;$AA$16,0,1))</f>
        <v>0</v>
      </c>
      <c r="AC723" s="104">
        <f t="shared" ref="AC723:AC786" si="107">IF(J723*K723/6&gt;J723*L723/12,J723*K723/6,J723*L723/12)</f>
        <v>0</v>
      </c>
      <c r="AD723" s="104">
        <f ca="1">IF(F723="Arbeitgeberähnliche Stellung",OFFSET(MD!$Q$5,MATCH(Grundlagen_Abrechnung_KAE!$AK$7,MD_JAHR,0),0)*$H723,IF(J723&gt;0,AC723,I723))</f>
        <v>0</v>
      </c>
      <c r="AF723" s="85" t="e">
        <f ca="1">OFFSET(MD!$P$5,MATCH($AK$7,MD_JAHR,0),0)*12</f>
        <v>#VALUE!</v>
      </c>
      <c r="AG723" s="85">
        <f t="shared" ref="AG723:AG786" si="108">I723*M723+N723</f>
        <v>0</v>
      </c>
      <c r="AH723" s="81"/>
      <c r="AJ723" s="72"/>
      <c r="AK723" s="72"/>
      <c r="AL723" s="72"/>
      <c r="AM723" s="72"/>
      <c r="AN723" s="72"/>
    </row>
    <row r="724" spans="2:40" ht="15" customHeight="1" x14ac:dyDescent="0.2">
      <c r="B724" s="78"/>
      <c r="C724" s="78"/>
      <c r="D724" s="78"/>
      <c r="E724" s="79"/>
      <c r="F724" s="80"/>
      <c r="G724" s="73"/>
      <c r="H724" s="82"/>
      <c r="I724" s="93"/>
      <c r="J724" s="90"/>
      <c r="K724" s="83"/>
      <c r="L724" s="83"/>
      <c r="M724" s="84"/>
      <c r="N724" s="83"/>
      <c r="O724" s="104" t="str">
        <f ca="1">IF($B724="","",IF(F724="Arbeitgeberähnliche Stellung",OFFSET(MD!$Q$5,MATCH(Grundlagen_Abrechnung_KAE!$AK$7,MD_JAHR,0),0)*$H724,IF(((AD724/12*M724*12)+N724)&gt;AF724,AF724/12,((AD724/12*M724*12)+N724)/12)))</f>
        <v/>
      </c>
      <c r="P724" s="90"/>
      <c r="Q724" s="90"/>
      <c r="R724" s="104">
        <f t="shared" si="101"/>
        <v>0</v>
      </c>
      <c r="T724" s="145">
        <f t="shared" si="102"/>
        <v>0</v>
      </c>
      <c r="U724" s="76">
        <f t="shared" ca="1" si="103"/>
        <v>0</v>
      </c>
      <c r="V724" s="76">
        <f t="shared" ref="V724:V787" ca="1" si="109">IFERROR(O724*T724,0)</f>
        <v>0</v>
      </c>
      <c r="W724" s="76">
        <f t="shared" ca="1" si="104"/>
        <v>0</v>
      </c>
      <c r="Y724" s="106" t="str">
        <f t="shared" si="105"/>
        <v>prüfen</v>
      </c>
      <c r="Z724" s="107" t="str">
        <f ca="1">IFERROR(OFFSET(MD!$U$5,MATCH(Grundlagen_Abrechnung_KAE!$E724,MD_GENDER,0),0),"")</f>
        <v/>
      </c>
      <c r="AA724" s="104">
        <f t="shared" si="106"/>
        <v>0</v>
      </c>
      <c r="AC724" s="104">
        <f t="shared" si="107"/>
        <v>0</v>
      </c>
      <c r="AD724" s="104">
        <f ca="1">IF(F724="Arbeitgeberähnliche Stellung",OFFSET(MD!$Q$5,MATCH(Grundlagen_Abrechnung_KAE!$AK$7,MD_JAHR,0),0)*$H724,IF(J724&gt;0,AC724,I724))</f>
        <v>0</v>
      </c>
      <c r="AF724" s="85" t="e">
        <f ca="1">OFFSET(MD!$P$5,MATCH($AK$7,MD_JAHR,0),0)*12</f>
        <v>#VALUE!</v>
      </c>
      <c r="AG724" s="85">
        <f t="shared" si="108"/>
        <v>0</v>
      </c>
      <c r="AH724" s="81"/>
      <c r="AJ724" s="72"/>
      <c r="AK724" s="72"/>
      <c r="AL724" s="72"/>
      <c r="AM724" s="72"/>
      <c r="AN724" s="72"/>
    </row>
    <row r="725" spans="2:40" ht="15" customHeight="1" x14ac:dyDescent="0.2">
      <c r="B725" s="78"/>
      <c r="C725" s="78"/>
      <c r="D725" s="78"/>
      <c r="E725" s="79"/>
      <c r="F725" s="80"/>
      <c r="G725" s="73"/>
      <c r="H725" s="82"/>
      <c r="I725" s="93"/>
      <c r="J725" s="90"/>
      <c r="K725" s="83"/>
      <c r="L725" s="83"/>
      <c r="M725" s="84"/>
      <c r="N725" s="83"/>
      <c r="O725" s="104" t="str">
        <f ca="1">IF($B725="","",IF(F725="Arbeitgeberähnliche Stellung",OFFSET(MD!$Q$5,MATCH(Grundlagen_Abrechnung_KAE!$AK$7,MD_JAHR,0),0)*$H725,IF(((AD725/12*M725*12)+N725)&gt;AF725,AF725/12,((AD725/12*M725*12)+N725)/12)))</f>
        <v/>
      </c>
      <c r="P725" s="90"/>
      <c r="Q725" s="90"/>
      <c r="R725" s="104">
        <f t="shared" si="101"/>
        <v>0</v>
      </c>
      <c r="T725" s="145">
        <f t="shared" si="102"/>
        <v>0</v>
      </c>
      <c r="U725" s="76">
        <f t="shared" ca="1" si="103"/>
        <v>0</v>
      </c>
      <c r="V725" s="76">
        <f t="shared" ca="1" si="109"/>
        <v>0</v>
      </c>
      <c r="W725" s="76">
        <f t="shared" ca="1" si="104"/>
        <v>0</v>
      </c>
      <c r="Y725" s="106" t="str">
        <f t="shared" si="105"/>
        <v>prüfen</v>
      </c>
      <c r="Z725" s="107" t="str">
        <f ca="1">IFERROR(OFFSET(MD!$U$5,MATCH(Grundlagen_Abrechnung_KAE!$E725,MD_GENDER,0),0),"")</f>
        <v/>
      </c>
      <c r="AA725" s="104">
        <f t="shared" si="106"/>
        <v>0</v>
      </c>
      <c r="AC725" s="104">
        <f t="shared" si="107"/>
        <v>0</v>
      </c>
      <c r="AD725" s="104">
        <f ca="1">IF(F725="Arbeitgeberähnliche Stellung",OFFSET(MD!$Q$5,MATCH(Grundlagen_Abrechnung_KAE!$AK$7,MD_JAHR,0),0)*$H725,IF(J725&gt;0,AC725,I725))</f>
        <v>0</v>
      </c>
      <c r="AF725" s="85" t="e">
        <f ca="1">OFFSET(MD!$P$5,MATCH($AK$7,MD_JAHR,0),0)*12</f>
        <v>#VALUE!</v>
      </c>
      <c r="AG725" s="85">
        <f t="shared" si="108"/>
        <v>0</v>
      </c>
      <c r="AH725" s="81"/>
      <c r="AJ725" s="72"/>
      <c r="AK725" s="72"/>
      <c r="AL725" s="72"/>
      <c r="AM725" s="72"/>
      <c r="AN725" s="72"/>
    </row>
    <row r="726" spans="2:40" ht="15" customHeight="1" x14ac:dyDescent="0.2">
      <c r="B726" s="78"/>
      <c r="C726" s="78"/>
      <c r="D726" s="78"/>
      <c r="E726" s="79"/>
      <c r="F726" s="80"/>
      <c r="G726" s="73"/>
      <c r="H726" s="82"/>
      <c r="I726" s="93"/>
      <c r="J726" s="90"/>
      <c r="K726" s="83"/>
      <c r="L726" s="83"/>
      <c r="M726" s="84"/>
      <c r="N726" s="83"/>
      <c r="O726" s="104" t="str">
        <f ca="1">IF($B726="","",IF(F726="Arbeitgeberähnliche Stellung",OFFSET(MD!$Q$5,MATCH(Grundlagen_Abrechnung_KAE!$AK$7,MD_JAHR,0),0)*$H726,IF(((AD726/12*M726*12)+N726)&gt;AF726,AF726/12,((AD726/12*M726*12)+N726)/12)))</f>
        <v/>
      </c>
      <c r="P726" s="90"/>
      <c r="Q726" s="90"/>
      <c r="R726" s="104">
        <f t="shared" si="101"/>
        <v>0</v>
      </c>
      <c r="T726" s="145">
        <f t="shared" si="102"/>
        <v>0</v>
      </c>
      <c r="U726" s="76">
        <f t="shared" ca="1" si="103"/>
        <v>0</v>
      </c>
      <c r="V726" s="76">
        <f t="shared" ca="1" si="109"/>
        <v>0</v>
      </c>
      <c r="W726" s="76">
        <f t="shared" ca="1" si="104"/>
        <v>0</v>
      </c>
      <c r="Y726" s="106" t="str">
        <f t="shared" si="105"/>
        <v>prüfen</v>
      </c>
      <c r="Z726" s="107" t="str">
        <f ca="1">IFERROR(OFFSET(MD!$U$5,MATCH(Grundlagen_Abrechnung_KAE!$E726,MD_GENDER,0),0),"")</f>
        <v/>
      </c>
      <c r="AA726" s="104">
        <f t="shared" si="106"/>
        <v>0</v>
      </c>
      <c r="AC726" s="104">
        <f t="shared" si="107"/>
        <v>0</v>
      </c>
      <c r="AD726" s="104">
        <f ca="1">IF(F726="Arbeitgeberähnliche Stellung",OFFSET(MD!$Q$5,MATCH(Grundlagen_Abrechnung_KAE!$AK$7,MD_JAHR,0),0)*$H726,IF(J726&gt;0,AC726,I726))</f>
        <v>0</v>
      </c>
      <c r="AF726" s="85" t="e">
        <f ca="1">OFFSET(MD!$P$5,MATCH($AK$7,MD_JAHR,0),0)*12</f>
        <v>#VALUE!</v>
      </c>
      <c r="AG726" s="85">
        <f t="shared" si="108"/>
        <v>0</v>
      </c>
      <c r="AH726" s="81"/>
      <c r="AJ726" s="72"/>
      <c r="AK726" s="72"/>
      <c r="AL726" s="72"/>
      <c r="AM726" s="72"/>
      <c r="AN726" s="72"/>
    </row>
    <row r="727" spans="2:40" ht="15" customHeight="1" x14ac:dyDescent="0.2">
      <c r="B727" s="78"/>
      <c r="C727" s="78"/>
      <c r="D727" s="78"/>
      <c r="E727" s="79"/>
      <c r="F727" s="80"/>
      <c r="G727" s="73"/>
      <c r="H727" s="82"/>
      <c r="I727" s="93"/>
      <c r="J727" s="90"/>
      <c r="K727" s="83"/>
      <c r="L727" s="83"/>
      <c r="M727" s="84"/>
      <c r="N727" s="83"/>
      <c r="O727" s="104" t="str">
        <f ca="1">IF($B727="","",IF(F727="Arbeitgeberähnliche Stellung",OFFSET(MD!$Q$5,MATCH(Grundlagen_Abrechnung_KAE!$AK$7,MD_JAHR,0),0)*$H727,IF(((AD727/12*M727*12)+N727)&gt;AF727,AF727/12,((AD727/12*M727*12)+N727)/12)))</f>
        <v/>
      </c>
      <c r="P727" s="90"/>
      <c r="Q727" s="90"/>
      <c r="R727" s="104">
        <f t="shared" si="101"/>
        <v>0</v>
      </c>
      <c r="T727" s="145">
        <f t="shared" si="102"/>
        <v>0</v>
      </c>
      <c r="U727" s="76">
        <f t="shared" ca="1" si="103"/>
        <v>0</v>
      </c>
      <c r="V727" s="76">
        <f t="shared" ca="1" si="109"/>
        <v>0</v>
      </c>
      <c r="W727" s="76">
        <f t="shared" ca="1" si="104"/>
        <v>0</v>
      </c>
      <c r="Y727" s="106" t="str">
        <f t="shared" si="105"/>
        <v>prüfen</v>
      </c>
      <c r="Z727" s="107" t="str">
        <f ca="1">IFERROR(OFFSET(MD!$U$5,MATCH(Grundlagen_Abrechnung_KAE!$E727,MD_GENDER,0),0),"")</f>
        <v/>
      </c>
      <c r="AA727" s="104">
        <f t="shared" si="106"/>
        <v>0</v>
      </c>
      <c r="AC727" s="104">
        <f t="shared" si="107"/>
        <v>0</v>
      </c>
      <c r="AD727" s="104">
        <f ca="1">IF(F727="Arbeitgeberähnliche Stellung",OFFSET(MD!$Q$5,MATCH(Grundlagen_Abrechnung_KAE!$AK$7,MD_JAHR,0),0)*$H727,IF(J727&gt;0,AC727,I727))</f>
        <v>0</v>
      </c>
      <c r="AF727" s="85" t="e">
        <f ca="1">OFFSET(MD!$P$5,MATCH($AK$7,MD_JAHR,0),0)*12</f>
        <v>#VALUE!</v>
      </c>
      <c r="AG727" s="85">
        <f t="shared" si="108"/>
        <v>0</v>
      </c>
      <c r="AH727" s="81"/>
      <c r="AJ727" s="72"/>
      <c r="AK727" s="72"/>
      <c r="AL727" s="72"/>
      <c r="AM727" s="72"/>
      <c r="AN727" s="72"/>
    </row>
    <row r="728" spans="2:40" ht="15" customHeight="1" x14ac:dyDescent="0.2">
      <c r="B728" s="78"/>
      <c r="C728" s="78"/>
      <c r="D728" s="78"/>
      <c r="E728" s="79"/>
      <c r="F728" s="80"/>
      <c r="G728" s="73"/>
      <c r="H728" s="82"/>
      <c r="I728" s="93"/>
      <c r="J728" s="90"/>
      <c r="K728" s="83"/>
      <c r="L728" s="83"/>
      <c r="M728" s="84"/>
      <c r="N728" s="83"/>
      <c r="O728" s="104" t="str">
        <f ca="1">IF($B728="","",IF(F728="Arbeitgeberähnliche Stellung",OFFSET(MD!$Q$5,MATCH(Grundlagen_Abrechnung_KAE!$AK$7,MD_JAHR,0),0)*$H728,IF(((AD728/12*M728*12)+N728)&gt;AF728,AF728/12,((AD728/12*M728*12)+N728)/12)))</f>
        <v/>
      </c>
      <c r="P728" s="90"/>
      <c r="Q728" s="90"/>
      <c r="R728" s="104">
        <f t="shared" si="101"/>
        <v>0</v>
      </c>
      <c r="T728" s="145">
        <f t="shared" si="102"/>
        <v>0</v>
      </c>
      <c r="U728" s="76">
        <f t="shared" ca="1" si="103"/>
        <v>0</v>
      </c>
      <c r="V728" s="76">
        <f t="shared" ca="1" si="109"/>
        <v>0</v>
      </c>
      <c r="W728" s="76">
        <f t="shared" ca="1" si="104"/>
        <v>0</v>
      </c>
      <c r="Y728" s="106" t="str">
        <f t="shared" si="105"/>
        <v>prüfen</v>
      </c>
      <c r="Z728" s="107" t="str">
        <f ca="1">IFERROR(OFFSET(MD!$U$5,MATCH(Grundlagen_Abrechnung_KAE!$E728,MD_GENDER,0),0),"")</f>
        <v/>
      </c>
      <c r="AA728" s="104">
        <f t="shared" si="106"/>
        <v>0</v>
      </c>
      <c r="AC728" s="104">
        <f t="shared" si="107"/>
        <v>0</v>
      </c>
      <c r="AD728" s="104">
        <f ca="1">IF(F728="Arbeitgeberähnliche Stellung",OFFSET(MD!$Q$5,MATCH(Grundlagen_Abrechnung_KAE!$AK$7,MD_JAHR,0),0)*$H728,IF(J728&gt;0,AC728,I728))</f>
        <v>0</v>
      </c>
      <c r="AF728" s="85" t="e">
        <f ca="1">OFFSET(MD!$P$5,MATCH($AK$7,MD_JAHR,0),0)*12</f>
        <v>#VALUE!</v>
      </c>
      <c r="AG728" s="85">
        <f t="shared" si="108"/>
        <v>0</v>
      </c>
      <c r="AH728" s="81"/>
      <c r="AJ728" s="72"/>
      <c r="AK728" s="72"/>
      <c r="AL728" s="72"/>
      <c r="AM728" s="72"/>
      <c r="AN728" s="72"/>
    </row>
    <row r="729" spans="2:40" ht="15" customHeight="1" x14ac:dyDescent="0.2">
      <c r="B729" s="78"/>
      <c r="C729" s="78"/>
      <c r="D729" s="78"/>
      <c r="E729" s="79"/>
      <c r="F729" s="80"/>
      <c r="G729" s="73"/>
      <c r="H729" s="82"/>
      <c r="I729" s="93"/>
      <c r="J729" s="90"/>
      <c r="K729" s="83"/>
      <c r="L729" s="83"/>
      <c r="M729" s="84"/>
      <c r="N729" s="83"/>
      <c r="O729" s="104" t="str">
        <f ca="1">IF($B729="","",IF(F729="Arbeitgeberähnliche Stellung",OFFSET(MD!$Q$5,MATCH(Grundlagen_Abrechnung_KAE!$AK$7,MD_JAHR,0),0)*$H729,IF(((AD729/12*M729*12)+N729)&gt;AF729,AF729/12,((AD729/12*M729*12)+N729)/12)))</f>
        <v/>
      </c>
      <c r="P729" s="90"/>
      <c r="Q729" s="90"/>
      <c r="R729" s="104">
        <f t="shared" si="101"/>
        <v>0</v>
      </c>
      <c r="T729" s="145">
        <f t="shared" si="102"/>
        <v>0</v>
      </c>
      <c r="U729" s="76">
        <f t="shared" ca="1" si="103"/>
        <v>0</v>
      </c>
      <c r="V729" s="76">
        <f t="shared" ca="1" si="109"/>
        <v>0</v>
      </c>
      <c r="W729" s="76">
        <f t="shared" ca="1" si="104"/>
        <v>0</v>
      </c>
      <c r="Y729" s="106" t="str">
        <f t="shared" si="105"/>
        <v>prüfen</v>
      </c>
      <c r="Z729" s="107" t="str">
        <f ca="1">IFERROR(OFFSET(MD!$U$5,MATCH(Grundlagen_Abrechnung_KAE!$E729,MD_GENDER,0),0),"")</f>
        <v/>
      </c>
      <c r="AA729" s="104">
        <f t="shared" si="106"/>
        <v>0</v>
      </c>
      <c r="AC729" s="104">
        <f t="shared" si="107"/>
        <v>0</v>
      </c>
      <c r="AD729" s="104">
        <f ca="1">IF(F729="Arbeitgeberähnliche Stellung",OFFSET(MD!$Q$5,MATCH(Grundlagen_Abrechnung_KAE!$AK$7,MD_JAHR,0),0)*$H729,IF(J729&gt;0,AC729,I729))</f>
        <v>0</v>
      </c>
      <c r="AF729" s="85" t="e">
        <f ca="1">OFFSET(MD!$P$5,MATCH($AK$7,MD_JAHR,0),0)*12</f>
        <v>#VALUE!</v>
      </c>
      <c r="AG729" s="85">
        <f t="shared" si="108"/>
        <v>0</v>
      </c>
      <c r="AH729" s="81"/>
      <c r="AJ729" s="72"/>
      <c r="AK729" s="72"/>
      <c r="AL729" s="72"/>
      <c r="AM729" s="72"/>
      <c r="AN729" s="72"/>
    </row>
    <row r="730" spans="2:40" ht="15" customHeight="1" x14ac:dyDescent="0.2">
      <c r="B730" s="78"/>
      <c r="C730" s="78"/>
      <c r="D730" s="78"/>
      <c r="E730" s="79"/>
      <c r="F730" s="80"/>
      <c r="G730" s="73"/>
      <c r="H730" s="82"/>
      <c r="I730" s="93"/>
      <c r="J730" s="90"/>
      <c r="K730" s="83"/>
      <c r="L730" s="83"/>
      <c r="M730" s="84"/>
      <c r="N730" s="83"/>
      <c r="O730" s="104" t="str">
        <f ca="1">IF($B730="","",IF(F730="Arbeitgeberähnliche Stellung",OFFSET(MD!$Q$5,MATCH(Grundlagen_Abrechnung_KAE!$AK$7,MD_JAHR,0),0)*$H730,IF(((AD730/12*M730*12)+N730)&gt;AF730,AF730/12,((AD730/12*M730*12)+N730)/12)))</f>
        <v/>
      </c>
      <c r="P730" s="90"/>
      <c r="Q730" s="90"/>
      <c r="R730" s="104">
        <f t="shared" si="101"/>
        <v>0</v>
      </c>
      <c r="T730" s="145">
        <f t="shared" si="102"/>
        <v>0</v>
      </c>
      <c r="U730" s="76">
        <f t="shared" ca="1" si="103"/>
        <v>0</v>
      </c>
      <c r="V730" s="76">
        <f t="shared" ca="1" si="109"/>
        <v>0</v>
      </c>
      <c r="W730" s="76">
        <f t="shared" ca="1" si="104"/>
        <v>0</v>
      </c>
      <c r="Y730" s="106" t="str">
        <f t="shared" si="105"/>
        <v>prüfen</v>
      </c>
      <c r="Z730" s="107" t="str">
        <f ca="1">IFERROR(OFFSET(MD!$U$5,MATCH(Grundlagen_Abrechnung_KAE!$E730,MD_GENDER,0),0),"")</f>
        <v/>
      </c>
      <c r="AA730" s="104">
        <f t="shared" si="106"/>
        <v>0</v>
      </c>
      <c r="AC730" s="104">
        <f t="shared" si="107"/>
        <v>0</v>
      </c>
      <c r="AD730" s="104">
        <f ca="1">IF(F730="Arbeitgeberähnliche Stellung",OFFSET(MD!$Q$5,MATCH(Grundlagen_Abrechnung_KAE!$AK$7,MD_JAHR,0),0)*$H730,IF(J730&gt;0,AC730,I730))</f>
        <v>0</v>
      </c>
      <c r="AF730" s="85" t="e">
        <f ca="1">OFFSET(MD!$P$5,MATCH($AK$7,MD_JAHR,0),0)*12</f>
        <v>#VALUE!</v>
      </c>
      <c r="AG730" s="85">
        <f t="shared" si="108"/>
        <v>0</v>
      </c>
      <c r="AH730" s="81"/>
      <c r="AJ730" s="72"/>
      <c r="AK730" s="72"/>
      <c r="AL730" s="72"/>
      <c r="AM730" s="72"/>
      <c r="AN730" s="72"/>
    </row>
    <row r="731" spans="2:40" ht="15" customHeight="1" x14ac:dyDescent="0.2">
      <c r="B731" s="78"/>
      <c r="C731" s="78"/>
      <c r="D731" s="78"/>
      <c r="E731" s="79"/>
      <c r="F731" s="80"/>
      <c r="G731" s="73"/>
      <c r="H731" s="82"/>
      <c r="I731" s="93"/>
      <c r="J731" s="90"/>
      <c r="K731" s="83"/>
      <c r="L731" s="83"/>
      <c r="M731" s="84"/>
      <c r="N731" s="83"/>
      <c r="O731" s="104" t="str">
        <f ca="1">IF($B731="","",IF(F731="Arbeitgeberähnliche Stellung",OFFSET(MD!$Q$5,MATCH(Grundlagen_Abrechnung_KAE!$AK$7,MD_JAHR,0),0)*$H731,IF(((AD731/12*M731*12)+N731)&gt;AF731,AF731/12,((AD731/12*M731*12)+N731)/12)))</f>
        <v/>
      </c>
      <c r="P731" s="90"/>
      <c r="Q731" s="90"/>
      <c r="R731" s="104">
        <f t="shared" si="101"/>
        <v>0</v>
      </c>
      <c r="T731" s="145">
        <f t="shared" si="102"/>
        <v>0</v>
      </c>
      <c r="U731" s="76">
        <f t="shared" ca="1" si="103"/>
        <v>0</v>
      </c>
      <c r="V731" s="76">
        <f t="shared" ca="1" si="109"/>
        <v>0</v>
      </c>
      <c r="W731" s="76">
        <f t="shared" ca="1" si="104"/>
        <v>0</v>
      </c>
      <c r="Y731" s="106" t="str">
        <f t="shared" si="105"/>
        <v>prüfen</v>
      </c>
      <c r="Z731" s="107" t="str">
        <f ca="1">IFERROR(OFFSET(MD!$U$5,MATCH(Grundlagen_Abrechnung_KAE!$E731,MD_GENDER,0),0),"")</f>
        <v/>
      </c>
      <c r="AA731" s="104">
        <f t="shared" si="106"/>
        <v>0</v>
      </c>
      <c r="AC731" s="104">
        <f t="shared" si="107"/>
        <v>0</v>
      </c>
      <c r="AD731" s="104">
        <f ca="1">IF(F731="Arbeitgeberähnliche Stellung",OFFSET(MD!$Q$5,MATCH(Grundlagen_Abrechnung_KAE!$AK$7,MD_JAHR,0),0)*$H731,IF(J731&gt;0,AC731,I731))</f>
        <v>0</v>
      </c>
      <c r="AF731" s="85" t="e">
        <f ca="1">OFFSET(MD!$P$5,MATCH($AK$7,MD_JAHR,0),0)*12</f>
        <v>#VALUE!</v>
      </c>
      <c r="AG731" s="85">
        <f t="shared" si="108"/>
        <v>0</v>
      </c>
      <c r="AH731" s="81"/>
      <c r="AJ731" s="72"/>
      <c r="AK731" s="72"/>
      <c r="AL731" s="72"/>
      <c r="AM731" s="72"/>
      <c r="AN731" s="72"/>
    </row>
    <row r="732" spans="2:40" ht="15" customHeight="1" x14ac:dyDescent="0.2">
      <c r="B732" s="78"/>
      <c r="C732" s="78"/>
      <c r="D732" s="78"/>
      <c r="E732" s="79"/>
      <c r="F732" s="80"/>
      <c r="G732" s="73"/>
      <c r="H732" s="82"/>
      <c r="I732" s="93"/>
      <c r="J732" s="90"/>
      <c r="K732" s="83"/>
      <c r="L732" s="83"/>
      <c r="M732" s="84"/>
      <c r="N732" s="83"/>
      <c r="O732" s="104" t="str">
        <f ca="1">IF($B732="","",IF(F732="Arbeitgeberähnliche Stellung",OFFSET(MD!$Q$5,MATCH(Grundlagen_Abrechnung_KAE!$AK$7,MD_JAHR,0),0)*$H732,IF(((AD732/12*M732*12)+N732)&gt;AF732,AF732/12,((AD732/12*M732*12)+N732)/12)))</f>
        <v/>
      </c>
      <c r="P732" s="90"/>
      <c r="Q732" s="90"/>
      <c r="R732" s="104">
        <f t="shared" si="101"/>
        <v>0</v>
      </c>
      <c r="T732" s="145">
        <f t="shared" si="102"/>
        <v>0</v>
      </c>
      <c r="U732" s="76">
        <f t="shared" ca="1" si="103"/>
        <v>0</v>
      </c>
      <c r="V732" s="76">
        <f t="shared" ca="1" si="109"/>
        <v>0</v>
      </c>
      <c r="W732" s="76">
        <f t="shared" ca="1" si="104"/>
        <v>0</v>
      </c>
      <c r="Y732" s="106" t="str">
        <f t="shared" si="105"/>
        <v>prüfen</v>
      </c>
      <c r="Z732" s="107" t="str">
        <f ca="1">IFERROR(OFFSET(MD!$U$5,MATCH(Grundlagen_Abrechnung_KAE!$E732,MD_GENDER,0),0),"")</f>
        <v/>
      </c>
      <c r="AA732" s="104">
        <f t="shared" si="106"/>
        <v>0</v>
      </c>
      <c r="AC732" s="104">
        <f t="shared" si="107"/>
        <v>0</v>
      </c>
      <c r="AD732" s="104">
        <f ca="1">IF(F732="Arbeitgeberähnliche Stellung",OFFSET(MD!$Q$5,MATCH(Grundlagen_Abrechnung_KAE!$AK$7,MD_JAHR,0),0)*$H732,IF(J732&gt;0,AC732,I732))</f>
        <v>0</v>
      </c>
      <c r="AF732" s="85" t="e">
        <f ca="1">OFFSET(MD!$P$5,MATCH($AK$7,MD_JAHR,0),0)*12</f>
        <v>#VALUE!</v>
      </c>
      <c r="AG732" s="85">
        <f t="shared" si="108"/>
        <v>0</v>
      </c>
      <c r="AH732" s="81"/>
      <c r="AJ732" s="72"/>
      <c r="AK732" s="72"/>
      <c r="AL732" s="72"/>
      <c r="AM732" s="72"/>
      <c r="AN732" s="72"/>
    </row>
    <row r="733" spans="2:40" ht="15" customHeight="1" x14ac:dyDescent="0.2">
      <c r="B733" s="78"/>
      <c r="C733" s="78"/>
      <c r="D733" s="78"/>
      <c r="E733" s="79"/>
      <c r="F733" s="80"/>
      <c r="G733" s="73"/>
      <c r="H733" s="82"/>
      <c r="I733" s="93"/>
      <c r="J733" s="90"/>
      <c r="K733" s="83"/>
      <c r="L733" s="83"/>
      <c r="M733" s="84"/>
      <c r="N733" s="83"/>
      <c r="O733" s="104" t="str">
        <f ca="1">IF($B733="","",IF(F733="Arbeitgeberähnliche Stellung",OFFSET(MD!$Q$5,MATCH(Grundlagen_Abrechnung_KAE!$AK$7,MD_JAHR,0),0)*$H733,IF(((AD733/12*M733*12)+N733)&gt;AF733,AF733/12,((AD733/12*M733*12)+N733)/12)))</f>
        <v/>
      </c>
      <c r="P733" s="90"/>
      <c r="Q733" s="90"/>
      <c r="R733" s="104">
        <f t="shared" si="101"/>
        <v>0</v>
      </c>
      <c r="T733" s="145">
        <f t="shared" si="102"/>
        <v>0</v>
      </c>
      <c r="U733" s="76">
        <f t="shared" ca="1" si="103"/>
        <v>0</v>
      </c>
      <c r="V733" s="76">
        <f t="shared" ca="1" si="109"/>
        <v>0</v>
      </c>
      <c r="W733" s="76">
        <f t="shared" ca="1" si="104"/>
        <v>0</v>
      </c>
      <c r="Y733" s="106" t="str">
        <f t="shared" si="105"/>
        <v>prüfen</v>
      </c>
      <c r="Z733" s="107" t="str">
        <f ca="1">IFERROR(OFFSET(MD!$U$5,MATCH(Grundlagen_Abrechnung_KAE!$E733,MD_GENDER,0),0),"")</f>
        <v/>
      </c>
      <c r="AA733" s="104">
        <f t="shared" si="106"/>
        <v>0</v>
      </c>
      <c r="AC733" s="104">
        <f t="shared" si="107"/>
        <v>0</v>
      </c>
      <c r="AD733" s="104">
        <f ca="1">IF(F733="Arbeitgeberähnliche Stellung",OFFSET(MD!$Q$5,MATCH(Grundlagen_Abrechnung_KAE!$AK$7,MD_JAHR,0),0)*$H733,IF(J733&gt;0,AC733,I733))</f>
        <v>0</v>
      </c>
      <c r="AF733" s="85" t="e">
        <f ca="1">OFFSET(MD!$P$5,MATCH($AK$7,MD_JAHR,0),0)*12</f>
        <v>#VALUE!</v>
      </c>
      <c r="AG733" s="85">
        <f t="shared" si="108"/>
        <v>0</v>
      </c>
      <c r="AH733" s="81"/>
      <c r="AJ733" s="72"/>
      <c r="AK733" s="72"/>
      <c r="AL733" s="72"/>
      <c r="AM733" s="72"/>
      <c r="AN733" s="72"/>
    </row>
    <row r="734" spans="2:40" ht="15" customHeight="1" x14ac:dyDescent="0.2">
      <c r="B734" s="78"/>
      <c r="C734" s="78"/>
      <c r="D734" s="78"/>
      <c r="E734" s="79"/>
      <c r="F734" s="80"/>
      <c r="G734" s="73"/>
      <c r="H734" s="82"/>
      <c r="I734" s="93"/>
      <c r="J734" s="90"/>
      <c r="K734" s="83"/>
      <c r="L734" s="83"/>
      <c r="M734" s="84"/>
      <c r="N734" s="83"/>
      <c r="O734" s="104" t="str">
        <f ca="1">IF($B734="","",IF(F734="Arbeitgeberähnliche Stellung",OFFSET(MD!$Q$5,MATCH(Grundlagen_Abrechnung_KAE!$AK$7,MD_JAHR,0),0)*$H734,IF(((AD734/12*M734*12)+N734)&gt;AF734,AF734/12,((AD734/12*M734*12)+N734)/12)))</f>
        <v/>
      </c>
      <c r="P734" s="90"/>
      <c r="Q734" s="90"/>
      <c r="R734" s="104">
        <f t="shared" si="101"/>
        <v>0</v>
      </c>
      <c r="T734" s="145">
        <f t="shared" si="102"/>
        <v>0</v>
      </c>
      <c r="U734" s="76">
        <f t="shared" ca="1" si="103"/>
        <v>0</v>
      </c>
      <c r="V734" s="76">
        <f t="shared" ca="1" si="109"/>
        <v>0</v>
      </c>
      <c r="W734" s="76">
        <f t="shared" ca="1" si="104"/>
        <v>0</v>
      </c>
      <c r="Y734" s="106" t="str">
        <f t="shared" si="105"/>
        <v>prüfen</v>
      </c>
      <c r="Z734" s="107" t="str">
        <f ca="1">IFERROR(OFFSET(MD!$U$5,MATCH(Grundlagen_Abrechnung_KAE!$E734,MD_GENDER,0),0),"")</f>
        <v/>
      </c>
      <c r="AA734" s="104">
        <f t="shared" si="106"/>
        <v>0</v>
      </c>
      <c r="AC734" s="104">
        <f t="shared" si="107"/>
        <v>0</v>
      </c>
      <c r="AD734" s="104">
        <f ca="1">IF(F734="Arbeitgeberähnliche Stellung",OFFSET(MD!$Q$5,MATCH(Grundlagen_Abrechnung_KAE!$AK$7,MD_JAHR,0),0)*$H734,IF(J734&gt;0,AC734,I734))</f>
        <v>0</v>
      </c>
      <c r="AF734" s="85" t="e">
        <f ca="1">OFFSET(MD!$P$5,MATCH($AK$7,MD_JAHR,0),0)*12</f>
        <v>#VALUE!</v>
      </c>
      <c r="AG734" s="85">
        <f t="shared" si="108"/>
        <v>0</v>
      </c>
      <c r="AH734" s="81"/>
      <c r="AJ734" s="72"/>
      <c r="AK734" s="72"/>
      <c r="AL734" s="72"/>
      <c r="AM734" s="72"/>
      <c r="AN734" s="72"/>
    </row>
    <row r="735" spans="2:40" ht="15" customHeight="1" x14ac:dyDescent="0.2">
      <c r="B735" s="78"/>
      <c r="C735" s="78"/>
      <c r="D735" s="78"/>
      <c r="E735" s="79"/>
      <c r="F735" s="80"/>
      <c r="G735" s="73"/>
      <c r="H735" s="82"/>
      <c r="I735" s="93"/>
      <c r="J735" s="90"/>
      <c r="K735" s="83"/>
      <c r="L735" s="83"/>
      <c r="M735" s="84"/>
      <c r="N735" s="83"/>
      <c r="O735" s="104" t="str">
        <f ca="1">IF($B735="","",IF(F735="Arbeitgeberähnliche Stellung",OFFSET(MD!$Q$5,MATCH(Grundlagen_Abrechnung_KAE!$AK$7,MD_JAHR,0),0)*$H735,IF(((AD735/12*M735*12)+N735)&gt;AF735,AF735/12,((AD735/12*M735*12)+N735)/12)))</f>
        <v/>
      </c>
      <c r="P735" s="90"/>
      <c r="Q735" s="90"/>
      <c r="R735" s="104">
        <f t="shared" si="101"/>
        <v>0</v>
      </c>
      <c r="T735" s="145">
        <f t="shared" si="102"/>
        <v>0</v>
      </c>
      <c r="U735" s="76">
        <f t="shared" ca="1" si="103"/>
        <v>0</v>
      </c>
      <c r="V735" s="76">
        <f t="shared" ca="1" si="109"/>
        <v>0</v>
      </c>
      <c r="W735" s="76">
        <f t="shared" ca="1" si="104"/>
        <v>0</v>
      </c>
      <c r="Y735" s="106" t="str">
        <f t="shared" si="105"/>
        <v>prüfen</v>
      </c>
      <c r="Z735" s="107" t="str">
        <f ca="1">IFERROR(OFFSET(MD!$U$5,MATCH(Grundlagen_Abrechnung_KAE!$E735,MD_GENDER,0),0),"")</f>
        <v/>
      </c>
      <c r="AA735" s="104">
        <f t="shared" si="106"/>
        <v>0</v>
      </c>
      <c r="AC735" s="104">
        <f t="shared" si="107"/>
        <v>0</v>
      </c>
      <c r="AD735" s="104">
        <f ca="1">IF(F735="Arbeitgeberähnliche Stellung",OFFSET(MD!$Q$5,MATCH(Grundlagen_Abrechnung_KAE!$AK$7,MD_JAHR,0),0)*$H735,IF(J735&gt;0,AC735,I735))</f>
        <v>0</v>
      </c>
      <c r="AF735" s="85" t="e">
        <f ca="1">OFFSET(MD!$P$5,MATCH($AK$7,MD_JAHR,0),0)*12</f>
        <v>#VALUE!</v>
      </c>
      <c r="AG735" s="85">
        <f t="shared" si="108"/>
        <v>0</v>
      </c>
      <c r="AH735" s="81"/>
      <c r="AJ735" s="72"/>
      <c r="AK735" s="72"/>
      <c r="AL735" s="72"/>
      <c r="AM735" s="72"/>
      <c r="AN735" s="72"/>
    </row>
    <row r="736" spans="2:40" ht="15" customHeight="1" x14ac:dyDescent="0.2">
      <c r="B736" s="78"/>
      <c r="C736" s="78"/>
      <c r="D736" s="78"/>
      <c r="E736" s="79"/>
      <c r="F736" s="80"/>
      <c r="G736" s="73"/>
      <c r="H736" s="82"/>
      <c r="I736" s="93"/>
      <c r="J736" s="90"/>
      <c r="K736" s="83"/>
      <c r="L736" s="83"/>
      <c r="M736" s="84"/>
      <c r="N736" s="83"/>
      <c r="O736" s="104" t="str">
        <f ca="1">IF($B736="","",IF(F736="Arbeitgeberähnliche Stellung",OFFSET(MD!$Q$5,MATCH(Grundlagen_Abrechnung_KAE!$AK$7,MD_JAHR,0),0)*$H736,IF(((AD736/12*M736*12)+N736)&gt;AF736,AF736/12,((AD736/12*M736*12)+N736)/12)))</f>
        <v/>
      </c>
      <c r="P736" s="90"/>
      <c r="Q736" s="90"/>
      <c r="R736" s="104">
        <f t="shared" si="101"/>
        <v>0</v>
      </c>
      <c r="T736" s="145">
        <f t="shared" si="102"/>
        <v>0</v>
      </c>
      <c r="U736" s="76">
        <f t="shared" ca="1" si="103"/>
        <v>0</v>
      </c>
      <c r="V736" s="76">
        <f t="shared" ca="1" si="109"/>
        <v>0</v>
      </c>
      <c r="W736" s="76">
        <f t="shared" ca="1" si="104"/>
        <v>0</v>
      </c>
      <c r="Y736" s="106" t="str">
        <f t="shared" si="105"/>
        <v>prüfen</v>
      </c>
      <c r="Z736" s="107" t="str">
        <f ca="1">IFERROR(OFFSET(MD!$U$5,MATCH(Grundlagen_Abrechnung_KAE!$E736,MD_GENDER,0),0),"")</f>
        <v/>
      </c>
      <c r="AA736" s="104">
        <f t="shared" si="106"/>
        <v>0</v>
      </c>
      <c r="AC736" s="104">
        <f t="shared" si="107"/>
        <v>0</v>
      </c>
      <c r="AD736" s="104">
        <f ca="1">IF(F736="Arbeitgeberähnliche Stellung",OFFSET(MD!$Q$5,MATCH(Grundlagen_Abrechnung_KAE!$AK$7,MD_JAHR,0),0)*$H736,IF(J736&gt;0,AC736,I736))</f>
        <v>0</v>
      </c>
      <c r="AF736" s="85" t="e">
        <f ca="1">OFFSET(MD!$P$5,MATCH($AK$7,MD_JAHR,0),0)*12</f>
        <v>#VALUE!</v>
      </c>
      <c r="AG736" s="85">
        <f t="shared" si="108"/>
        <v>0</v>
      </c>
      <c r="AH736" s="81"/>
      <c r="AJ736" s="72"/>
      <c r="AK736" s="72"/>
      <c r="AL736" s="72"/>
      <c r="AM736" s="72"/>
      <c r="AN736" s="72"/>
    </row>
    <row r="737" spans="2:40" ht="15" customHeight="1" x14ac:dyDescent="0.2">
      <c r="B737" s="78"/>
      <c r="C737" s="78"/>
      <c r="D737" s="78"/>
      <c r="E737" s="79"/>
      <c r="F737" s="80"/>
      <c r="G737" s="73"/>
      <c r="H737" s="82"/>
      <c r="I737" s="93"/>
      <c r="J737" s="90"/>
      <c r="K737" s="83"/>
      <c r="L737" s="83"/>
      <c r="M737" s="84"/>
      <c r="N737" s="83"/>
      <c r="O737" s="104" t="str">
        <f ca="1">IF($B737="","",IF(F737="Arbeitgeberähnliche Stellung",OFFSET(MD!$Q$5,MATCH(Grundlagen_Abrechnung_KAE!$AK$7,MD_JAHR,0),0)*$H737,IF(((AD737/12*M737*12)+N737)&gt;AF737,AF737/12,((AD737/12*M737*12)+N737)/12)))</f>
        <v/>
      </c>
      <c r="P737" s="90"/>
      <c r="Q737" s="90"/>
      <c r="R737" s="104">
        <f t="shared" si="101"/>
        <v>0</v>
      </c>
      <c r="T737" s="145">
        <f t="shared" si="102"/>
        <v>0</v>
      </c>
      <c r="U737" s="76">
        <f t="shared" ca="1" si="103"/>
        <v>0</v>
      </c>
      <c r="V737" s="76">
        <f t="shared" ca="1" si="109"/>
        <v>0</v>
      </c>
      <c r="W737" s="76">
        <f t="shared" ca="1" si="104"/>
        <v>0</v>
      </c>
      <c r="Y737" s="106" t="str">
        <f t="shared" si="105"/>
        <v>prüfen</v>
      </c>
      <c r="Z737" s="107" t="str">
        <f ca="1">IFERROR(OFFSET(MD!$U$5,MATCH(Grundlagen_Abrechnung_KAE!$E737,MD_GENDER,0),0),"")</f>
        <v/>
      </c>
      <c r="AA737" s="104">
        <f t="shared" si="106"/>
        <v>0</v>
      </c>
      <c r="AC737" s="104">
        <f t="shared" si="107"/>
        <v>0</v>
      </c>
      <c r="AD737" s="104">
        <f ca="1">IF(F737="Arbeitgeberähnliche Stellung",OFFSET(MD!$Q$5,MATCH(Grundlagen_Abrechnung_KAE!$AK$7,MD_JAHR,0),0)*$H737,IF(J737&gt;0,AC737,I737))</f>
        <v>0</v>
      </c>
      <c r="AF737" s="85" t="e">
        <f ca="1">OFFSET(MD!$P$5,MATCH($AK$7,MD_JAHR,0),0)*12</f>
        <v>#VALUE!</v>
      </c>
      <c r="AG737" s="85">
        <f t="shared" si="108"/>
        <v>0</v>
      </c>
      <c r="AH737" s="81"/>
      <c r="AJ737" s="72"/>
      <c r="AK737" s="72"/>
      <c r="AL737" s="72"/>
      <c r="AM737" s="72"/>
      <c r="AN737" s="72"/>
    </row>
    <row r="738" spans="2:40" ht="15" customHeight="1" x14ac:dyDescent="0.2">
      <c r="B738" s="78"/>
      <c r="C738" s="78"/>
      <c r="D738" s="78"/>
      <c r="E738" s="79"/>
      <c r="F738" s="80"/>
      <c r="G738" s="73"/>
      <c r="H738" s="82"/>
      <c r="I738" s="93"/>
      <c r="J738" s="90"/>
      <c r="K738" s="83"/>
      <c r="L738" s="83"/>
      <c r="M738" s="84"/>
      <c r="N738" s="83"/>
      <c r="O738" s="104" t="str">
        <f ca="1">IF($B738="","",IF(F738="Arbeitgeberähnliche Stellung",OFFSET(MD!$Q$5,MATCH(Grundlagen_Abrechnung_KAE!$AK$7,MD_JAHR,0),0)*$H738,IF(((AD738/12*M738*12)+N738)&gt;AF738,AF738/12,((AD738/12*M738*12)+N738)/12)))</f>
        <v/>
      </c>
      <c r="P738" s="90"/>
      <c r="Q738" s="90"/>
      <c r="R738" s="104">
        <f t="shared" si="101"/>
        <v>0</v>
      </c>
      <c r="T738" s="145">
        <f t="shared" si="102"/>
        <v>0</v>
      </c>
      <c r="U738" s="76">
        <f t="shared" ca="1" si="103"/>
        <v>0</v>
      </c>
      <c r="V738" s="76">
        <f t="shared" ca="1" si="109"/>
        <v>0</v>
      </c>
      <c r="W738" s="76">
        <f t="shared" ca="1" si="104"/>
        <v>0</v>
      </c>
      <c r="Y738" s="106" t="str">
        <f t="shared" si="105"/>
        <v>prüfen</v>
      </c>
      <c r="Z738" s="107" t="str">
        <f ca="1">IFERROR(OFFSET(MD!$U$5,MATCH(Grundlagen_Abrechnung_KAE!$E738,MD_GENDER,0),0),"")</f>
        <v/>
      </c>
      <c r="AA738" s="104">
        <f t="shared" si="106"/>
        <v>0</v>
      </c>
      <c r="AC738" s="104">
        <f t="shared" si="107"/>
        <v>0</v>
      </c>
      <c r="AD738" s="104">
        <f ca="1">IF(F738="Arbeitgeberähnliche Stellung",OFFSET(MD!$Q$5,MATCH(Grundlagen_Abrechnung_KAE!$AK$7,MD_JAHR,0),0)*$H738,IF(J738&gt;0,AC738,I738))</f>
        <v>0</v>
      </c>
      <c r="AF738" s="85" t="e">
        <f ca="1">OFFSET(MD!$P$5,MATCH($AK$7,MD_JAHR,0),0)*12</f>
        <v>#VALUE!</v>
      </c>
      <c r="AG738" s="85">
        <f t="shared" si="108"/>
        <v>0</v>
      </c>
      <c r="AH738" s="81"/>
      <c r="AJ738" s="72"/>
      <c r="AK738" s="72"/>
      <c r="AL738" s="72"/>
      <c r="AM738" s="72"/>
      <c r="AN738" s="72"/>
    </row>
    <row r="739" spans="2:40" ht="15" customHeight="1" x14ac:dyDescent="0.2">
      <c r="B739" s="78"/>
      <c r="C739" s="78"/>
      <c r="D739" s="78"/>
      <c r="E739" s="79"/>
      <c r="F739" s="80"/>
      <c r="G739" s="73"/>
      <c r="H739" s="82"/>
      <c r="I739" s="93"/>
      <c r="J739" s="90"/>
      <c r="K739" s="83"/>
      <c r="L739" s="83"/>
      <c r="M739" s="84"/>
      <c r="N739" s="83"/>
      <c r="O739" s="104" t="str">
        <f ca="1">IF($B739="","",IF(F739="Arbeitgeberähnliche Stellung",OFFSET(MD!$Q$5,MATCH(Grundlagen_Abrechnung_KAE!$AK$7,MD_JAHR,0),0)*$H739,IF(((AD739/12*M739*12)+N739)&gt;AF739,AF739/12,((AD739/12*M739*12)+N739)/12)))</f>
        <v/>
      </c>
      <c r="P739" s="90"/>
      <c r="Q739" s="90"/>
      <c r="R739" s="104">
        <f t="shared" si="101"/>
        <v>0</v>
      </c>
      <c r="T739" s="145">
        <f t="shared" si="102"/>
        <v>0</v>
      </c>
      <c r="U739" s="76">
        <f t="shared" ca="1" si="103"/>
        <v>0</v>
      </c>
      <c r="V739" s="76">
        <f t="shared" ca="1" si="109"/>
        <v>0</v>
      </c>
      <c r="W739" s="76">
        <f t="shared" ca="1" si="104"/>
        <v>0</v>
      </c>
      <c r="Y739" s="106" t="str">
        <f t="shared" si="105"/>
        <v>prüfen</v>
      </c>
      <c r="Z739" s="107" t="str">
        <f ca="1">IFERROR(OFFSET(MD!$U$5,MATCH(Grundlagen_Abrechnung_KAE!$E739,MD_GENDER,0),0),"")</f>
        <v/>
      </c>
      <c r="AA739" s="104">
        <f t="shared" si="106"/>
        <v>0</v>
      </c>
      <c r="AC739" s="104">
        <f t="shared" si="107"/>
        <v>0</v>
      </c>
      <c r="AD739" s="104">
        <f ca="1">IF(F739="Arbeitgeberähnliche Stellung",OFFSET(MD!$Q$5,MATCH(Grundlagen_Abrechnung_KAE!$AK$7,MD_JAHR,0),0)*$H739,IF(J739&gt;0,AC739,I739))</f>
        <v>0</v>
      </c>
      <c r="AF739" s="85" t="e">
        <f ca="1">OFFSET(MD!$P$5,MATCH($AK$7,MD_JAHR,0),0)*12</f>
        <v>#VALUE!</v>
      </c>
      <c r="AG739" s="85">
        <f t="shared" si="108"/>
        <v>0</v>
      </c>
      <c r="AH739" s="81"/>
      <c r="AJ739" s="72"/>
      <c r="AK739" s="72"/>
      <c r="AL739" s="72"/>
      <c r="AM739" s="72"/>
      <c r="AN739" s="72"/>
    </row>
    <row r="740" spans="2:40" ht="15" customHeight="1" x14ac:dyDescent="0.2">
      <c r="B740" s="78"/>
      <c r="C740" s="78"/>
      <c r="D740" s="78"/>
      <c r="E740" s="79"/>
      <c r="F740" s="80"/>
      <c r="G740" s="73"/>
      <c r="H740" s="82"/>
      <c r="I740" s="93"/>
      <c r="J740" s="90"/>
      <c r="K740" s="83"/>
      <c r="L740" s="83"/>
      <c r="M740" s="84"/>
      <c r="N740" s="83"/>
      <c r="O740" s="104" t="str">
        <f ca="1">IF($B740="","",IF(F740="Arbeitgeberähnliche Stellung",OFFSET(MD!$Q$5,MATCH(Grundlagen_Abrechnung_KAE!$AK$7,MD_JAHR,0),0)*$H740,IF(((AD740/12*M740*12)+N740)&gt;AF740,AF740/12,((AD740/12*M740*12)+N740)/12)))</f>
        <v/>
      </c>
      <c r="P740" s="90"/>
      <c r="Q740" s="90"/>
      <c r="R740" s="104">
        <f t="shared" si="101"/>
        <v>0</v>
      </c>
      <c r="T740" s="145">
        <f t="shared" si="102"/>
        <v>0</v>
      </c>
      <c r="U740" s="76">
        <f t="shared" ca="1" si="103"/>
        <v>0</v>
      </c>
      <c r="V740" s="76">
        <f t="shared" ca="1" si="109"/>
        <v>0</v>
      </c>
      <c r="W740" s="76">
        <f t="shared" ca="1" si="104"/>
        <v>0</v>
      </c>
      <c r="Y740" s="106" t="str">
        <f t="shared" si="105"/>
        <v>prüfen</v>
      </c>
      <c r="Z740" s="107" t="str">
        <f ca="1">IFERROR(OFFSET(MD!$U$5,MATCH(Grundlagen_Abrechnung_KAE!$E740,MD_GENDER,0),0),"")</f>
        <v/>
      </c>
      <c r="AA740" s="104">
        <f t="shared" si="106"/>
        <v>0</v>
      </c>
      <c r="AC740" s="104">
        <f t="shared" si="107"/>
        <v>0</v>
      </c>
      <c r="AD740" s="104">
        <f ca="1">IF(F740="Arbeitgeberähnliche Stellung",OFFSET(MD!$Q$5,MATCH(Grundlagen_Abrechnung_KAE!$AK$7,MD_JAHR,0),0)*$H740,IF(J740&gt;0,AC740,I740))</f>
        <v>0</v>
      </c>
      <c r="AF740" s="85" t="e">
        <f ca="1">OFFSET(MD!$P$5,MATCH($AK$7,MD_JAHR,0),0)*12</f>
        <v>#VALUE!</v>
      </c>
      <c r="AG740" s="85">
        <f t="shared" si="108"/>
        <v>0</v>
      </c>
      <c r="AH740" s="81"/>
      <c r="AJ740" s="72"/>
      <c r="AK740" s="72"/>
      <c r="AL740" s="72"/>
      <c r="AM740" s="72"/>
      <c r="AN740" s="72"/>
    </row>
    <row r="741" spans="2:40" ht="15" customHeight="1" x14ac:dyDescent="0.2">
      <c r="B741" s="78"/>
      <c r="C741" s="78"/>
      <c r="D741" s="78"/>
      <c r="E741" s="79"/>
      <c r="F741" s="80"/>
      <c r="G741" s="73"/>
      <c r="H741" s="82"/>
      <c r="I741" s="93"/>
      <c r="J741" s="90"/>
      <c r="K741" s="83"/>
      <c r="L741" s="83"/>
      <c r="M741" s="84"/>
      <c r="N741" s="83"/>
      <c r="O741" s="104" t="str">
        <f ca="1">IF($B741="","",IF(F741="Arbeitgeberähnliche Stellung",OFFSET(MD!$Q$5,MATCH(Grundlagen_Abrechnung_KAE!$AK$7,MD_JAHR,0),0)*$H741,IF(((AD741/12*M741*12)+N741)&gt;AF741,AF741/12,((AD741/12*M741*12)+N741)/12)))</f>
        <v/>
      </c>
      <c r="P741" s="90"/>
      <c r="Q741" s="90"/>
      <c r="R741" s="104">
        <f t="shared" si="101"/>
        <v>0</v>
      </c>
      <c r="T741" s="145">
        <f t="shared" si="102"/>
        <v>0</v>
      </c>
      <c r="U741" s="76">
        <f t="shared" ca="1" si="103"/>
        <v>0</v>
      </c>
      <c r="V741" s="76">
        <f t="shared" ca="1" si="109"/>
        <v>0</v>
      </c>
      <c r="W741" s="76">
        <f t="shared" ca="1" si="104"/>
        <v>0</v>
      </c>
      <c r="Y741" s="106" t="str">
        <f t="shared" si="105"/>
        <v>prüfen</v>
      </c>
      <c r="Z741" s="107" t="str">
        <f ca="1">IFERROR(OFFSET(MD!$U$5,MATCH(Grundlagen_Abrechnung_KAE!$E741,MD_GENDER,0),0),"")</f>
        <v/>
      </c>
      <c r="AA741" s="104">
        <f t="shared" si="106"/>
        <v>0</v>
      </c>
      <c r="AC741" s="104">
        <f t="shared" si="107"/>
        <v>0</v>
      </c>
      <c r="AD741" s="104">
        <f ca="1">IF(F741="Arbeitgeberähnliche Stellung",OFFSET(MD!$Q$5,MATCH(Grundlagen_Abrechnung_KAE!$AK$7,MD_JAHR,0),0)*$H741,IF(J741&gt;0,AC741,I741))</f>
        <v>0</v>
      </c>
      <c r="AF741" s="85" t="e">
        <f ca="1">OFFSET(MD!$P$5,MATCH($AK$7,MD_JAHR,0),0)*12</f>
        <v>#VALUE!</v>
      </c>
      <c r="AG741" s="85">
        <f t="shared" si="108"/>
        <v>0</v>
      </c>
      <c r="AH741" s="81"/>
      <c r="AJ741" s="72"/>
      <c r="AK741" s="72"/>
      <c r="AL741" s="72"/>
      <c r="AM741" s="72"/>
      <c r="AN741" s="72"/>
    </row>
    <row r="742" spans="2:40" ht="15" customHeight="1" x14ac:dyDescent="0.2">
      <c r="B742" s="78"/>
      <c r="C742" s="78"/>
      <c r="D742" s="78"/>
      <c r="E742" s="79"/>
      <c r="F742" s="80"/>
      <c r="G742" s="73"/>
      <c r="H742" s="82"/>
      <c r="I742" s="93"/>
      <c r="J742" s="90"/>
      <c r="K742" s="83"/>
      <c r="L742" s="83"/>
      <c r="M742" s="84"/>
      <c r="N742" s="83"/>
      <c r="O742" s="104" t="str">
        <f ca="1">IF($B742="","",IF(F742="Arbeitgeberähnliche Stellung",OFFSET(MD!$Q$5,MATCH(Grundlagen_Abrechnung_KAE!$AK$7,MD_JAHR,0),0)*$H742,IF(((AD742/12*M742*12)+N742)&gt;AF742,AF742/12,((AD742/12*M742*12)+N742)/12)))</f>
        <v/>
      </c>
      <c r="P742" s="90"/>
      <c r="Q742" s="90"/>
      <c r="R742" s="104">
        <f t="shared" si="101"/>
        <v>0</v>
      </c>
      <c r="T742" s="145">
        <f t="shared" si="102"/>
        <v>0</v>
      </c>
      <c r="U742" s="76">
        <f t="shared" ca="1" si="103"/>
        <v>0</v>
      </c>
      <c r="V742" s="76">
        <f t="shared" ca="1" si="109"/>
        <v>0</v>
      </c>
      <c r="W742" s="76">
        <f t="shared" ca="1" si="104"/>
        <v>0</v>
      </c>
      <c r="Y742" s="106" t="str">
        <f t="shared" si="105"/>
        <v>prüfen</v>
      </c>
      <c r="Z742" s="107" t="str">
        <f ca="1">IFERROR(OFFSET(MD!$U$5,MATCH(Grundlagen_Abrechnung_KAE!$E742,MD_GENDER,0),0),"")</f>
        <v/>
      </c>
      <c r="AA742" s="104">
        <f t="shared" si="106"/>
        <v>0</v>
      </c>
      <c r="AC742" s="104">
        <f t="shared" si="107"/>
        <v>0</v>
      </c>
      <c r="AD742" s="104">
        <f ca="1">IF(F742="Arbeitgeberähnliche Stellung",OFFSET(MD!$Q$5,MATCH(Grundlagen_Abrechnung_KAE!$AK$7,MD_JAHR,0),0)*$H742,IF(J742&gt;0,AC742,I742))</f>
        <v>0</v>
      </c>
      <c r="AF742" s="85" t="e">
        <f ca="1">OFFSET(MD!$P$5,MATCH($AK$7,MD_JAHR,0),0)*12</f>
        <v>#VALUE!</v>
      </c>
      <c r="AG742" s="85">
        <f t="shared" si="108"/>
        <v>0</v>
      </c>
      <c r="AH742" s="81"/>
      <c r="AJ742" s="72"/>
      <c r="AK742" s="72"/>
      <c r="AL742" s="72"/>
      <c r="AM742" s="72"/>
      <c r="AN742" s="72"/>
    </row>
    <row r="743" spans="2:40" ht="15" customHeight="1" x14ac:dyDescent="0.2">
      <c r="B743" s="78"/>
      <c r="C743" s="78"/>
      <c r="D743" s="78"/>
      <c r="E743" s="79"/>
      <c r="F743" s="80"/>
      <c r="G743" s="73"/>
      <c r="H743" s="82"/>
      <c r="I743" s="93"/>
      <c r="J743" s="90"/>
      <c r="K743" s="83"/>
      <c r="L743" s="83"/>
      <c r="M743" s="84"/>
      <c r="N743" s="83"/>
      <c r="O743" s="104" t="str">
        <f ca="1">IF($B743="","",IF(F743="Arbeitgeberähnliche Stellung",OFFSET(MD!$Q$5,MATCH(Grundlagen_Abrechnung_KAE!$AK$7,MD_JAHR,0),0)*$H743,IF(((AD743/12*M743*12)+N743)&gt;AF743,AF743/12,((AD743/12*M743*12)+N743)/12)))</f>
        <v/>
      </c>
      <c r="P743" s="90"/>
      <c r="Q743" s="90"/>
      <c r="R743" s="104">
        <f t="shared" si="101"/>
        <v>0</v>
      </c>
      <c r="T743" s="145">
        <f t="shared" si="102"/>
        <v>0</v>
      </c>
      <c r="U743" s="76">
        <f t="shared" ca="1" si="103"/>
        <v>0</v>
      </c>
      <c r="V743" s="76">
        <f t="shared" ca="1" si="109"/>
        <v>0</v>
      </c>
      <c r="W743" s="76">
        <f t="shared" ca="1" si="104"/>
        <v>0</v>
      </c>
      <c r="Y743" s="106" t="str">
        <f t="shared" si="105"/>
        <v>prüfen</v>
      </c>
      <c r="Z743" s="107" t="str">
        <f ca="1">IFERROR(OFFSET(MD!$U$5,MATCH(Grundlagen_Abrechnung_KAE!$E743,MD_GENDER,0),0),"")</f>
        <v/>
      </c>
      <c r="AA743" s="104">
        <f t="shared" si="106"/>
        <v>0</v>
      </c>
      <c r="AC743" s="104">
        <f t="shared" si="107"/>
        <v>0</v>
      </c>
      <c r="AD743" s="104">
        <f ca="1">IF(F743="Arbeitgeberähnliche Stellung",OFFSET(MD!$Q$5,MATCH(Grundlagen_Abrechnung_KAE!$AK$7,MD_JAHR,0),0)*$H743,IF(J743&gt;0,AC743,I743))</f>
        <v>0</v>
      </c>
      <c r="AF743" s="85" t="e">
        <f ca="1">OFFSET(MD!$P$5,MATCH($AK$7,MD_JAHR,0),0)*12</f>
        <v>#VALUE!</v>
      </c>
      <c r="AG743" s="85">
        <f t="shared" si="108"/>
        <v>0</v>
      </c>
      <c r="AH743" s="81"/>
      <c r="AJ743" s="72"/>
      <c r="AK743" s="72"/>
      <c r="AL743" s="72"/>
      <c r="AM743" s="72"/>
      <c r="AN743" s="72"/>
    </row>
    <row r="744" spans="2:40" ht="15" customHeight="1" x14ac:dyDescent="0.2">
      <c r="B744" s="78"/>
      <c r="C744" s="78"/>
      <c r="D744" s="78"/>
      <c r="E744" s="79"/>
      <c r="F744" s="80"/>
      <c r="G744" s="73"/>
      <c r="H744" s="82"/>
      <c r="I744" s="93"/>
      <c r="J744" s="90"/>
      <c r="K744" s="83"/>
      <c r="L744" s="83"/>
      <c r="M744" s="84"/>
      <c r="N744" s="83"/>
      <c r="O744" s="104" t="str">
        <f ca="1">IF($B744="","",IF(F744="Arbeitgeberähnliche Stellung",OFFSET(MD!$Q$5,MATCH(Grundlagen_Abrechnung_KAE!$AK$7,MD_JAHR,0),0)*$H744,IF(((AD744/12*M744*12)+N744)&gt;AF744,AF744/12,((AD744/12*M744*12)+N744)/12)))</f>
        <v/>
      </c>
      <c r="P744" s="90"/>
      <c r="Q744" s="90"/>
      <c r="R744" s="104">
        <f t="shared" si="101"/>
        <v>0</v>
      </c>
      <c r="T744" s="145">
        <f t="shared" si="102"/>
        <v>0</v>
      </c>
      <c r="U744" s="76">
        <f t="shared" ca="1" si="103"/>
        <v>0</v>
      </c>
      <c r="V744" s="76">
        <f t="shared" ca="1" si="109"/>
        <v>0</v>
      </c>
      <c r="W744" s="76">
        <f t="shared" ca="1" si="104"/>
        <v>0</v>
      </c>
      <c r="Y744" s="106" t="str">
        <f t="shared" si="105"/>
        <v>prüfen</v>
      </c>
      <c r="Z744" s="107" t="str">
        <f ca="1">IFERROR(OFFSET(MD!$U$5,MATCH(Grundlagen_Abrechnung_KAE!$E744,MD_GENDER,0),0),"")</f>
        <v/>
      </c>
      <c r="AA744" s="104">
        <f t="shared" si="106"/>
        <v>0</v>
      </c>
      <c r="AC744" s="104">
        <f t="shared" si="107"/>
        <v>0</v>
      </c>
      <c r="AD744" s="104">
        <f ca="1">IF(F744="Arbeitgeberähnliche Stellung",OFFSET(MD!$Q$5,MATCH(Grundlagen_Abrechnung_KAE!$AK$7,MD_JAHR,0),0)*$H744,IF(J744&gt;0,AC744,I744))</f>
        <v>0</v>
      </c>
      <c r="AF744" s="85" t="e">
        <f ca="1">OFFSET(MD!$P$5,MATCH($AK$7,MD_JAHR,0),0)*12</f>
        <v>#VALUE!</v>
      </c>
      <c r="AG744" s="85">
        <f t="shared" si="108"/>
        <v>0</v>
      </c>
      <c r="AH744" s="81"/>
      <c r="AJ744" s="72"/>
      <c r="AK744" s="72"/>
      <c r="AL744" s="72"/>
      <c r="AM744" s="72"/>
      <c r="AN744" s="72"/>
    </row>
    <row r="745" spans="2:40" ht="15" customHeight="1" x14ac:dyDescent="0.2">
      <c r="B745" s="78"/>
      <c r="C745" s="78"/>
      <c r="D745" s="78"/>
      <c r="E745" s="79"/>
      <c r="F745" s="80"/>
      <c r="G745" s="73"/>
      <c r="H745" s="82"/>
      <c r="I745" s="93"/>
      <c r="J745" s="90"/>
      <c r="K745" s="83"/>
      <c r="L745" s="83"/>
      <c r="M745" s="84"/>
      <c r="N745" s="83"/>
      <c r="O745" s="104" t="str">
        <f ca="1">IF($B745="","",IF(F745="Arbeitgeberähnliche Stellung",OFFSET(MD!$Q$5,MATCH(Grundlagen_Abrechnung_KAE!$AK$7,MD_JAHR,0),0)*$H745,IF(((AD745/12*M745*12)+N745)&gt;AF745,AF745/12,((AD745/12*M745*12)+N745)/12)))</f>
        <v/>
      </c>
      <c r="P745" s="90"/>
      <c r="Q745" s="90"/>
      <c r="R745" s="104">
        <f t="shared" si="101"/>
        <v>0</v>
      </c>
      <c r="T745" s="145">
        <f t="shared" si="102"/>
        <v>0</v>
      </c>
      <c r="U745" s="76">
        <f t="shared" ca="1" si="103"/>
        <v>0</v>
      </c>
      <c r="V745" s="76">
        <f t="shared" ca="1" si="109"/>
        <v>0</v>
      </c>
      <c r="W745" s="76">
        <f t="shared" ca="1" si="104"/>
        <v>0</v>
      </c>
      <c r="Y745" s="106" t="str">
        <f t="shared" si="105"/>
        <v>prüfen</v>
      </c>
      <c r="Z745" s="107" t="str">
        <f ca="1">IFERROR(OFFSET(MD!$U$5,MATCH(Grundlagen_Abrechnung_KAE!$E745,MD_GENDER,0),0),"")</f>
        <v/>
      </c>
      <c r="AA745" s="104">
        <f t="shared" si="106"/>
        <v>0</v>
      </c>
      <c r="AC745" s="104">
        <f t="shared" si="107"/>
        <v>0</v>
      </c>
      <c r="AD745" s="104">
        <f ca="1">IF(F745="Arbeitgeberähnliche Stellung",OFFSET(MD!$Q$5,MATCH(Grundlagen_Abrechnung_KAE!$AK$7,MD_JAHR,0),0)*$H745,IF(J745&gt;0,AC745,I745))</f>
        <v>0</v>
      </c>
      <c r="AF745" s="85" t="e">
        <f ca="1">OFFSET(MD!$P$5,MATCH($AK$7,MD_JAHR,0),0)*12</f>
        <v>#VALUE!</v>
      </c>
      <c r="AG745" s="85">
        <f t="shared" si="108"/>
        <v>0</v>
      </c>
      <c r="AH745" s="81"/>
      <c r="AJ745" s="72"/>
      <c r="AK745" s="72"/>
      <c r="AL745" s="72"/>
      <c r="AM745" s="72"/>
      <c r="AN745" s="72"/>
    </row>
    <row r="746" spans="2:40" ht="15" customHeight="1" x14ac:dyDescent="0.2">
      <c r="B746" s="78"/>
      <c r="C746" s="78"/>
      <c r="D746" s="78"/>
      <c r="E746" s="79"/>
      <c r="F746" s="80"/>
      <c r="G746" s="73"/>
      <c r="H746" s="82"/>
      <c r="I746" s="93"/>
      <c r="J746" s="90"/>
      <c r="K746" s="83"/>
      <c r="L746" s="83"/>
      <c r="M746" s="84"/>
      <c r="N746" s="83"/>
      <c r="O746" s="104" t="str">
        <f ca="1">IF($B746="","",IF(F746="Arbeitgeberähnliche Stellung",OFFSET(MD!$Q$5,MATCH(Grundlagen_Abrechnung_KAE!$AK$7,MD_JAHR,0),0)*$H746,IF(((AD746/12*M746*12)+N746)&gt;AF746,AF746/12,((AD746/12*M746*12)+N746)/12)))</f>
        <v/>
      </c>
      <c r="P746" s="90"/>
      <c r="Q746" s="90"/>
      <c r="R746" s="104">
        <f t="shared" si="101"/>
        <v>0</v>
      </c>
      <c r="T746" s="145">
        <f t="shared" si="102"/>
        <v>0</v>
      </c>
      <c r="U746" s="76">
        <f t="shared" ca="1" si="103"/>
        <v>0</v>
      </c>
      <c r="V746" s="76">
        <f t="shared" ca="1" si="109"/>
        <v>0</v>
      </c>
      <c r="W746" s="76">
        <f t="shared" ca="1" si="104"/>
        <v>0</v>
      </c>
      <c r="Y746" s="106" t="str">
        <f t="shared" si="105"/>
        <v>prüfen</v>
      </c>
      <c r="Z746" s="107" t="str">
        <f ca="1">IFERROR(OFFSET(MD!$U$5,MATCH(Grundlagen_Abrechnung_KAE!$E746,MD_GENDER,0),0),"")</f>
        <v/>
      </c>
      <c r="AA746" s="104">
        <f t="shared" si="106"/>
        <v>0</v>
      </c>
      <c r="AC746" s="104">
        <f t="shared" si="107"/>
        <v>0</v>
      </c>
      <c r="AD746" s="104">
        <f ca="1">IF(F746="Arbeitgeberähnliche Stellung",OFFSET(MD!$Q$5,MATCH(Grundlagen_Abrechnung_KAE!$AK$7,MD_JAHR,0),0)*$H746,IF(J746&gt;0,AC746,I746))</f>
        <v>0</v>
      </c>
      <c r="AF746" s="85" t="e">
        <f ca="1">OFFSET(MD!$P$5,MATCH($AK$7,MD_JAHR,0),0)*12</f>
        <v>#VALUE!</v>
      </c>
      <c r="AG746" s="85">
        <f t="shared" si="108"/>
        <v>0</v>
      </c>
      <c r="AH746" s="81"/>
      <c r="AJ746" s="72"/>
      <c r="AK746" s="72"/>
      <c r="AL746" s="72"/>
      <c r="AM746" s="72"/>
      <c r="AN746" s="72"/>
    </row>
    <row r="747" spans="2:40" ht="15" customHeight="1" x14ac:dyDescent="0.2">
      <c r="B747" s="78"/>
      <c r="C747" s="78"/>
      <c r="D747" s="78"/>
      <c r="E747" s="79"/>
      <c r="F747" s="80"/>
      <c r="G747" s="73"/>
      <c r="H747" s="82"/>
      <c r="I747" s="93"/>
      <c r="J747" s="90"/>
      <c r="K747" s="83"/>
      <c r="L747" s="83"/>
      <c r="M747" s="84"/>
      <c r="N747" s="83"/>
      <c r="O747" s="104" t="str">
        <f ca="1">IF($B747="","",IF(F747="Arbeitgeberähnliche Stellung",OFFSET(MD!$Q$5,MATCH(Grundlagen_Abrechnung_KAE!$AK$7,MD_JAHR,0),0)*$H747,IF(((AD747/12*M747*12)+N747)&gt;AF747,AF747/12,((AD747/12*M747*12)+N747)/12)))</f>
        <v/>
      </c>
      <c r="P747" s="90"/>
      <c r="Q747" s="90"/>
      <c r="R747" s="104">
        <f t="shared" si="101"/>
        <v>0</v>
      </c>
      <c r="T747" s="145">
        <f t="shared" si="102"/>
        <v>0</v>
      </c>
      <c r="U747" s="76">
        <f t="shared" ca="1" si="103"/>
        <v>0</v>
      </c>
      <c r="V747" s="76">
        <f t="shared" ca="1" si="109"/>
        <v>0</v>
      </c>
      <c r="W747" s="76">
        <f t="shared" ca="1" si="104"/>
        <v>0</v>
      </c>
      <c r="Y747" s="106" t="str">
        <f t="shared" si="105"/>
        <v>prüfen</v>
      </c>
      <c r="Z747" s="107" t="str">
        <f ca="1">IFERROR(OFFSET(MD!$U$5,MATCH(Grundlagen_Abrechnung_KAE!$E747,MD_GENDER,0),0),"")</f>
        <v/>
      </c>
      <c r="AA747" s="104">
        <f t="shared" si="106"/>
        <v>0</v>
      </c>
      <c r="AC747" s="104">
        <f t="shared" si="107"/>
        <v>0</v>
      </c>
      <c r="AD747" s="104">
        <f ca="1">IF(F747="Arbeitgeberähnliche Stellung",OFFSET(MD!$Q$5,MATCH(Grundlagen_Abrechnung_KAE!$AK$7,MD_JAHR,0),0)*$H747,IF(J747&gt;0,AC747,I747))</f>
        <v>0</v>
      </c>
      <c r="AF747" s="85" t="e">
        <f ca="1">OFFSET(MD!$P$5,MATCH($AK$7,MD_JAHR,0),0)*12</f>
        <v>#VALUE!</v>
      </c>
      <c r="AG747" s="85">
        <f t="shared" si="108"/>
        <v>0</v>
      </c>
      <c r="AH747" s="81"/>
      <c r="AJ747" s="72"/>
      <c r="AK747" s="72"/>
      <c r="AL747" s="72"/>
      <c r="AM747" s="72"/>
      <c r="AN747" s="72"/>
    </row>
    <row r="748" spans="2:40" ht="15" customHeight="1" x14ac:dyDescent="0.2">
      <c r="B748" s="78"/>
      <c r="C748" s="78"/>
      <c r="D748" s="78"/>
      <c r="E748" s="79"/>
      <c r="F748" s="80"/>
      <c r="G748" s="73"/>
      <c r="H748" s="82"/>
      <c r="I748" s="93"/>
      <c r="J748" s="90"/>
      <c r="K748" s="83"/>
      <c r="L748" s="83"/>
      <c r="M748" s="84"/>
      <c r="N748" s="83"/>
      <c r="O748" s="104" t="str">
        <f ca="1">IF($B748="","",IF(F748="Arbeitgeberähnliche Stellung",OFFSET(MD!$Q$5,MATCH(Grundlagen_Abrechnung_KAE!$AK$7,MD_JAHR,0),0)*$H748,IF(((AD748/12*M748*12)+N748)&gt;AF748,AF748/12,((AD748/12*M748*12)+N748)/12)))</f>
        <v/>
      </c>
      <c r="P748" s="90"/>
      <c r="Q748" s="90"/>
      <c r="R748" s="104">
        <f t="shared" si="101"/>
        <v>0</v>
      </c>
      <c r="T748" s="145">
        <f t="shared" si="102"/>
        <v>0</v>
      </c>
      <c r="U748" s="76">
        <f t="shared" ca="1" si="103"/>
        <v>0</v>
      </c>
      <c r="V748" s="76">
        <f t="shared" ca="1" si="109"/>
        <v>0</v>
      </c>
      <c r="W748" s="76">
        <f t="shared" ca="1" si="104"/>
        <v>0</v>
      </c>
      <c r="Y748" s="106" t="str">
        <f t="shared" si="105"/>
        <v>prüfen</v>
      </c>
      <c r="Z748" s="107" t="str">
        <f ca="1">IFERROR(OFFSET(MD!$U$5,MATCH(Grundlagen_Abrechnung_KAE!$E748,MD_GENDER,0),0),"")</f>
        <v/>
      </c>
      <c r="AA748" s="104">
        <f t="shared" si="106"/>
        <v>0</v>
      </c>
      <c r="AC748" s="104">
        <f t="shared" si="107"/>
        <v>0</v>
      </c>
      <c r="AD748" s="104">
        <f ca="1">IF(F748="Arbeitgeberähnliche Stellung",OFFSET(MD!$Q$5,MATCH(Grundlagen_Abrechnung_KAE!$AK$7,MD_JAHR,0),0)*$H748,IF(J748&gt;0,AC748,I748))</f>
        <v>0</v>
      </c>
      <c r="AF748" s="85" t="e">
        <f ca="1">OFFSET(MD!$P$5,MATCH($AK$7,MD_JAHR,0),0)*12</f>
        <v>#VALUE!</v>
      </c>
      <c r="AG748" s="85">
        <f t="shared" si="108"/>
        <v>0</v>
      </c>
      <c r="AH748" s="81"/>
      <c r="AJ748" s="72"/>
      <c r="AK748" s="72"/>
      <c r="AL748" s="72"/>
      <c r="AM748" s="72"/>
      <c r="AN748" s="72"/>
    </row>
    <row r="749" spans="2:40" ht="15" customHeight="1" x14ac:dyDescent="0.2">
      <c r="B749" s="78"/>
      <c r="C749" s="78"/>
      <c r="D749" s="78"/>
      <c r="E749" s="79"/>
      <c r="F749" s="80"/>
      <c r="G749" s="73"/>
      <c r="H749" s="82"/>
      <c r="I749" s="93"/>
      <c r="J749" s="90"/>
      <c r="K749" s="83"/>
      <c r="L749" s="83"/>
      <c r="M749" s="84"/>
      <c r="N749" s="83"/>
      <c r="O749" s="104" t="str">
        <f ca="1">IF($B749="","",IF(F749="Arbeitgeberähnliche Stellung",OFFSET(MD!$Q$5,MATCH(Grundlagen_Abrechnung_KAE!$AK$7,MD_JAHR,0),0)*$H749,IF(((AD749/12*M749*12)+N749)&gt;AF749,AF749/12,((AD749/12*M749*12)+N749)/12)))</f>
        <v/>
      </c>
      <c r="P749" s="90"/>
      <c r="Q749" s="90"/>
      <c r="R749" s="104">
        <f t="shared" si="101"/>
        <v>0</v>
      </c>
      <c r="T749" s="145">
        <f t="shared" si="102"/>
        <v>0</v>
      </c>
      <c r="U749" s="76">
        <f t="shared" ca="1" si="103"/>
        <v>0</v>
      </c>
      <c r="V749" s="76">
        <f t="shared" ca="1" si="109"/>
        <v>0</v>
      </c>
      <c r="W749" s="76">
        <f t="shared" ca="1" si="104"/>
        <v>0</v>
      </c>
      <c r="Y749" s="106" t="str">
        <f t="shared" si="105"/>
        <v>prüfen</v>
      </c>
      <c r="Z749" s="107" t="str">
        <f ca="1">IFERROR(OFFSET(MD!$U$5,MATCH(Grundlagen_Abrechnung_KAE!$E749,MD_GENDER,0),0),"")</f>
        <v/>
      </c>
      <c r="AA749" s="104">
        <f t="shared" si="106"/>
        <v>0</v>
      </c>
      <c r="AC749" s="104">
        <f t="shared" si="107"/>
        <v>0</v>
      </c>
      <c r="AD749" s="104">
        <f ca="1">IF(F749="Arbeitgeberähnliche Stellung",OFFSET(MD!$Q$5,MATCH(Grundlagen_Abrechnung_KAE!$AK$7,MD_JAHR,0),0)*$H749,IF(J749&gt;0,AC749,I749))</f>
        <v>0</v>
      </c>
      <c r="AF749" s="85" t="e">
        <f ca="1">OFFSET(MD!$P$5,MATCH($AK$7,MD_JAHR,0),0)*12</f>
        <v>#VALUE!</v>
      </c>
      <c r="AG749" s="85">
        <f t="shared" si="108"/>
        <v>0</v>
      </c>
      <c r="AH749" s="81"/>
      <c r="AJ749" s="72"/>
      <c r="AK749" s="72"/>
      <c r="AL749" s="72"/>
      <c r="AM749" s="72"/>
      <c r="AN749" s="72"/>
    </row>
    <row r="750" spans="2:40" ht="15" customHeight="1" x14ac:dyDescent="0.2">
      <c r="B750" s="78"/>
      <c r="C750" s="78"/>
      <c r="D750" s="78"/>
      <c r="E750" s="79"/>
      <c r="F750" s="80"/>
      <c r="G750" s="73"/>
      <c r="H750" s="82"/>
      <c r="I750" s="93"/>
      <c r="J750" s="90"/>
      <c r="K750" s="83"/>
      <c r="L750" s="83"/>
      <c r="M750" s="84"/>
      <c r="N750" s="83"/>
      <c r="O750" s="104" t="str">
        <f ca="1">IF($B750="","",IF(F750="Arbeitgeberähnliche Stellung",OFFSET(MD!$Q$5,MATCH(Grundlagen_Abrechnung_KAE!$AK$7,MD_JAHR,0),0)*$H750,IF(((AD750/12*M750*12)+N750)&gt;AF750,AF750/12,((AD750/12*M750*12)+N750)/12)))</f>
        <v/>
      </c>
      <c r="P750" s="90"/>
      <c r="Q750" s="90"/>
      <c r="R750" s="104">
        <f t="shared" si="101"/>
        <v>0</v>
      </c>
      <c r="T750" s="145">
        <f t="shared" si="102"/>
        <v>0</v>
      </c>
      <c r="U750" s="76">
        <f t="shared" ca="1" si="103"/>
        <v>0</v>
      </c>
      <c r="V750" s="76">
        <f t="shared" ca="1" si="109"/>
        <v>0</v>
      </c>
      <c r="W750" s="76">
        <f t="shared" ca="1" si="104"/>
        <v>0</v>
      </c>
      <c r="Y750" s="106" t="str">
        <f t="shared" si="105"/>
        <v>prüfen</v>
      </c>
      <c r="Z750" s="107" t="str">
        <f ca="1">IFERROR(OFFSET(MD!$U$5,MATCH(Grundlagen_Abrechnung_KAE!$E750,MD_GENDER,0),0),"")</f>
        <v/>
      </c>
      <c r="AA750" s="104">
        <f t="shared" si="106"/>
        <v>0</v>
      </c>
      <c r="AC750" s="104">
        <f t="shared" si="107"/>
        <v>0</v>
      </c>
      <c r="AD750" s="104">
        <f ca="1">IF(F750="Arbeitgeberähnliche Stellung",OFFSET(MD!$Q$5,MATCH(Grundlagen_Abrechnung_KAE!$AK$7,MD_JAHR,0),0)*$H750,IF(J750&gt;0,AC750,I750))</f>
        <v>0</v>
      </c>
      <c r="AF750" s="85" t="e">
        <f ca="1">OFFSET(MD!$P$5,MATCH($AK$7,MD_JAHR,0),0)*12</f>
        <v>#VALUE!</v>
      </c>
      <c r="AG750" s="85">
        <f t="shared" si="108"/>
        <v>0</v>
      </c>
      <c r="AH750" s="81"/>
      <c r="AJ750" s="72"/>
      <c r="AK750" s="72"/>
      <c r="AL750" s="72"/>
      <c r="AM750" s="72"/>
      <c r="AN750" s="72"/>
    </row>
    <row r="751" spans="2:40" ht="15" customHeight="1" x14ac:dyDescent="0.2">
      <c r="B751" s="78"/>
      <c r="C751" s="78"/>
      <c r="D751" s="78"/>
      <c r="E751" s="79"/>
      <c r="F751" s="80"/>
      <c r="G751" s="73"/>
      <c r="H751" s="82"/>
      <c r="I751" s="93"/>
      <c r="J751" s="90"/>
      <c r="K751" s="83"/>
      <c r="L751" s="83"/>
      <c r="M751" s="84"/>
      <c r="N751" s="83"/>
      <c r="O751" s="104" t="str">
        <f ca="1">IF($B751="","",IF(F751="Arbeitgeberähnliche Stellung",OFFSET(MD!$Q$5,MATCH(Grundlagen_Abrechnung_KAE!$AK$7,MD_JAHR,0),0)*$H751,IF(((AD751/12*M751*12)+N751)&gt;AF751,AF751/12,((AD751/12*M751*12)+N751)/12)))</f>
        <v/>
      </c>
      <c r="P751" s="90"/>
      <c r="Q751" s="90"/>
      <c r="R751" s="104">
        <f t="shared" si="101"/>
        <v>0</v>
      </c>
      <c r="T751" s="145">
        <f t="shared" si="102"/>
        <v>0</v>
      </c>
      <c r="U751" s="76">
        <f t="shared" ca="1" si="103"/>
        <v>0</v>
      </c>
      <c r="V751" s="76">
        <f t="shared" ca="1" si="109"/>
        <v>0</v>
      </c>
      <c r="W751" s="76">
        <f t="shared" ca="1" si="104"/>
        <v>0</v>
      </c>
      <c r="Y751" s="106" t="str">
        <f t="shared" si="105"/>
        <v>prüfen</v>
      </c>
      <c r="Z751" s="107" t="str">
        <f ca="1">IFERROR(OFFSET(MD!$U$5,MATCH(Grundlagen_Abrechnung_KAE!$E751,MD_GENDER,0),0),"")</f>
        <v/>
      </c>
      <c r="AA751" s="104">
        <f t="shared" si="106"/>
        <v>0</v>
      </c>
      <c r="AC751" s="104">
        <f t="shared" si="107"/>
        <v>0</v>
      </c>
      <c r="AD751" s="104">
        <f ca="1">IF(F751="Arbeitgeberähnliche Stellung",OFFSET(MD!$Q$5,MATCH(Grundlagen_Abrechnung_KAE!$AK$7,MD_JAHR,0),0)*$H751,IF(J751&gt;0,AC751,I751))</f>
        <v>0</v>
      </c>
      <c r="AF751" s="85" t="e">
        <f ca="1">OFFSET(MD!$P$5,MATCH($AK$7,MD_JAHR,0),0)*12</f>
        <v>#VALUE!</v>
      </c>
      <c r="AG751" s="85">
        <f t="shared" si="108"/>
        <v>0</v>
      </c>
      <c r="AH751" s="81"/>
      <c r="AJ751" s="72"/>
      <c r="AK751" s="72"/>
      <c r="AL751" s="72"/>
      <c r="AM751" s="72"/>
      <c r="AN751" s="72"/>
    </row>
    <row r="752" spans="2:40" ht="15" customHeight="1" x14ac:dyDescent="0.2">
      <c r="B752" s="78"/>
      <c r="C752" s="78"/>
      <c r="D752" s="78"/>
      <c r="E752" s="79"/>
      <c r="F752" s="80"/>
      <c r="G752" s="73"/>
      <c r="H752" s="82"/>
      <c r="I752" s="93"/>
      <c r="J752" s="90"/>
      <c r="K752" s="83"/>
      <c r="L752" s="83"/>
      <c r="M752" s="84"/>
      <c r="N752" s="83"/>
      <c r="O752" s="104" t="str">
        <f ca="1">IF($B752="","",IF(F752="Arbeitgeberähnliche Stellung",OFFSET(MD!$Q$5,MATCH(Grundlagen_Abrechnung_KAE!$AK$7,MD_JAHR,0),0)*$H752,IF(((AD752/12*M752*12)+N752)&gt;AF752,AF752/12,((AD752/12*M752*12)+N752)/12)))</f>
        <v/>
      </c>
      <c r="P752" s="90"/>
      <c r="Q752" s="90"/>
      <c r="R752" s="104">
        <f t="shared" si="101"/>
        <v>0</v>
      </c>
      <c r="T752" s="145">
        <f t="shared" si="102"/>
        <v>0</v>
      </c>
      <c r="U752" s="76">
        <f t="shared" ca="1" si="103"/>
        <v>0</v>
      </c>
      <c r="V752" s="76">
        <f t="shared" ca="1" si="109"/>
        <v>0</v>
      </c>
      <c r="W752" s="76">
        <f t="shared" ca="1" si="104"/>
        <v>0</v>
      </c>
      <c r="Y752" s="106" t="str">
        <f t="shared" si="105"/>
        <v>prüfen</v>
      </c>
      <c r="Z752" s="107" t="str">
        <f ca="1">IFERROR(OFFSET(MD!$U$5,MATCH(Grundlagen_Abrechnung_KAE!$E752,MD_GENDER,0),0),"")</f>
        <v/>
      </c>
      <c r="AA752" s="104">
        <f t="shared" si="106"/>
        <v>0</v>
      </c>
      <c r="AC752" s="104">
        <f t="shared" si="107"/>
        <v>0</v>
      </c>
      <c r="AD752" s="104">
        <f ca="1">IF(F752="Arbeitgeberähnliche Stellung",OFFSET(MD!$Q$5,MATCH(Grundlagen_Abrechnung_KAE!$AK$7,MD_JAHR,0),0)*$H752,IF(J752&gt;0,AC752,I752))</f>
        <v>0</v>
      </c>
      <c r="AF752" s="85" t="e">
        <f ca="1">OFFSET(MD!$P$5,MATCH($AK$7,MD_JAHR,0),0)*12</f>
        <v>#VALUE!</v>
      </c>
      <c r="AG752" s="85">
        <f t="shared" si="108"/>
        <v>0</v>
      </c>
      <c r="AH752" s="81"/>
      <c r="AJ752" s="72"/>
      <c r="AK752" s="72"/>
      <c r="AL752" s="72"/>
      <c r="AM752" s="72"/>
      <c r="AN752" s="72"/>
    </row>
    <row r="753" spans="2:40" ht="15" customHeight="1" x14ac:dyDescent="0.2">
      <c r="B753" s="78"/>
      <c r="C753" s="78"/>
      <c r="D753" s="78"/>
      <c r="E753" s="79"/>
      <c r="F753" s="80"/>
      <c r="G753" s="73"/>
      <c r="H753" s="82"/>
      <c r="I753" s="93"/>
      <c r="J753" s="90"/>
      <c r="K753" s="83"/>
      <c r="L753" s="83"/>
      <c r="M753" s="84"/>
      <c r="N753" s="83"/>
      <c r="O753" s="104" t="str">
        <f ca="1">IF($B753="","",IF(F753="Arbeitgeberähnliche Stellung",OFFSET(MD!$Q$5,MATCH(Grundlagen_Abrechnung_KAE!$AK$7,MD_JAHR,0),0)*$H753,IF(((AD753/12*M753*12)+N753)&gt;AF753,AF753/12,((AD753/12*M753*12)+N753)/12)))</f>
        <v/>
      </c>
      <c r="P753" s="90"/>
      <c r="Q753" s="90"/>
      <c r="R753" s="104">
        <f t="shared" si="101"/>
        <v>0</v>
      </c>
      <c r="T753" s="145">
        <f t="shared" si="102"/>
        <v>0</v>
      </c>
      <c r="U753" s="76">
        <f t="shared" ca="1" si="103"/>
        <v>0</v>
      </c>
      <c r="V753" s="76">
        <f t="shared" ca="1" si="109"/>
        <v>0</v>
      </c>
      <c r="W753" s="76">
        <f t="shared" ca="1" si="104"/>
        <v>0</v>
      </c>
      <c r="Y753" s="106" t="str">
        <f t="shared" si="105"/>
        <v>prüfen</v>
      </c>
      <c r="Z753" s="107" t="str">
        <f ca="1">IFERROR(OFFSET(MD!$U$5,MATCH(Grundlagen_Abrechnung_KAE!$E753,MD_GENDER,0),0),"")</f>
        <v/>
      </c>
      <c r="AA753" s="104">
        <f t="shared" si="106"/>
        <v>0</v>
      </c>
      <c r="AC753" s="104">
        <f t="shared" si="107"/>
        <v>0</v>
      </c>
      <c r="AD753" s="104">
        <f ca="1">IF(F753="Arbeitgeberähnliche Stellung",OFFSET(MD!$Q$5,MATCH(Grundlagen_Abrechnung_KAE!$AK$7,MD_JAHR,0),0)*$H753,IF(J753&gt;0,AC753,I753))</f>
        <v>0</v>
      </c>
      <c r="AF753" s="85" t="e">
        <f ca="1">OFFSET(MD!$P$5,MATCH($AK$7,MD_JAHR,0),0)*12</f>
        <v>#VALUE!</v>
      </c>
      <c r="AG753" s="85">
        <f t="shared" si="108"/>
        <v>0</v>
      </c>
      <c r="AH753" s="81"/>
      <c r="AJ753" s="72"/>
      <c r="AK753" s="72"/>
      <c r="AL753" s="72"/>
      <c r="AM753" s="72"/>
      <c r="AN753" s="72"/>
    </row>
    <row r="754" spans="2:40" ht="15" customHeight="1" x14ac:dyDescent="0.2">
      <c r="B754" s="78"/>
      <c r="C754" s="78"/>
      <c r="D754" s="78"/>
      <c r="E754" s="79"/>
      <c r="F754" s="80"/>
      <c r="G754" s="73"/>
      <c r="H754" s="82"/>
      <c r="I754" s="93"/>
      <c r="J754" s="90"/>
      <c r="K754" s="83"/>
      <c r="L754" s="83"/>
      <c r="M754" s="84"/>
      <c r="N754" s="83"/>
      <c r="O754" s="104" t="str">
        <f ca="1">IF($B754="","",IF(F754="Arbeitgeberähnliche Stellung",OFFSET(MD!$Q$5,MATCH(Grundlagen_Abrechnung_KAE!$AK$7,MD_JAHR,0),0)*$H754,IF(((AD754/12*M754*12)+N754)&gt;AF754,AF754/12,((AD754/12*M754*12)+N754)/12)))</f>
        <v/>
      </c>
      <c r="P754" s="90"/>
      <c r="Q754" s="90"/>
      <c r="R754" s="104">
        <f t="shared" si="101"/>
        <v>0</v>
      </c>
      <c r="T754" s="145">
        <f t="shared" si="102"/>
        <v>0</v>
      </c>
      <c r="U754" s="76">
        <f t="shared" ca="1" si="103"/>
        <v>0</v>
      </c>
      <c r="V754" s="76">
        <f t="shared" ca="1" si="109"/>
        <v>0</v>
      </c>
      <c r="W754" s="76">
        <f t="shared" ca="1" si="104"/>
        <v>0</v>
      </c>
      <c r="Y754" s="106" t="str">
        <f t="shared" si="105"/>
        <v>prüfen</v>
      </c>
      <c r="Z754" s="107" t="str">
        <f ca="1">IFERROR(OFFSET(MD!$U$5,MATCH(Grundlagen_Abrechnung_KAE!$E754,MD_GENDER,0),0),"")</f>
        <v/>
      </c>
      <c r="AA754" s="104">
        <f t="shared" si="106"/>
        <v>0</v>
      </c>
      <c r="AC754" s="104">
        <f t="shared" si="107"/>
        <v>0</v>
      </c>
      <c r="AD754" s="104">
        <f ca="1">IF(F754="Arbeitgeberähnliche Stellung",OFFSET(MD!$Q$5,MATCH(Grundlagen_Abrechnung_KAE!$AK$7,MD_JAHR,0),0)*$H754,IF(J754&gt;0,AC754,I754))</f>
        <v>0</v>
      </c>
      <c r="AF754" s="85" t="e">
        <f ca="1">OFFSET(MD!$P$5,MATCH($AK$7,MD_JAHR,0),0)*12</f>
        <v>#VALUE!</v>
      </c>
      <c r="AG754" s="85">
        <f t="shared" si="108"/>
        <v>0</v>
      </c>
      <c r="AH754" s="81"/>
      <c r="AJ754" s="72"/>
      <c r="AK754" s="72"/>
      <c r="AL754" s="72"/>
      <c r="AM754" s="72"/>
      <c r="AN754" s="72"/>
    </row>
    <row r="755" spans="2:40" ht="15" customHeight="1" x14ac:dyDescent="0.2">
      <c r="B755" s="78"/>
      <c r="C755" s="78"/>
      <c r="D755" s="78"/>
      <c r="E755" s="79"/>
      <c r="F755" s="80"/>
      <c r="G755" s="73"/>
      <c r="H755" s="82"/>
      <c r="I755" s="93"/>
      <c r="J755" s="90"/>
      <c r="K755" s="83"/>
      <c r="L755" s="83"/>
      <c r="M755" s="84"/>
      <c r="N755" s="83"/>
      <c r="O755" s="104" t="str">
        <f ca="1">IF($B755="","",IF(F755="Arbeitgeberähnliche Stellung",OFFSET(MD!$Q$5,MATCH(Grundlagen_Abrechnung_KAE!$AK$7,MD_JAHR,0),0)*$H755,IF(((AD755/12*M755*12)+N755)&gt;AF755,AF755/12,((AD755/12*M755*12)+N755)/12)))</f>
        <v/>
      </c>
      <c r="P755" s="90"/>
      <c r="Q755" s="90"/>
      <c r="R755" s="104">
        <f t="shared" si="101"/>
        <v>0</v>
      </c>
      <c r="T755" s="145">
        <f t="shared" si="102"/>
        <v>0</v>
      </c>
      <c r="U755" s="76">
        <f t="shared" ca="1" si="103"/>
        <v>0</v>
      </c>
      <c r="V755" s="76">
        <f t="shared" ca="1" si="109"/>
        <v>0</v>
      </c>
      <c r="W755" s="76">
        <f t="shared" ca="1" si="104"/>
        <v>0</v>
      </c>
      <c r="Y755" s="106" t="str">
        <f t="shared" si="105"/>
        <v>prüfen</v>
      </c>
      <c r="Z755" s="107" t="str">
        <f ca="1">IFERROR(OFFSET(MD!$U$5,MATCH(Grundlagen_Abrechnung_KAE!$E755,MD_GENDER,0),0),"")</f>
        <v/>
      </c>
      <c r="AA755" s="104">
        <f t="shared" si="106"/>
        <v>0</v>
      </c>
      <c r="AC755" s="104">
        <f t="shared" si="107"/>
        <v>0</v>
      </c>
      <c r="AD755" s="104">
        <f ca="1">IF(F755="Arbeitgeberähnliche Stellung",OFFSET(MD!$Q$5,MATCH(Grundlagen_Abrechnung_KAE!$AK$7,MD_JAHR,0),0)*$H755,IF(J755&gt;0,AC755,I755))</f>
        <v>0</v>
      </c>
      <c r="AF755" s="85" t="e">
        <f ca="1">OFFSET(MD!$P$5,MATCH($AK$7,MD_JAHR,0),0)*12</f>
        <v>#VALUE!</v>
      </c>
      <c r="AG755" s="85">
        <f t="shared" si="108"/>
        <v>0</v>
      </c>
      <c r="AH755" s="81"/>
      <c r="AJ755" s="72"/>
      <c r="AK755" s="72"/>
      <c r="AL755" s="72"/>
      <c r="AM755" s="72"/>
      <c r="AN755" s="72"/>
    </row>
    <row r="756" spans="2:40" ht="15" customHeight="1" x14ac:dyDescent="0.2">
      <c r="B756" s="78"/>
      <c r="C756" s="78"/>
      <c r="D756" s="78"/>
      <c r="E756" s="79"/>
      <c r="F756" s="80"/>
      <c r="G756" s="73"/>
      <c r="H756" s="82"/>
      <c r="I756" s="93"/>
      <c r="J756" s="90"/>
      <c r="K756" s="83"/>
      <c r="L756" s="83"/>
      <c r="M756" s="84"/>
      <c r="N756" s="83"/>
      <c r="O756" s="104" t="str">
        <f ca="1">IF($B756="","",IF(F756="Arbeitgeberähnliche Stellung",OFFSET(MD!$Q$5,MATCH(Grundlagen_Abrechnung_KAE!$AK$7,MD_JAHR,0),0)*$H756,IF(((AD756/12*M756*12)+N756)&gt;AF756,AF756/12,((AD756/12*M756*12)+N756)/12)))</f>
        <v/>
      </c>
      <c r="P756" s="90"/>
      <c r="Q756" s="90"/>
      <c r="R756" s="104">
        <f t="shared" si="101"/>
        <v>0</v>
      </c>
      <c r="T756" s="145">
        <f t="shared" si="102"/>
        <v>0</v>
      </c>
      <c r="U756" s="76">
        <f t="shared" ca="1" si="103"/>
        <v>0</v>
      </c>
      <c r="V756" s="76">
        <f t="shared" ca="1" si="109"/>
        <v>0</v>
      </c>
      <c r="W756" s="76">
        <f t="shared" ca="1" si="104"/>
        <v>0</v>
      </c>
      <c r="Y756" s="106" t="str">
        <f t="shared" si="105"/>
        <v>prüfen</v>
      </c>
      <c r="Z756" s="107" t="str">
        <f ca="1">IFERROR(OFFSET(MD!$U$5,MATCH(Grundlagen_Abrechnung_KAE!$E756,MD_GENDER,0),0),"")</f>
        <v/>
      </c>
      <c r="AA756" s="104">
        <f t="shared" si="106"/>
        <v>0</v>
      </c>
      <c r="AC756" s="104">
        <f t="shared" si="107"/>
        <v>0</v>
      </c>
      <c r="AD756" s="104">
        <f ca="1">IF(F756="Arbeitgeberähnliche Stellung",OFFSET(MD!$Q$5,MATCH(Grundlagen_Abrechnung_KAE!$AK$7,MD_JAHR,0),0)*$H756,IF(J756&gt;0,AC756,I756))</f>
        <v>0</v>
      </c>
      <c r="AF756" s="85" t="e">
        <f ca="1">OFFSET(MD!$P$5,MATCH($AK$7,MD_JAHR,0),0)*12</f>
        <v>#VALUE!</v>
      </c>
      <c r="AG756" s="85">
        <f t="shared" si="108"/>
        <v>0</v>
      </c>
      <c r="AH756" s="81"/>
      <c r="AJ756" s="72"/>
      <c r="AK756" s="72"/>
      <c r="AL756" s="72"/>
      <c r="AM756" s="72"/>
      <c r="AN756" s="72"/>
    </row>
    <row r="757" spans="2:40" ht="15" customHeight="1" x14ac:dyDescent="0.2">
      <c r="B757" s="78"/>
      <c r="C757" s="78"/>
      <c r="D757" s="78"/>
      <c r="E757" s="79"/>
      <c r="F757" s="80"/>
      <c r="G757" s="73"/>
      <c r="H757" s="82"/>
      <c r="I757" s="93"/>
      <c r="J757" s="90"/>
      <c r="K757" s="83"/>
      <c r="L757" s="83"/>
      <c r="M757" s="84"/>
      <c r="N757" s="83"/>
      <c r="O757" s="104" t="str">
        <f ca="1">IF($B757="","",IF(F757="Arbeitgeberähnliche Stellung",OFFSET(MD!$Q$5,MATCH(Grundlagen_Abrechnung_KAE!$AK$7,MD_JAHR,0),0)*$H757,IF(((AD757/12*M757*12)+N757)&gt;AF757,AF757/12,((AD757/12*M757*12)+N757)/12)))</f>
        <v/>
      </c>
      <c r="P757" s="90"/>
      <c r="Q757" s="90"/>
      <c r="R757" s="104">
        <f t="shared" si="101"/>
        <v>0</v>
      </c>
      <c r="T757" s="145">
        <f t="shared" si="102"/>
        <v>0</v>
      </c>
      <c r="U757" s="76">
        <f t="shared" ca="1" si="103"/>
        <v>0</v>
      </c>
      <c r="V757" s="76">
        <f t="shared" ca="1" si="109"/>
        <v>0</v>
      </c>
      <c r="W757" s="76">
        <f t="shared" ca="1" si="104"/>
        <v>0</v>
      </c>
      <c r="Y757" s="106" t="str">
        <f t="shared" si="105"/>
        <v>prüfen</v>
      </c>
      <c r="Z757" s="107" t="str">
        <f ca="1">IFERROR(OFFSET(MD!$U$5,MATCH(Grundlagen_Abrechnung_KAE!$E757,MD_GENDER,0),0),"")</f>
        <v/>
      </c>
      <c r="AA757" s="104">
        <f t="shared" si="106"/>
        <v>0</v>
      </c>
      <c r="AC757" s="104">
        <f t="shared" si="107"/>
        <v>0</v>
      </c>
      <c r="AD757" s="104">
        <f ca="1">IF(F757="Arbeitgeberähnliche Stellung",OFFSET(MD!$Q$5,MATCH(Grundlagen_Abrechnung_KAE!$AK$7,MD_JAHR,0),0)*$H757,IF(J757&gt;0,AC757,I757))</f>
        <v>0</v>
      </c>
      <c r="AF757" s="85" t="e">
        <f ca="1">OFFSET(MD!$P$5,MATCH($AK$7,MD_JAHR,0),0)*12</f>
        <v>#VALUE!</v>
      </c>
      <c r="AG757" s="85">
        <f t="shared" si="108"/>
        <v>0</v>
      </c>
      <c r="AH757" s="81"/>
      <c r="AJ757" s="72"/>
      <c r="AK757" s="72"/>
      <c r="AL757" s="72"/>
      <c r="AM757" s="72"/>
      <c r="AN757" s="72"/>
    </row>
    <row r="758" spans="2:40" ht="15" customHeight="1" x14ac:dyDescent="0.2">
      <c r="B758" s="78"/>
      <c r="C758" s="78"/>
      <c r="D758" s="78"/>
      <c r="E758" s="79"/>
      <c r="F758" s="80"/>
      <c r="G758" s="73"/>
      <c r="H758" s="82"/>
      <c r="I758" s="93"/>
      <c r="J758" s="90"/>
      <c r="K758" s="83"/>
      <c r="L758" s="83"/>
      <c r="M758" s="84"/>
      <c r="N758" s="83"/>
      <c r="O758" s="104" t="str">
        <f ca="1">IF($B758="","",IF(F758="Arbeitgeberähnliche Stellung",OFFSET(MD!$Q$5,MATCH(Grundlagen_Abrechnung_KAE!$AK$7,MD_JAHR,0),0)*$H758,IF(((AD758/12*M758*12)+N758)&gt;AF758,AF758/12,((AD758/12*M758*12)+N758)/12)))</f>
        <v/>
      </c>
      <c r="P758" s="90"/>
      <c r="Q758" s="90"/>
      <c r="R758" s="104">
        <f t="shared" si="101"/>
        <v>0</v>
      </c>
      <c r="T758" s="145">
        <f t="shared" si="102"/>
        <v>0</v>
      </c>
      <c r="U758" s="76">
        <f t="shared" ca="1" si="103"/>
        <v>0</v>
      </c>
      <c r="V758" s="76">
        <f t="shared" ca="1" si="109"/>
        <v>0</v>
      </c>
      <c r="W758" s="76">
        <f t="shared" ca="1" si="104"/>
        <v>0</v>
      </c>
      <c r="Y758" s="106" t="str">
        <f t="shared" si="105"/>
        <v>prüfen</v>
      </c>
      <c r="Z758" s="107" t="str">
        <f ca="1">IFERROR(OFFSET(MD!$U$5,MATCH(Grundlagen_Abrechnung_KAE!$E758,MD_GENDER,0),0),"")</f>
        <v/>
      </c>
      <c r="AA758" s="104">
        <f t="shared" si="106"/>
        <v>0</v>
      </c>
      <c r="AC758" s="104">
        <f t="shared" si="107"/>
        <v>0</v>
      </c>
      <c r="AD758" s="104">
        <f ca="1">IF(F758="Arbeitgeberähnliche Stellung",OFFSET(MD!$Q$5,MATCH(Grundlagen_Abrechnung_KAE!$AK$7,MD_JAHR,0),0)*$H758,IF(J758&gt;0,AC758,I758))</f>
        <v>0</v>
      </c>
      <c r="AF758" s="85" t="e">
        <f ca="1">OFFSET(MD!$P$5,MATCH($AK$7,MD_JAHR,0),0)*12</f>
        <v>#VALUE!</v>
      </c>
      <c r="AG758" s="85">
        <f t="shared" si="108"/>
        <v>0</v>
      </c>
      <c r="AH758" s="81"/>
      <c r="AJ758" s="72"/>
      <c r="AK758" s="72"/>
      <c r="AL758" s="72"/>
      <c r="AM758" s="72"/>
      <c r="AN758" s="72"/>
    </row>
    <row r="759" spans="2:40" ht="15" customHeight="1" x14ac:dyDescent="0.2">
      <c r="B759" s="78"/>
      <c r="C759" s="78"/>
      <c r="D759" s="78"/>
      <c r="E759" s="79"/>
      <c r="F759" s="80"/>
      <c r="G759" s="73"/>
      <c r="H759" s="82"/>
      <c r="I759" s="93"/>
      <c r="J759" s="90"/>
      <c r="K759" s="83"/>
      <c r="L759" s="83"/>
      <c r="M759" s="84"/>
      <c r="N759" s="83"/>
      <c r="O759" s="104" t="str">
        <f ca="1">IF($B759="","",IF(F759="Arbeitgeberähnliche Stellung",OFFSET(MD!$Q$5,MATCH(Grundlagen_Abrechnung_KAE!$AK$7,MD_JAHR,0),0)*$H759,IF(((AD759/12*M759*12)+N759)&gt;AF759,AF759/12,((AD759/12*M759*12)+N759)/12)))</f>
        <v/>
      </c>
      <c r="P759" s="90"/>
      <c r="Q759" s="90"/>
      <c r="R759" s="104">
        <f t="shared" si="101"/>
        <v>0</v>
      </c>
      <c r="T759" s="145">
        <f t="shared" si="102"/>
        <v>0</v>
      </c>
      <c r="U759" s="76">
        <f t="shared" ca="1" si="103"/>
        <v>0</v>
      </c>
      <c r="V759" s="76">
        <f t="shared" ca="1" si="109"/>
        <v>0</v>
      </c>
      <c r="W759" s="76">
        <f t="shared" ca="1" si="104"/>
        <v>0</v>
      </c>
      <c r="Y759" s="106" t="str">
        <f t="shared" si="105"/>
        <v>prüfen</v>
      </c>
      <c r="Z759" s="107" t="str">
        <f ca="1">IFERROR(OFFSET(MD!$U$5,MATCH(Grundlagen_Abrechnung_KAE!$E759,MD_GENDER,0),0),"")</f>
        <v/>
      </c>
      <c r="AA759" s="104">
        <f t="shared" si="106"/>
        <v>0</v>
      </c>
      <c r="AC759" s="104">
        <f t="shared" si="107"/>
        <v>0</v>
      </c>
      <c r="AD759" s="104">
        <f ca="1">IF(F759="Arbeitgeberähnliche Stellung",OFFSET(MD!$Q$5,MATCH(Grundlagen_Abrechnung_KAE!$AK$7,MD_JAHR,0),0)*$H759,IF(J759&gt;0,AC759,I759))</f>
        <v>0</v>
      </c>
      <c r="AF759" s="85" t="e">
        <f ca="1">OFFSET(MD!$P$5,MATCH($AK$7,MD_JAHR,0),0)*12</f>
        <v>#VALUE!</v>
      </c>
      <c r="AG759" s="85">
        <f t="shared" si="108"/>
        <v>0</v>
      </c>
      <c r="AH759" s="81"/>
      <c r="AJ759" s="72"/>
      <c r="AK759" s="72"/>
      <c r="AL759" s="72"/>
      <c r="AM759" s="72"/>
      <c r="AN759" s="72"/>
    </row>
    <row r="760" spans="2:40" ht="15" customHeight="1" x14ac:dyDescent="0.2">
      <c r="B760" s="78"/>
      <c r="C760" s="78"/>
      <c r="D760" s="78"/>
      <c r="E760" s="79"/>
      <c r="F760" s="80"/>
      <c r="G760" s="73"/>
      <c r="H760" s="82"/>
      <c r="I760" s="93"/>
      <c r="J760" s="90"/>
      <c r="K760" s="83"/>
      <c r="L760" s="83"/>
      <c r="M760" s="84"/>
      <c r="N760" s="83"/>
      <c r="O760" s="104" t="str">
        <f ca="1">IF($B760="","",IF(F760="Arbeitgeberähnliche Stellung",OFFSET(MD!$Q$5,MATCH(Grundlagen_Abrechnung_KAE!$AK$7,MD_JAHR,0),0)*$H760,IF(((AD760/12*M760*12)+N760)&gt;AF760,AF760/12,((AD760/12*M760*12)+N760)/12)))</f>
        <v/>
      </c>
      <c r="P760" s="90"/>
      <c r="Q760" s="90"/>
      <c r="R760" s="104">
        <f t="shared" si="101"/>
        <v>0</v>
      </c>
      <c r="T760" s="145">
        <f t="shared" si="102"/>
        <v>0</v>
      </c>
      <c r="U760" s="76">
        <f t="shared" ca="1" si="103"/>
        <v>0</v>
      </c>
      <c r="V760" s="76">
        <f t="shared" ca="1" si="109"/>
        <v>0</v>
      </c>
      <c r="W760" s="76">
        <f t="shared" ca="1" si="104"/>
        <v>0</v>
      </c>
      <c r="Y760" s="106" t="str">
        <f t="shared" si="105"/>
        <v>prüfen</v>
      </c>
      <c r="Z760" s="107" t="str">
        <f ca="1">IFERROR(OFFSET(MD!$U$5,MATCH(Grundlagen_Abrechnung_KAE!$E760,MD_GENDER,0),0),"")</f>
        <v/>
      </c>
      <c r="AA760" s="104">
        <f t="shared" si="106"/>
        <v>0</v>
      </c>
      <c r="AC760" s="104">
        <f t="shared" si="107"/>
        <v>0</v>
      </c>
      <c r="AD760" s="104">
        <f ca="1">IF(F760="Arbeitgeberähnliche Stellung",OFFSET(MD!$Q$5,MATCH(Grundlagen_Abrechnung_KAE!$AK$7,MD_JAHR,0),0)*$H760,IF(J760&gt;0,AC760,I760))</f>
        <v>0</v>
      </c>
      <c r="AF760" s="85" t="e">
        <f ca="1">OFFSET(MD!$P$5,MATCH($AK$7,MD_JAHR,0),0)*12</f>
        <v>#VALUE!</v>
      </c>
      <c r="AG760" s="85">
        <f t="shared" si="108"/>
        <v>0</v>
      </c>
      <c r="AH760" s="81"/>
      <c r="AJ760" s="72"/>
      <c r="AK760" s="72"/>
      <c r="AL760" s="72"/>
      <c r="AM760" s="72"/>
      <c r="AN760" s="72"/>
    </row>
    <row r="761" spans="2:40" ht="15" customHeight="1" x14ac:dyDescent="0.2">
      <c r="B761" s="78"/>
      <c r="C761" s="78"/>
      <c r="D761" s="78"/>
      <c r="E761" s="79"/>
      <c r="F761" s="80"/>
      <c r="G761" s="73"/>
      <c r="H761" s="82"/>
      <c r="I761" s="93"/>
      <c r="J761" s="90"/>
      <c r="K761" s="83"/>
      <c r="L761" s="83"/>
      <c r="M761" s="84"/>
      <c r="N761" s="83"/>
      <c r="O761" s="104" t="str">
        <f ca="1">IF($B761="","",IF(F761="Arbeitgeberähnliche Stellung",OFFSET(MD!$Q$5,MATCH(Grundlagen_Abrechnung_KAE!$AK$7,MD_JAHR,0),0)*$H761,IF(((AD761/12*M761*12)+N761)&gt;AF761,AF761/12,((AD761/12*M761*12)+N761)/12)))</f>
        <v/>
      </c>
      <c r="P761" s="90"/>
      <c r="Q761" s="90"/>
      <c r="R761" s="104">
        <f t="shared" si="101"/>
        <v>0</v>
      </c>
      <c r="T761" s="145">
        <f t="shared" si="102"/>
        <v>0</v>
      </c>
      <c r="U761" s="76">
        <f t="shared" ca="1" si="103"/>
        <v>0</v>
      </c>
      <c r="V761" s="76">
        <f t="shared" ca="1" si="109"/>
        <v>0</v>
      </c>
      <c r="W761" s="76">
        <f t="shared" ca="1" si="104"/>
        <v>0</v>
      </c>
      <c r="Y761" s="106" t="str">
        <f t="shared" si="105"/>
        <v>prüfen</v>
      </c>
      <c r="Z761" s="107" t="str">
        <f ca="1">IFERROR(OFFSET(MD!$U$5,MATCH(Grundlagen_Abrechnung_KAE!$E761,MD_GENDER,0),0),"")</f>
        <v/>
      </c>
      <c r="AA761" s="104">
        <f t="shared" si="106"/>
        <v>0</v>
      </c>
      <c r="AC761" s="104">
        <f t="shared" si="107"/>
        <v>0</v>
      </c>
      <c r="AD761" s="104">
        <f ca="1">IF(F761="Arbeitgeberähnliche Stellung",OFFSET(MD!$Q$5,MATCH(Grundlagen_Abrechnung_KAE!$AK$7,MD_JAHR,0),0)*$H761,IF(J761&gt;0,AC761,I761))</f>
        <v>0</v>
      </c>
      <c r="AF761" s="85" t="e">
        <f ca="1">OFFSET(MD!$P$5,MATCH($AK$7,MD_JAHR,0),0)*12</f>
        <v>#VALUE!</v>
      </c>
      <c r="AG761" s="85">
        <f t="shared" si="108"/>
        <v>0</v>
      </c>
      <c r="AH761" s="81"/>
      <c r="AJ761" s="72"/>
      <c r="AK761" s="72"/>
      <c r="AL761" s="72"/>
      <c r="AM761" s="72"/>
      <c r="AN761" s="72"/>
    </row>
    <row r="762" spans="2:40" ht="15" customHeight="1" x14ac:dyDescent="0.2">
      <c r="B762" s="78"/>
      <c r="C762" s="78"/>
      <c r="D762" s="78"/>
      <c r="E762" s="79"/>
      <c r="F762" s="80"/>
      <c r="G762" s="73"/>
      <c r="H762" s="82"/>
      <c r="I762" s="93"/>
      <c r="J762" s="90"/>
      <c r="K762" s="83"/>
      <c r="L762" s="83"/>
      <c r="M762" s="84"/>
      <c r="N762" s="83"/>
      <c r="O762" s="104" t="str">
        <f ca="1">IF($B762="","",IF(F762="Arbeitgeberähnliche Stellung",OFFSET(MD!$Q$5,MATCH(Grundlagen_Abrechnung_KAE!$AK$7,MD_JAHR,0),0)*$H762,IF(((AD762/12*M762*12)+N762)&gt;AF762,AF762/12,((AD762/12*M762*12)+N762)/12)))</f>
        <v/>
      </c>
      <c r="P762" s="90"/>
      <c r="Q762" s="90"/>
      <c r="R762" s="104">
        <f t="shared" si="101"/>
        <v>0</v>
      </c>
      <c r="T762" s="145">
        <f t="shared" si="102"/>
        <v>0</v>
      </c>
      <c r="U762" s="76">
        <f t="shared" ca="1" si="103"/>
        <v>0</v>
      </c>
      <c r="V762" s="76">
        <f t="shared" ca="1" si="109"/>
        <v>0</v>
      </c>
      <c r="W762" s="76">
        <f t="shared" ca="1" si="104"/>
        <v>0</v>
      </c>
      <c r="Y762" s="106" t="str">
        <f t="shared" si="105"/>
        <v>prüfen</v>
      </c>
      <c r="Z762" s="107" t="str">
        <f ca="1">IFERROR(OFFSET(MD!$U$5,MATCH(Grundlagen_Abrechnung_KAE!$E762,MD_GENDER,0),0),"")</f>
        <v/>
      </c>
      <c r="AA762" s="104">
        <f t="shared" si="106"/>
        <v>0</v>
      </c>
      <c r="AC762" s="104">
        <f t="shared" si="107"/>
        <v>0</v>
      </c>
      <c r="AD762" s="104">
        <f ca="1">IF(F762="Arbeitgeberähnliche Stellung",OFFSET(MD!$Q$5,MATCH(Grundlagen_Abrechnung_KAE!$AK$7,MD_JAHR,0),0)*$H762,IF(J762&gt;0,AC762,I762))</f>
        <v>0</v>
      </c>
      <c r="AF762" s="85" t="e">
        <f ca="1">OFFSET(MD!$P$5,MATCH($AK$7,MD_JAHR,0),0)*12</f>
        <v>#VALUE!</v>
      </c>
      <c r="AG762" s="85">
        <f t="shared" si="108"/>
        <v>0</v>
      </c>
      <c r="AH762" s="81"/>
      <c r="AJ762" s="72"/>
      <c r="AK762" s="72"/>
      <c r="AL762" s="72"/>
      <c r="AM762" s="72"/>
      <c r="AN762" s="72"/>
    </row>
    <row r="763" spans="2:40" ht="15" customHeight="1" x14ac:dyDescent="0.2">
      <c r="B763" s="78"/>
      <c r="C763" s="78"/>
      <c r="D763" s="78"/>
      <c r="E763" s="79"/>
      <c r="F763" s="80"/>
      <c r="G763" s="73"/>
      <c r="H763" s="82"/>
      <c r="I763" s="93"/>
      <c r="J763" s="90"/>
      <c r="K763" s="83"/>
      <c r="L763" s="83"/>
      <c r="M763" s="84"/>
      <c r="N763" s="83"/>
      <c r="O763" s="104" t="str">
        <f ca="1">IF($B763="","",IF(F763="Arbeitgeberähnliche Stellung",OFFSET(MD!$Q$5,MATCH(Grundlagen_Abrechnung_KAE!$AK$7,MD_JAHR,0),0)*$H763,IF(((AD763/12*M763*12)+N763)&gt;AF763,AF763/12,((AD763/12*M763*12)+N763)/12)))</f>
        <v/>
      </c>
      <c r="P763" s="90"/>
      <c r="Q763" s="90"/>
      <c r="R763" s="104">
        <f t="shared" si="101"/>
        <v>0</v>
      </c>
      <c r="T763" s="145">
        <f t="shared" si="102"/>
        <v>0</v>
      </c>
      <c r="U763" s="76">
        <f t="shared" ca="1" si="103"/>
        <v>0</v>
      </c>
      <c r="V763" s="76">
        <f t="shared" ca="1" si="109"/>
        <v>0</v>
      </c>
      <c r="W763" s="76">
        <f t="shared" ca="1" si="104"/>
        <v>0</v>
      </c>
      <c r="Y763" s="106" t="str">
        <f t="shared" si="105"/>
        <v>prüfen</v>
      </c>
      <c r="Z763" s="107" t="str">
        <f ca="1">IFERROR(OFFSET(MD!$U$5,MATCH(Grundlagen_Abrechnung_KAE!$E763,MD_GENDER,0),0),"")</f>
        <v/>
      </c>
      <c r="AA763" s="104">
        <f t="shared" si="106"/>
        <v>0</v>
      </c>
      <c r="AC763" s="104">
        <f t="shared" si="107"/>
        <v>0</v>
      </c>
      <c r="AD763" s="104">
        <f ca="1">IF(F763="Arbeitgeberähnliche Stellung",OFFSET(MD!$Q$5,MATCH(Grundlagen_Abrechnung_KAE!$AK$7,MD_JAHR,0),0)*$H763,IF(J763&gt;0,AC763,I763))</f>
        <v>0</v>
      </c>
      <c r="AF763" s="85" t="e">
        <f ca="1">OFFSET(MD!$P$5,MATCH($AK$7,MD_JAHR,0),0)*12</f>
        <v>#VALUE!</v>
      </c>
      <c r="AG763" s="85">
        <f t="shared" si="108"/>
        <v>0</v>
      </c>
      <c r="AH763" s="81"/>
      <c r="AJ763" s="72"/>
      <c r="AK763" s="72"/>
      <c r="AL763" s="72"/>
      <c r="AM763" s="72"/>
      <c r="AN763" s="72"/>
    </row>
    <row r="764" spans="2:40" ht="15" customHeight="1" x14ac:dyDescent="0.2">
      <c r="B764" s="78"/>
      <c r="C764" s="78"/>
      <c r="D764" s="78"/>
      <c r="E764" s="79"/>
      <c r="F764" s="80"/>
      <c r="G764" s="73"/>
      <c r="H764" s="82"/>
      <c r="I764" s="93"/>
      <c r="J764" s="90"/>
      <c r="K764" s="83"/>
      <c r="L764" s="83"/>
      <c r="M764" s="84"/>
      <c r="N764" s="83"/>
      <c r="O764" s="104" t="str">
        <f ca="1">IF($B764="","",IF(F764="Arbeitgeberähnliche Stellung",OFFSET(MD!$Q$5,MATCH(Grundlagen_Abrechnung_KAE!$AK$7,MD_JAHR,0),0)*$H764,IF(((AD764/12*M764*12)+N764)&gt;AF764,AF764/12,((AD764/12*M764*12)+N764)/12)))</f>
        <v/>
      </c>
      <c r="P764" s="90"/>
      <c r="Q764" s="90"/>
      <c r="R764" s="104">
        <f t="shared" si="101"/>
        <v>0</v>
      </c>
      <c r="T764" s="145">
        <f t="shared" si="102"/>
        <v>0</v>
      </c>
      <c r="U764" s="76">
        <f t="shared" ca="1" si="103"/>
        <v>0</v>
      </c>
      <c r="V764" s="76">
        <f t="shared" ca="1" si="109"/>
        <v>0</v>
      </c>
      <c r="W764" s="76">
        <f t="shared" ca="1" si="104"/>
        <v>0</v>
      </c>
      <c r="Y764" s="106" t="str">
        <f t="shared" si="105"/>
        <v>prüfen</v>
      </c>
      <c r="Z764" s="107" t="str">
        <f ca="1">IFERROR(OFFSET(MD!$U$5,MATCH(Grundlagen_Abrechnung_KAE!$E764,MD_GENDER,0),0),"")</f>
        <v/>
      </c>
      <c r="AA764" s="104">
        <f t="shared" si="106"/>
        <v>0</v>
      </c>
      <c r="AC764" s="104">
        <f t="shared" si="107"/>
        <v>0</v>
      </c>
      <c r="AD764" s="104">
        <f ca="1">IF(F764="Arbeitgeberähnliche Stellung",OFFSET(MD!$Q$5,MATCH(Grundlagen_Abrechnung_KAE!$AK$7,MD_JAHR,0),0)*$H764,IF(J764&gt;0,AC764,I764))</f>
        <v>0</v>
      </c>
      <c r="AF764" s="85" t="e">
        <f ca="1">OFFSET(MD!$P$5,MATCH($AK$7,MD_JAHR,0),0)*12</f>
        <v>#VALUE!</v>
      </c>
      <c r="AG764" s="85">
        <f t="shared" si="108"/>
        <v>0</v>
      </c>
      <c r="AH764" s="81"/>
      <c r="AJ764" s="72"/>
      <c r="AK764" s="72"/>
      <c r="AL764" s="72"/>
      <c r="AM764" s="72"/>
      <c r="AN764" s="72"/>
    </row>
    <row r="765" spans="2:40" ht="15" customHeight="1" x14ac:dyDescent="0.2">
      <c r="B765" s="78"/>
      <c r="C765" s="78"/>
      <c r="D765" s="78"/>
      <c r="E765" s="79"/>
      <c r="F765" s="80"/>
      <c r="G765" s="73"/>
      <c r="H765" s="82"/>
      <c r="I765" s="93"/>
      <c r="J765" s="90"/>
      <c r="K765" s="83"/>
      <c r="L765" s="83"/>
      <c r="M765" s="84"/>
      <c r="N765" s="83"/>
      <c r="O765" s="104" t="str">
        <f ca="1">IF($B765="","",IF(F765="Arbeitgeberähnliche Stellung",OFFSET(MD!$Q$5,MATCH(Grundlagen_Abrechnung_KAE!$AK$7,MD_JAHR,0),0)*$H765,IF(((AD765/12*M765*12)+N765)&gt;AF765,AF765/12,((AD765/12*M765*12)+N765)/12)))</f>
        <v/>
      </c>
      <c r="P765" s="90"/>
      <c r="Q765" s="90"/>
      <c r="R765" s="104">
        <f t="shared" si="101"/>
        <v>0</v>
      </c>
      <c r="T765" s="145">
        <f t="shared" si="102"/>
        <v>0</v>
      </c>
      <c r="U765" s="76">
        <f t="shared" ca="1" si="103"/>
        <v>0</v>
      </c>
      <c r="V765" s="76">
        <f t="shared" ca="1" si="109"/>
        <v>0</v>
      </c>
      <c r="W765" s="76">
        <f t="shared" ca="1" si="104"/>
        <v>0</v>
      </c>
      <c r="Y765" s="106" t="str">
        <f t="shared" si="105"/>
        <v>prüfen</v>
      </c>
      <c r="Z765" s="107" t="str">
        <f ca="1">IFERROR(OFFSET(MD!$U$5,MATCH(Grundlagen_Abrechnung_KAE!$E765,MD_GENDER,0),0),"")</f>
        <v/>
      </c>
      <c r="AA765" s="104">
        <f t="shared" si="106"/>
        <v>0</v>
      </c>
      <c r="AC765" s="104">
        <f t="shared" si="107"/>
        <v>0</v>
      </c>
      <c r="AD765" s="104">
        <f ca="1">IF(F765="Arbeitgeberähnliche Stellung",OFFSET(MD!$Q$5,MATCH(Grundlagen_Abrechnung_KAE!$AK$7,MD_JAHR,0),0)*$H765,IF(J765&gt;0,AC765,I765))</f>
        <v>0</v>
      </c>
      <c r="AF765" s="85" t="e">
        <f ca="1">OFFSET(MD!$P$5,MATCH($AK$7,MD_JAHR,0),0)*12</f>
        <v>#VALUE!</v>
      </c>
      <c r="AG765" s="85">
        <f t="shared" si="108"/>
        <v>0</v>
      </c>
      <c r="AH765" s="81"/>
      <c r="AJ765" s="72"/>
      <c r="AK765" s="72"/>
      <c r="AL765" s="72"/>
      <c r="AM765" s="72"/>
      <c r="AN765" s="72"/>
    </row>
    <row r="766" spans="2:40" ht="15" customHeight="1" x14ac:dyDescent="0.2">
      <c r="B766" s="78"/>
      <c r="C766" s="78"/>
      <c r="D766" s="78"/>
      <c r="E766" s="79"/>
      <c r="F766" s="80"/>
      <c r="G766" s="73"/>
      <c r="H766" s="82"/>
      <c r="I766" s="93"/>
      <c r="J766" s="90"/>
      <c r="K766" s="83"/>
      <c r="L766" s="83"/>
      <c r="M766" s="84"/>
      <c r="N766" s="83"/>
      <c r="O766" s="104" t="str">
        <f ca="1">IF($B766="","",IF(F766="Arbeitgeberähnliche Stellung",OFFSET(MD!$Q$5,MATCH(Grundlagen_Abrechnung_KAE!$AK$7,MD_JAHR,0),0)*$H766,IF(((AD766/12*M766*12)+N766)&gt;AF766,AF766/12,((AD766/12*M766*12)+N766)/12)))</f>
        <v/>
      </c>
      <c r="P766" s="90"/>
      <c r="Q766" s="90"/>
      <c r="R766" s="104">
        <f t="shared" si="101"/>
        <v>0</v>
      </c>
      <c r="T766" s="145">
        <f t="shared" si="102"/>
        <v>0</v>
      </c>
      <c r="U766" s="76">
        <f t="shared" ca="1" si="103"/>
        <v>0</v>
      </c>
      <c r="V766" s="76">
        <f t="shared" ca="1" si="109"/>
        <v>0</v>
      </c>
      <c r="W766" s="76">
        <f t="shared" ca="1" si="104"/>
        <v>0</v>
      </c>
      <c r="Y766" s="106" t="str">
        <f t="shared" si="105"/>
        <v>prüfen</v>
      </c>
      <c r="Z766" s="107" t="str">
        <f ca="1">IFERROR(OFFSET(MD!$U$5,MATCH(Grundlagen_Abrechnung_KAE!$E766,MD_GENDER,0),0),"")</f>
        <v/>
      </c>
      <c r="AA766" s="104">
        <f t="shared" si="106"/>
        <v>0</v>
      </c>
      <c r="AC766" s="104">
        <f t="shared" si="107"/>
        <v>0</v>
      </c>
      <c r="AD766" s="104">
        <f ca="1">IF(F766="Arbeitgeberähnliche Stellung",OFFSET(MD!$Q$5,MATCH(Grundlagen_Abrechnung_KAE!$AK$7,MD_JAHR,0),0)*$H766,IF(J766&gt;0,AC766,I766))</f>
        <v>0</v>
      </c>
      <c r="AF766" s="85" t="e">
        <f ca="1">OFFSET(MD!$P$5,MATCH($AK$7,MD_JAHR,0),0)*12</f>
        <v>#VALUE!</v>
      </c>
      <c r="AG766" s="85">
        <f t="shared" si="108"/>
        <v>0</v>
      </c>
      <c r="AH766" s="81"/>
      <c r="AJ766" s="72"/>
      <c r="AK766" s="72"/>
      <c r="AL766" s="72"/>
      <c r="AM766" s="72"/>
      <c r="AN766" s="72"/>
    </row>
    <row r="767" spans="2:40" ht="15" customHeight="1" x14ac:dyDescent="0.2">
      <c r="B767" s="78"/>
      <c r="C767" s="78"/>
      <c r="D767" s="78"/>
      <c r="E767" s="79"/>
      <c r="F767" s="80"/>
      <c r="G767" s="73"/>
      <c r="H767" s="82"/>
      <c r="I767" s="93"/>
      <c r="J767" s="90"/>
      <c r="K767" s="83"/>
      <c r="L767" s="83"/>
      <c r="M767" s="84"/>
      <c r="N767" s="83"/>
      <c r="O767" s="104" t="str">
        <f ca="1">IF($B767="","",IF(F767="Arbeitgeberähnliche Stellung",OFFSET(MD!$Q$5,MATCH(Grundlagen_Abrechnung_KAE!$AK$7,MD_JAHR,0),0)*$H767,IF(((AD767/12*M767*12)+N767)&gt;AF767,AF767/12,((AD767/12*M767*12)+N767)/12)))</f>
        <v/>
      </c>
      <c r="P767" s="90"/>
      <c r="Q767" s="90"/>
      <c r="R767" s="104">
        <f t="shared" si="101"/>
        <v>0</v>
      </c>
      <c r="T767" s="145">
        <f t="shared" si="102"/>
        <v>0</v>
      </c>
      <c r="U767" s="76">
        <f t="shared" ca="1" si="103"/>
        <v>0</v>
      </c>
      <c r="V767" s="76">
        <f t="shared" ca="1" si="109"/>
        <v>0</v>
      </c>
      <c r="W767" s="76">
        <f t="shared" ca="1" si="104"/>
        <v>0</v>
      </c>
      <c r="Y767" s="106" t="str">
        <f t="shared" si="105"/>
        <v>prüfen</v>
      </c>
      <c r="Z767" s="107" t="str">
        <f ca="1">IFERROR(OFFSET(MD!$U$5,MATCH(Grundlagen_Abrechnung_KAE!$E767,MD_GENDER,0),0),"")</f>
        <v/>
      </c>
      <c r="AA767" s="104">
        <f t="shared" si="106"/>
        <v>0</v>
      </c>
      <c r="AC767" s="104">
        <f t="shared" si="107"/>
        <v>0</v>
      </c>
      <c r="AD767" s="104">
        <f ca="1">IF(F767="Arbeitgeberähnliche Stellung",OFFSET(MD!$Q$5,MATCH(Grundlagen_Abrechnung_KAE!$AK$7,MD_JAHR,0),0)*$H767,IF(J767&gt;0,AC767,I767))</f>
        <v>0</v>
      </c>
      <c r="AF767" s="85" t="e">
        <f ca="1">OFFSET(MD!$P$5,MATCH($AK$7,MD_JAHR,0),0)*12</f>
        <v>#VALUE!</v>
      </c>
      <c r="AG767" s="85">
        <f t="shared" si="108"/>
        <v>0</v>
      </c>
      <c r="AH767" s="81"/>
      <c r="AJ767" s="72"/>
      <c r="AK767" s="72"/>
      <c r="AL767" s="72"/>
      <c r="AM767" s="72"/>
      <c r="AN767" s="72"/>
    </row>
    <row r="768" spans="2:40" ht="15" customHeight="1" x14ac:dyDescent="0.2">
      <c r="B768" s="78"/>
      <c r="C768" s="78"/>
      <c r="D768" s="78"/>
      <c r="E768" s="79"/>
      <c r="F768" s="80"/>
      <c r="G768" s="73"/>
      <c r="H768" s="82"/>
      <c r="I768" s="93"/>
      <c r="J768" s="90"/>
      <c r="K768" s="83"/>
      <c r="L768" s="83"/>
      <c r="M768" s="84"/>
      <c r="N768" s="83"/>
      <c r="O768" s="104" t="str">
        <f ca="1">IF($B768="","",IF(F768="Arbeitgeberähnliche Stellung",OFFSET(MD!$Q$5,MATCH(Grundlagen_Abrechnung_KAE!$AK$7,MD_JAHR,0),0)*$H768,IF(((AD768/12*M768*12)+N768)&gt;AF768,AF768/12,((AD768/12*M768*12)+N768)/12)))</f>
        <v/>
      </c>
      <c r="P768" s="90"/>
      <c r="Q768" s="90"/>
      <c r="R768" s="104">
        <f t="shared" si="101"/>
        <v>0</v>
      </c>
      <c r="T768" s="145">
        <f t="shared" si="102"/>
        <v>0</v>
      </c>
      <c r="U768" s="76">
        <f t="shared" ca="1" si="103"/>
        <v>0</v>
      </c>
      <c r="V768" s="76">
        <f t="shared" ca="1" si="109"/>
        <v>0</v>
      </c>
      <c r="W768" s="76">
        <f t="shared" ca="1" si="104"/>
        <v>0</v>
      </c>
      <c r="Y768" s="106" t="str">
        <f t="shared" si="105"/>
        <v>prüfen</v>
      </c>
      <c r="Z768" s="107" t="str">
        <f ca="1">IFERROR(OFFSET(MD!$U$5,MATCH(Grundlagen_Abrechnung_KAE!$E768,MD_GENDER,0),0),"")</f>
        <v/>
      </c>
      <c r="AA768" s="104">
        <f t="shared" si="106"/>
        <v>0</v>
      </c>
      <c r="AC768" s="104">
        <f t="shared" si="107"/>
        <v>0</v>
      </c>
      <c r="AD768" s="104">
        <f ca="1">IF(F768="Arbeitgeberähnliche Stellung",OFFSET(MD!$Q$5,MATCH(Grundlagen_Abrechnung_KAE!$AK$7,MD_JAHR,0),0)*$H768,IF(J768&gt;0,AC768,I768))</f>
        <v>0</v>
      </c>
      <c r="AF768" s="85" t="e">
        <f ca="1">OFFSET(MD!$P$5,MATCH($AK$7,MD_JAHR,0),0)*12</f>
        <v>#VALUE!</v>
      </c>
      <c r="AG768" s="85">
        <f t="shared" si="108"/>
        <v>0</v>
      </c>
      <c r="AH768" s="81"/>
      <c r="AJ768" s="72"/>
      <c r="AK768" s="72"/>
      <c r="AL768" s="72"/>
      <c r="AM768" s="72"/>
      <c r="AN768" s="72"/>
    </row>
    <row r="769" spans="2:40" ht="15" customHeight="1" x14ac:dyDescent="0.2">
      <c r="B769" s="78"/>
      <c r="C769" s="78"/>
      <c r="D769" s="78"/>
      <c r="E769" s="79"/>
      <c r="F769" s="80"/>
      <c r="G769" s="73"/>
      <c r="H769" s="82"/>
      <c r="I769" s="93"/>
      <c r="J769" s="90"/>
      <c r="K769" s="83"/>
      <c r="L769" s="83"/>
      <c r="M769" s="84"/>
      <c r="N769" s="83"/>
      <c r="O769" s="104" t="str">
        <f ca="1">IF($B769="","",IF(F769="Arbeitgeberähnliche Stellung",OFFSET(MD!$Q$5,MATCH(Grundlagen_Abrechnung_KAE!$AK$7,MD_JAHR,0),0)*$H769,IF(((AD769/12*M769*12)+N769)&gt;AF769,AF769/12,((AD769/12*M769*12)+N769)/12)))</f>
        <v/>
      </c>
      <c r="P769" s="90"/>
      <c r="Q769" s="90"/>
      <c r="R769" s="104">
        <f t="shared" si="101"/>
        <v>0</v>
      </c>
      <c r="T769" s="145">
        <f t="shared" si="102"/>
        <v>0</v>
      </c>
      <c r="U769" s="76">
        <f t="shared" ca="1" si="103"/>
        <v>0</v>
      </c>
      <c r="V769" s="76">
        <f t="shared" ca="1" si="109"/>
        <v>0</v>
      </c>
      <c r="W769" s="76">
        <f t="shared" ca="1" si="104"/>
        <v>0</v>
      </c>
      <c r="Y769" s="106" t="str">
        <f t="shared" si="105"/>
        <v>prüfen</v>
      </c>
      <c r="Z769" s="107" t="str">
        <f ca="1">IFERROR(OFFSET(MD!$U$5,MATCH(Grundlagen_Abrechnung_KAE!$E769,MD_GENDER,0),0),"")</f>
        <v/>
      </c>
      <c r="AA769" s="104">
        <f t="shared" si="106"/>
        <v>0</v>
      </c>
      <c r="AC769" s="104">
        <f t="shared" si="107"/>
        <v>0</v>
      </c>
      <c r="AD769" s="104">
        <f ca="1">IF(F769="Arbeitgeberähnliche Stellung",OFFSET(MD!$Q$5,MATCH(Grundlagen_Abrechnung_KAE!$AK$7,MD_JAHR,0),0)*$H769,IF(J769&gt;0,AC769,I769))</f>
        <v>0</v>
      </c>
      <c r="AF769" s="85" t="e">
        <f ca="1">OFFSET(MD!$P$5,MATCH($AK$7,MD_JAHR,0),0)*12</f>
        <v>#VALUE!</v>
      </c>
      <c r="AG769" s="85">
        <f t="shared" si="108"/>
        <v>0</v>
      </c>
      <c r="AH769" s="81"/>
      <c r="AJ769" s="72"/>
      <c r="AK769" s="72"/>
      <c r="AL769" s="72"/>
      <c r="AM769" s="72"/>
      <c r="AN769" s="72"/>
    </row>
    <row r="770" spans="2:40" ht="15" customHeight="1" x14ac:dyDescent="0.2">
      <c r="B770" s="78"/>
      <c r="C770" s="78"/>
      <c r="D770" s="78"/>
      <c r="E770" s="79"/>
      <c r="F770" s="80"/>
      <c r="G770" s="73"/>
      <c r="H770" s="82"/>
      <c r="I770" s="93"/>
      <c r="J770" s="90"/>
      <c r="K770" s="83"/>
      <c r="L770" s="83"/>
      <c r="M770" s="84"/>
      <c r="N770" s="83"/>
      <c r="O770" s="104" t="str">
        <f ca="1">IF($B770="","",IF(F770="Arbeitgeberähnliche Stellung",OFFSET(MD!$Q$5,MATCH(Grundlagen_Abrechnung_KAE!$AK$7,MD_JAHR,0),0)*$H770,IF(((AD770/12*M770*12)+N770)&gt;AF770,AF770/12,((AD770/12*M770*12)+N770)/12)))</f>
        <v/>
      </c>
      <c r="P770" s="90"/>
      <c r="Q770" s="90"/>
      <c r="R770" s="104">
        <f t="shared" si="101"/>
        <v>0</v>
      </c>
      <c r="T770" s="145">
        <f t="shared" si="102"/>
        <v>0</v>
      </c>
      <c r="U770" s="76">
        <f t="shared" ca="1" si="103"/>
        <v>0</v>
      </c>
      <c r="V770" s="76">
        <f t="shared" ca="1" si="109"/>
        <v>0</v>
      </c>
      <c r="W770" s="76">
        <f t="shared" ca="1" si="104"/>
        <v>0</v>
      </c>
      <c r="Y770" s="106" t="str">
        <f t="shared" si="105"/>
        <v>prüfen</v>
      </c>
      <c r="Z770" s="107" t="str">
        <f ca="1">IFERROR(OFFSET(MD!$U$5,MATCH(Grundlagen_Abrechnung_KAE!$E770,MD_GENDER,0),0),"")</f>
        <v/>
      </c>
      <c r="AA770" s="104">
        <f t="shared" si="106"/>
        <v>0</v>
      </c>
      <c r="AC770" s="104">
        <f t="shared" si="107"/>
        <v>0</v>
      </c>
      <c r="AD770" s="104">
        <f ca="1">IF(F770="Arbeitgeberähnliche Stellung",OFFSET(MD!$Q$5,MATCH(Grundlagen_Abrechnung_KAE!$AK$7,MD_JAHR,0),0)*$H770,IF(J770&gt;0,AC770,I770))</f>
        <v>0</v>
      </c>
      <c r="AF770" s="85" t="e">
        <f ca="1">OFFSET(MD!$P$5,MATCH($AK$7,MD_JAHR,0),0)*12</f>
        <v>#VALUE!</v>
      </c>
      <c r="AG770" s="85">
        <f t="shared" si="108"/>
        <v>0</v>
      </c>
      <c r="AH770" s="81"/>
      <c r="AJ770" s="72"/>
      <c r="AK770" s="72"/>
      <c r="AL770" s="72"/>
      <c r="AM770" s="72"/>
      <c r="AN770" s="72"/>
    </row>
    <row r="771" spans="2:40" ht="15" customHeight="1" x14ac:dyDescent="0.2">
      <c r="B771" s="78"/>
      <c r="C771" s="78"/>
      <c r="D771" s="78"/>
      <c r="E771" s="79"/>
      <c r="F771" s="80"/>
      <c r="G771" s="73"/>
      <c r="H771" s="82"/>
      <c r="I771" s="93"/>
      <c r="J771" s="90"/>
      <c r="K771" s="83"/>
      <c r="L771" s="83"/>
      <c r="M771" s="84"/>
      <c r="N771" s="83"/>
      <c r="O771" s="104" t="str">
        <f ca="1">IF($B771="","",IF(F771="Arbeitgeberähnliche Stellung",OFFSET(MD!$Q$5,MATCH(Grundlagen_Abrechnung_KAE!$AK$7,MD_JAHR,0),0)*$H771,IF(((AD771/12*M771*12)+N771)&gt;AF771,AF771/12,((AD771/12*M771*12)+N771)/12)))</f>
        <v/>
      </c>
      <c r="P771" s="90"/>
      <c r="Q771" s="90"/>
      <c r="R771" s="104">
        <f t="shared" si="101"/>
        <v>0</v>
      </c>
      <c r="T771" s="145">
        <f t="shared" si="102"/>
        <v>0</v>
      </c>
      <c r="U771" s="76">
        <f t="shared" ca="1" si="103"/>
        <v>0</v>
      </c>
      <c r="V771" s="76">
        <f t="shared" ca="1" si="109"/>
        <v>0</v>
      </c>
      <c r="W771" s="76">
        <f t="shared" ca="1" si="104"/>
        <v>0</v>
      </c>
      <c r="Y771" s="106" t="str">
        <f t="shared" si="105"/>
        <v>prüfen</v>
      </c>
      <c r="Z771" s="107" t="str">
        <f ca="1">IFERROR(OFFSET(MD!$U$5,MATCH(Grundlagen_Abrechnung_KAE!$E771,MD_GENDER,0),0),"")</f>
        <v/>
      </c>
      <c r="AA771" s="104">
        <f t="shared" si="106"/>
        <v>0</v>
      </c>
      <c r="AC771" s="104">
        <f t="shared" si="107"/>
        <v>0</v>
      </c>
      <c r="AD771" s="104">
        <f ca="1">IF(F771="Arbeitgeberähnliche Stellung",OFFSET(MD!$Q$5,MATCH(Grundlagen_Abrechnung_KAE!$AK$7,MD_JAHR,0),0)*$H771,IF(J771&gt;0,AC771,I771))</f>
        <v>0</v>
      </c>
      <c r="AF771" s="85" t="e">
        <f ca="1">OFFSET(MD!$P$5,MATCH($AK$7,MD_JAHR,0),0)*12</f>
        <v>#VALUE!</v>
      </c>
      <c r="AG771" s="85">
        <f t="shared" si="108"/>
        <v>0</v>
      </c>
      <c r="AH771" s="81"/>
      <c r="AJ771" s="72"/>
      <c r="AK771" s="72"/>
      <c r="AL771" s="72"/>
      <c r="AM771" s="72"/>
      <c r="AN771" s="72"/>
    </row>
    <row r="772" spans="2:40" ht="15" customHeight="1" x14ac:dyDescent="0.2">
      <c r="B772" s="78"/>
      <c r="C772" s="78"/>
      <c r="D772" s="78"/>
      <c r="E772" s="79"/>
      <c r="F772" s="80"/>
      <c r="G772" s="73"/>
      <c r="H772" s="82"/>
      <c r="I772" s="93"/>
      <c r="J772" s="90"/>
      <c r="K772" s="83"/>
      <c r="L772" s="83"/>
      <c r="M772" s="84"/>
      <c r="N772" s="83"/>
      <c r="O772" s="104" t="str">
        <f ca="1">IF($B772="","",IF(F772="Arbeitgeberähnliche Stellung",OFFSET(MD!$Q$5,MATCH(Grundlagen_Abrechnung_KAE!$AK$7,MD_JAHR,0),0)*$H772,IF(((AD772/12*M772*12)+N772)&gt;AF772,AF772/12,((AD772/12*M772*12)+N772)/12)))</f>
        <v/>
      </c>
      <c r="P772" s="90"/>
      <c r="Q772" s="90"/>
      <c r="R772" s="104">
        <f t="shared" si="101"/>
        <v>0</v>
      </c>
      <c r="T772" s="145">
        <f t="shared" si="102"/>
        <v>0</v>
      </c>
      <c r="U772" s="76">
        <f t="shared" ca="1" si="103"/>
        <v>0</v>
      </c>
      <c r="V772" s="76">
        <f t="shared" ca="1" si="109"/>
        <v>0</v>
      </c>
      <c r="W772" s="76">
        <f t="shared" ca="1" si="104"/>
        <v>0</v>
      </c>
      <c r="Y772" s="106" t="str">
        <f t="shared" si="105"/>
        <v>prüfen</v>
      </c>
      <c r="Z772" s="107" t="str">
        <f ca="1">IFERROR(OFFSET(MD!$U$5,MATCH(Grundlagen_Abrechnung_KAE!$E772,MD_GENDER,0),0),"")</f>
        <v/>
      </c>
      <c r="AA772" s="104">
        <f t="shared" si="106"/>
        <v>0</v>
      </c>
      <c r="AC772" s="104">
        <f t="shared" si="107"/>
        <v>0</v>
      </c>
      <c r="AD772" s="104">
        <f ca="1">IF(F772="Arbeitgeberähnliche Stellung",OFFSET(MD!$Q$5,MATCH(Grundlagen_Abrechnung_KAE!$AK$7,MD_JAHR,0),0)*$H772,IF(J772&gt;0,AC772,I772))</f>
        <v>0</v>
      </c>
      <c r="AF772" s="85" t="e">
        <f ca="1">OFFSET(MD!$P$5,MATCH($AK$7,MD_JAHR,0),0)*12</f>
        <v>#VALUE!</v>
      </c>
      <c r="AG772" s="85">
        <f t="shared" si="108"/>
        <v>0</v>
      </c>
      <c r="AH772" s="81"/>
      <c r="AJ772" s="72"/>
      <c r="AK772" s="72"/>
      <c r="AL772" s="72"/>
      <c r="AM772" s="72"/>
      <c r="AN772" s="72"/>
    </row>
    <row r="773" spans="2:40" ht="15" customHeight="1" x14ac:dyDescent="0.2">
      <c r="B773" s="78"/>
      <c r="C773" s="78"/>
      <c r="D773" s="78"/>
      <c r="E773" s="79"/>
      <c r="F773" s="80"/>
      <c r="G773" s="73"/>
      <c r="H773" s="82"/>
      <c r="I773" s="93"/>
      <c r="J773" s="90"/>
      <c r="K773" s="83"/>
      <c r="L773" s="83"/>
      <c r="M773" s="84"/>
      <c r="N773" s="83"/>
      <c r="O773" s="104" t="str">
        <f ca="1">IF($B773="","",IF(F773="Arbeitgeberähnliche Stellung",OFFSET(MD!$Q$5,MATCH(Grundlagen_Abrechnung_KAE!$AK$7,MD_JAHR,0),0)*$H773,IF(((AD773/12*M773*12)+N773)&gt;AF773,AF773/12,((AD773/12*M773*12)+N773)/12)))</f>
        <v/>
      </c>
      <c r="P773" s="90"/>
      <c r="Q773" s="90"/>
      <c r="R773" s="104">
        <f t="shared" si="101"/>
        <v>0</v>
      </c>
      <c r="T773" s="145">
        <f t="shared" si="102"/>
        <v>0</v>
      </c>
      <c r="U773" s="76">
        <f t="shared" ca="1" si="103"/>
        <v>0</v>
      </c>
      <c r="V773" s="76">
        <f t="shared" ca="1" si="109"/>
        <v>0</v>
      </c>
      <c r="W773" s="76">
        <f t="shared" ca="1" si="104"/>
        <v>0</v>
      </c>
      <c r="Y773" s="106" t="str">
        <f t="shared" si="105"/>
        <v>prüfen</v>
      </c>
      <c r="Z773" s="107" t="str">
        <f ca="1">IFERROR(OFFSET(MD!$U$5,MATCH(Grundlagen_Abrechnung_KAE!$E773,MD_GENDER,0),0),"")</f>
        <v/>
      </c>
      <c r="AA773" s="104">
        <f t="shared" si="106"/>
        <v>0</v>
      </c>
      <c r="AC773" s="104">
        <f t="shared" si="107"/>
        <v>0</v>
      </c>
      <c r="AD773" s="104">
        <f ca="1">IF(F773="Arbeitgeberähnliche Stellung",OFFSET(MD!$Q$5,MATCH(Grundlagen_Abrechnung_KAE!$AK$7,MD_JAHR,0),0)*$H773,IF(J773&gt;0,AC773,I773))</f>
        <v>0</v>
      </c>
      <c r="AF773" s="85" t="e">
        <f ca="1">OFFSET(MD!$P$5,MATCH($AK$7,MD_JAHR,0),0)*12</f>
        <v>#VALUE!</v>
      </c>
      <c r="AG773" s="85">
        <f t="shared" si="108"/>
        <v>0</v>
      </c>
      <c r="AH773" s="81"/>
      <c r="AJ773" s="72"/>
      <c r="AK773" s="72"/>
      <c r="AL773" s="72"/>
      <c r="AM773" s="72"/>
      <c r="AN773" s="72"/>
    </row>
    <row r="774" spans="2:40" ht="15" customHeight="1" x14ac:dyDescent="0.2">
      <c r="B774" s="78"/>
      <c r="C774" s="78"/>
      <c r="D774" s="78"/>
      <c r="E774" s="79"/>
      <c r="F774" s="80"/>
      <c r="G774" s="73"/>
      <c r="H774" s="82"/>
      <c r="I774" s="93"/>
      <c r="J774" s="90"/>
      <c r="K774" s="83"/>
      <c r="L774" s="83"/>
      <c r="M774" s="84"/>
      <c r="N774" s="83"/>
      <c r="O774" s="104" t="str">
        <f ca="1">IF($B774="","",IF(F774="Arbeitgeberähnliche Stellung",OFFSET(MD!$Q$5,MATCH(Grundlagen_Abrechnung_KAE!$AK$7,MD_JAHR,0),0)*$H774,IF(((AD774/12*M774*12)+N774)&gt;AF774,AF774/12,((AD774/12*M774*12)+N774)/12)))</f>
        <v/>
      </c>
      <c r="P774" s="90"/>
      <c r="Q774" s="90"/>
      <c r="R774" s="104">
        <f t="shared" si="101"/>
        <v>0</v>
      </c>
      <c r="T774" s="145">
        <f t="shared" si="102"/>
        <v>0</v>
      </c>
      <c r="U774" s="76">
        <f t="shared" ca="1" si="103"/>
        <v>0</v>
      </c>
      <c r="V774" s="76">
        <f t="shared" ca="1" si="109"/>
        <v>0</v>
      </c>
      <c r="W774" s="76">
        <f t="shared" ca="1" si="104"/>
        <v>0</v>
      </c>
      <c r="Y774" s="106" t="str">
        <f t="shared" si="105"/>
        <v>prüfen</v>
      </c>
      <c r="Z774" s="107" t="str">
        <f ca="1">IFERROR(OFFSET(MD!$U$5,MATCH(Grundlagen_Abrechnung_KAE!$E774,MD_GENDER,0),0),"")</f>
        <v/>
      </c>
      <c r="AA774" s="104">
        <f t="shared" si="106"/>
        <v>0</v>
      </c>
      <c r="AC774" s="104">
        <f t="shared" si="107"/>
        <v>0</v>
      </c>
      <c r="AD774" s="104">
        <f ca="1">IF(F774="Arbeitgeberähnliche Stellung",OFFSET(MD!$Q$5,MATCH(Grundlagen_Abrechnung_KAE!$AK$7,MD_JAHR,0),0)*$H774,IF(J774&gt;0,AC774,I774))</f>
        <v>0</v>
      </c>
      <c r="AF774" s="85" t="e">
        <f ca="1">OFFSET(MD!$P$5,MATCH($AK$7,MD_JAHR,0),0)*12</f>
        <v>#VALUE!</v>
      </c>
      <c r="AG774" s="85">
        <f t="shared" si="108"/>
        <v>0</v>
      </c>
      <c r="AH774" s="81"/>
      <c r="AJ774" s="72"/>
      <c r="AK774" s="72"/>
      <c r="AL774" s="72"/>
      <c r="AM774" s="72"/>
      <c r="AN774" s="72"/>
    </row>
    <row r="775" spans="2:40" ht="15" customHeight="1" x14ac:dyDescent="0.2">
      <c r="B775" s="78"/>
      <c r="C775" s="78"/>
      <c r="D775" s="78"/>
      <c r="E775" s="79"/>
      <c r="F775" s="80"/>
      <c r="G775" s="73"/>
      <c r="H775" s="82"/>
      <c r="I775" s="93"/>
      <c r="J775" s="90"/>
      <c r="K775" s="83"/>
      <c r="L775" s="83"/>
      <c r="M775" s="84"/>
      <c r="N775" s="83"/>
      <c r="O775" s="104" t="str">
        <f ca="1">IF($B775="","",IF(F775="Arbeitgeberähnliche Stellung",OFFSET(MD!$Q$5,MATCH(Grundlagen_Abrechnung_KAE!$AK$7,MD_JAHR,0),0)*$H775,IF(((AD775/12*M775*12)+N775)&gt;AF775,AF775/12,((AD775/12*M775*12)+N775)/12)))</f>
        <v/>
      </c>
      <c r="P775" s="90"/>
      <c r="Q775" s="90"/>
      <c r="R775" s="104">
        <f t="shared" si="101"/>
        <v>0</v>
      </c>
      <c r="T775" s="145">
        <f t="shared" si="102"/>
        <v>0</v>
      </c>
      <c r="U775" s="76">
        <f t="shared" ca="1" si="103"/>
        <v>0</v>
      </c>
      <c r="V775" s="76">
        <f t="shared" ca="1" si="109"/>
        <v>0</v>
      </c>
      <c r="W775" s="76">
        <f t="shared" ca="1" si="104"/>
        <v>0</v>
      </c>
      <c r="Y775" s="106" t="str">
        <f t="shared" si="105"/>
        <v>prüfen</v>
      </c>
      <c r="Z775" s="107" t="str">
        <f ca="1">IFERROR(OFFSET(MD!$U$5,MATCH(Grundlagen_Abrechnung_KAE!$E775,MD_GENDER,0),0),"")</f>
        <v/>
      </c>
      <c r="AA775" s="104">
        <f t="shared" si="106"/>
        <v>0</v>
      </c>
      <c r="AC775" s="104">
        <f t="shared" si="107"/>
        <v>0</v>
      </c>
      <c r="AD775" s="104">
        <f ca="1">IF(F775="Arbeitgeberähnliche Stellung",OFFSET(MD!$Q$5,MATCH(Grundlagen_Abrechnung_KAE!$AK$7,MD_JAHR,0),0)*$H775,IF(J775&gt;0,AC775,I775))</f>
        <v>0</v>
      </c>
      <c r="AF775" s="85" t="e">
        <f ca="1">OFFSET(MD!$P$5,MATCH($AK$7,MD_JAHR,0),0)*12</f>
        <v>#VALUE!</v>
      </c>
      <c r="AG775" s="85">
        <f t="shared" si="108"/>
        <v>0</v>
      </c>
      <c r="AH775" s="81"/>
      <c r="AJ775" s="72"/>
      <c r="AK775" s="72"/>
      <c r="AL775" s="72"/>
      <c r="AM775" s="72"/>
      <c r="AN775" s="72"/>
    </row>
    <row r="776" spans="2:40" ht="15" customHeight="1" x14ac:dyDescent="0.2">
      <c r="B776" s="78"/>
      <c r="C776" s="78"/>
      <c r="D776" s="78"/>
      <c r="E776" s="79"/>
      <c r="F776" s="80"/>
      <c r="G776" s="73"/>
      <c r="H776" s="82"/>
      <c r="I776" s="93"/>
      <c r="J776" s="90"/>
      <c r="K776" s="83"/>
      <c r="L776" s="83"/>
      <c r="M776" s="84"/>
      <c r="N776" s="83"/>
      <c r="O776" s="104" t="str">
        <f ca="1">IF($B776="","",IF(F776="Arbeitgeberähnliche Stellung",OFFSET(MD!$Q$5,MATCH(Grundlagen_Abrechnung_KAE!$AK$7,MD_JAHR,0),0)*$H776,IF(((AD776/12*M776*12)+N776)&gt;AF776,AF776/12,((AD776/12*M776*12)+N776)/12)))</f>
        <v/>
      </c>
      <c r="P776" s="90"/>
      <c r="Q776" s="90"/>
      <c r="R776" s="104">
        <f t="shared" si="101"/>
        <v>0</v>
      </c>
      <c r="T776" s="145">
        <f t="shared" si="102"/>
        <v>0</v>
      </c>
      <c r="U776" s="76">
        <f t="shared" ca="1" si="103"/>
        <v>0</v>
      </c>
      <c r="V776" s="76">
        <f t="shared" ca="1" si="109"/>
        <v>0</v>
      </c>
      <c r="W776" s="76">
        <f t="shared" ca="1" si="104"/>
        <v>0</v>
      </c>
      <c r="Y776" s="106" t="str">
        <f t="shared" si="105"/>
        <v>prüfen</v>
      </c>
      <c r="Z776" s="107" t="str">
        <f ca="1">IFERROR(OFFSET(MD!$U$5,MATCH(Grundlagen_Abrechnung_KAE!$E776,MD_GENDER,0),0),"")</f>
        <v/>
      </c>
      <c r="AA776" s="104">
        <f t="shared" si="106"/>
        <v>0</v>
      </c>
      <c r="AC776" s="104">
        <f t="shared" si="107"/>
        <v>0</v>
      </c>
      <c r="AD776" s="104">
        <f ca="1">IF(F776="Arbeitgeberähnliche Stellung",OFFSET(MD!$Q$5,MATCH(Grundlagen_Abrechnung_KAE!$AK$7,MD_JAHR,0),0)*$H776,IF(J776&gt;0,AC776,I776))</f>
        <v>0</v>
      </c>
      <c r="AF776" s="85" t="e">
        <f ca="1">OFFSET(MD!$P$5,MATCH($AK$7,MD_JAHR,0),0)*12</f>
        <v>#VALUE!</v>
      </c>
      <c r="AG776" s="85">
        <f t="shared" si="108"/>
        <v>0</v>
      </c>
      <c r="AH776" s="81"/>
      <c r="AJ776" s="72"/>
      <c r="AK776" s="72"/>
      <c r="AL776" s="72"/>
      <c r="AM776" s="72"/>
      <c r="AN776" s="72"/>
    </row>
    <row r="777" spans="2:40" ht="15" customHeight="1" x14ac:dyDescent="0.2">
      <c r="B777" s="78"/>
      <c r="C777" s="78"/>
      <c r="D777" s="78"/>
      <c r="E777" s="79"/>
      <c r="F777" s="80"/>
      <c r="G777" s="73"/>
      <c r="H777" s="82"/>
      <c r="I777" s="93"/>
      <c r="J777" s="90"/>
      <c r="K777" s="83"/>
      <c r="L777" s="83"/>
      <c r="M777" s="84"/>
      <c r="N777" s="83"/>
      <c r="O777" s="104" t="str">
        <f ca="1">IF($B777="","",IF(F777="Arbeitgeberähnliche Stellung",OFFSET(MD!$Q$5,MATCH(Grundlagen_Abrechnung_KAE!$AK$7,MD_JAHR,0),0)*$H777,IF(((AD777/12*M777*12)+N777)&gt;AF777,AF777/12,((AD777/12*M777*12)+N777)/12)))</f>
        <v/>
      </c>
      <c r="P777" s="90"/>
      <c r="Q777" s="90"/>
      <c r="R777" s="104">
        <f t="shared" si="101"/>
        <v>0</v>
      </c>
      <c r="T777" s="145">
        <f t="shared" si="102"/>
        <v>0</v>
      </c>
      <c r="U777" s="76">
        <f t="shared" ca="1" si="103"/>
        <v>0</v>
      </c>
      <c r="V777" s="76">
        <f t="shared" ca="1" si="109"/>
        <v>0</v>
      </c>
      <c r="W777" s="76">
        <f t="shared" ca="1" si="104"/>
        <v>0</v>
      </c>
      <c r="Y777" s="106" t="str">
        <f t="shared" si="105"/>
        <v>prüfen</v>
      </c>
      <c r="Z777" s="107" t="str">
        <f ca="1">IFERROR(OFFSET(MD!$U$5,MATCH(Grundlagen_Abrechnung_KAE!$E777,MD_GENDER,0),0),"")</f>
        <v/>
      </c>
      <c r="AA777" s="104">
        <f t="shared" si="106"/>
        <v>0</v>
      </c>
      <c r="AC777" s="104">
        <f t="shared" si="107"/>
        <v>0</v>
      </c>
      <c r="AD777" s="104">
        <f ca="1">IF(F777="Arbeitgeberähnliche Stellung",OFFSET(MD!$Q$5,MATCH(Grundlagen_Abrechnung_KAE!$AK$7,MD_JAHR,0),0)*$H777,IF(J777&gt;0,AC777,I777))</f>
        <v>0</v>
      </c>
      <c r="AF777" s="85" t="e">
        <f ca="1">OFFSET(MD!$P$5,MATCH($AK$7,MD_JAHR,0),0)*12</f>
        <v>#VALUE!</v>
      </c>
      <c r="AG777" s="85">
        <f t="shared" si="108"/>
        <v>0</v>
      </c>
      <c r="AH777" s="81"/>
      <c r="AJ777" s="72"/>
      <c r="AK777" s="72"/>
      <c r="AL777" s="72"/>
      <c r="AM777" s="72"/>
      <c r="AN777" s="72"/>
    </row>
    <row r="778" spans="2:40" ht="15" customHeight="1" x14ac:dyDescent="0.2">
      <c r="B778" s="78"/>
      <c r="C778" s="78"/>
      <c r="D778" s="78"/>
      <c r="E778" s="79"/>
      <c r="F778" s="80"/>
      <c r="G778" s="73"/>
      <c r="H778" s="82"/>
      <c r="I778" s="93"/>
      <c r="J778" s="90"/>
      <c r="K778" s="83"/>
      <c r="L778" s="83"/>
      <c r="M778" s="84"/>
      <c r="N778" s="83"/>
      <c r="O778" s="104" t="str">
        <f ca="1">IF($B778="","",IF(F778="Arbeitgeberähnliche Stellung",OFFSET(MD!$Q$5,MATCH(Grundlagen_Abrechnung_KAE!$AK$7,MD_JAHR,0),0)*$H778,IF(((AD778/12*M778*12)+N778)&gt;AF778,AF778/12,((AD778/12*M778*12)+N778)/12)))</f>
        <v/>
      </c>
      <c r="P778" s="90"/>
      <c r="Q778" s="90"/>
      <c r="R778" s="104">
        <f t="shared" si="101"/>
        <v>0</v>
      </c>
      <c r="T778" s="145">
        <f t="shared" si="102"/>
        <v>0</v>
      </c>
      <c r="U778" s="76">
        <f t="shared" ca="1" si="103"/>
        <v>0</v>
      </c>
      <c r="V778" s="76">
        <f t="shared" ca="1" si="109"/>
        <v>0</v>
      </c>
      <c r="W778" s="76">
        <f t="shared" ca="1" si="104"/>
        <v>0</v>
      </c>
      <c r="Y778" s="106" t="str">
        <f t="shared" si="105"/>
        <v>prüfen</v>
      </c>
      <c r="Z778" s="107" t="str">
        <f ca="1">IFERROR(OFFSET(MD!$U$5,MATCH(Grundlagen_Abrechnung_KAE!$E778,MD_GENDER,0),0),"")</f>
        <v/>
      </c>
      <c r="AA778" s="104">
        <f t="shared" si="106"/>
        <v>0</v>
      </c>
      <c r="AC778" s="104">
        <f t="shared" si="107"/>
        <v>0</v>
      </c>
      <c r="AD778" s="104">
        <f ca="1">IF(F778="Arbeitgeberähnliche Stellung",OFFSET(MD!$Q$5,MATCH(Grundlagen_Abrechnung_KAE!$AK$7,MD_JAHR,0),0)*$H778,IF(J778&gt;0,AC778,I778))</f>
        <v>0</v>
      </c>
      <c r="AF778" s="85" t="e">
        <f ca="1">OFFSET(MD!$P$5,MATCH($AK$7,MD_JAHR,0),0)*12</f>
        <v>#VALUE!</v>
      </c>
      <c r="AG778" s="85">
        <f t="shared" si="108"/>
        <v>0</v>
      </c>
      <c r="AH778" s="81"/>
      <c r="AJ778" s="72"/>
      <c r="AK778" s="72"/>
      <c r="AL778" s="72"/>
      <c r="AM778" s="72"/>
      <c r="AN778" s="72"/>
    </row>
    <row r="779" spans="2:40" ht="15" customHeight="1" x14ac:dyDescent="0.2">
      <c r="B779" s="78"/>
      <c r="C779" s="78"/>
      <c r="D779" s="78"/>
      <c r="E779" s="79"/>
      <c r="F779" s="80"/>
      <c r="G779" s="73"/>
      <c r="H779" s="82"/>
      <c r="I779" s="93"/>
      <c r="J779" s="90"/>
      <c r="K779" s="83"/>
      <c r="L779" s="83"/>
      <c r="M779" s="84"/>
      <c r="N779" s="83"/>
      <c r="O779" s="104" t="str">
        <f ca="1">IF($B779="","",IF(F779="Arbeitgeberähnliche Stellung",OFFSET(MD!$Q$5,MATCH(Grundlagen_Abrechnung_KAE!$AK$7,MD_JAHR,0),0)*$H779,IF(((AD779/12*M779*12)+N779)&gt;AF779,AF779/12,((AD779/12*M779*12)+N779)/12)))</f>
        <v/>
      </c>
      <c r="P779" s="90"/>
      <c r="Q779" s="90"/>
      <c r="R779" s="104">
        <f t="shared" si="101"/>
        <v>0</v>
      </c>
      <c r="T779" s="145">
        <f t="shared" si="102"/>
        <v>0</v>
      </c>
      <c r="U779" s="76">
        <f t="shared" ca="1" si="103"/>
        <v>0</v>
      </c>
      <c r="V779" s="76">
        <f t="shared" ca="1" si="109"/>
        <v>0</v>
      </c>
      <c r="W779" s="76">
        <f t="shared" ca="1" si="104"/>
        <v>0</v>
      </c>
      <c r="Y779" s="106" t="str">
        <f t="shared" si="105"/>
        <v>prüfen</v>
      </c>
      <c r="Z779" s="107" t="str">
        <f ca="1">IFERROR(OFFSET(MD!$U$5,MATCH(Grundlagen_Abrechnung_KAE!$E779,MD_GENDER,0),0),"")</f>
        <v/>
      </c>
      <c r="AA779" s="104">
        <f t="shared" si="106"/>
        <v>0</v>
      </c>
      <c r="AC779" s="104">
        <f t="shared" si="107"/>
        <v>0</v>
      </c>
      <c r="AD779" s="104">
        <f ca="1">IF(F779="Arbeitgeberähnliche Stellung",OFFSET(MD!$Q$5,MATCH(Grundlagen_Abrechnung_KAE!$AK$7,MD_JAHR,0),0)*$H779,IF(J779&gt;0,AC779,I779))</f>
        <v>0</v>
      </c>
      <c r="AF779" s="85" t="e">
        <f ca="1">OFFSET(MD!$P$5,MATCH($AK$7,MD_JAHR,0),0)*12</f>
        <v>#VALUE!</v>
      </c>
      <c r="AG779" s="85">
        <f t="shared" si="108"/>
        <v>0</v>
      </c>
      <c r="AH779" s="81"/>
      <c r="AJ779" s="72"/>
      <c r="AK779" s="72"/>
      <c r="AL779" s="72"/>
      <c r="AM779" s="72"/>
      <c r="AN779" s="72"/>
    </row>
    <row r="780" spans="2:40" ht="15" customHeight="1" x14ac:dyDescent="0.2">
      <c r="B780" s="78"/>
      <c r="C780" s="78"/>
      <c r="D780" s="78"/>
      <c r="E780" s="79"/>
      <c r="F780" s="80"/>
      <c r="G780" s="73"/>
      <c r="H780" s="82"/>
      <c r="I780" s="93"/>
      <c r="J780" s="90"/>
      <c r="K780" s="83"/>
      <c r="L780" s="83"/>
      <c r="M780" s="84"/>
      <c r="N780" s="83"/>
      <c r="O780" s="104" t="str">
        <f ca="1">IF($B780="","",IF(F780="Arbeitgeberähnliche Stellung",OFFSET(MD!$Q$5,MATCH(Grundlagen_Abrechnung_KAE!$AK$7,MD_JAHR,0),0)*$H780,IF(((AD780/12*M780*12)+N780)&gt;AF780,AF780/12,((AD780/12*M780*12)+N780)/12)))</f>
        <v/>
      </c>
      <c r="P780" s="90"/>
      <c r="Q780" s="90"/>
      <c r="R780" s="104">
        <f t="shared" si="101"/>
        <v>0</v>
      </c>
      <c r="T780" s="145">
        <f t="shared" si="102"/>
        <v>0</v>
      </c>
      <c r="U780" s="76">
        <f t="shared" ca="1" si="103"/>
        <v>0</v>
      </c>
      <c r="V780" s="76">
        <f t="shared" ca="1" si="109"/>
        <v>0</v>
      </c>
      <c r="W780" s="76">
        <f t="shared" ca="1" si="104"/>
        <v>0</v>
      </c>
      <c r="Y780" s="106" t="str">
        <f t="shared" si="105"/>
        <v>prüfen</v>
      </c>
      <c r="Z780" s="107" t="str">
        <f ca="1">IFERROR(OFFSET(MD!$U$5,MATCH(Grundlagen_Abrechnung_KAE!$E780,MD_GENDER,0),0),"")</f>
        <v/>
      </c>
      <c r="AA780" s="104">
        <f t="shared" si="106"/>
        <v>0</v>
      </c>
      <c r="AC780" s="104">
        <f t="shared" si="107"/>
        <v>0</v>
      </c>
      <c r="AD780" s="104">
        <f ca="1">IF(F780="Arbeitgeberähnliche Stellung",OFFSET(MD!$Q$5,MATCH(Grundlagen_Abrechnung_KAE!$AK$7,MD_JAHR,0),0)*$H780,IF(J780&gt;0,AC780,I780))</f>
        <v>0</v>
      </c>
      <c r="AF780" s="85" t="e">
        <f ca="1">OFFSET(MD!$P$5,MATCH($AK$7,MD_JAHR,0),0)*12</f>
        <v>#VALUE!</v>
      </c>
      <c r="AG780" s="85">
        <f t="shared" si="108"/>
        <v>0</v>
      </c>
      <c r="AH780" s="81"/>
      <c r="AJ780" s="72"/>
      <c r="AK780" s="72"/>
      <c r="AL780" s="72"/>
      <c r="AM780" s="72"/>
      <c r="AN780" s="72"/>
    </row>
    <row r="781" spans="2:40" ht="15" customHeight="1" x14ac:dyDescent="0.2">
      <c r="B781" s="78"/>
      <c r="C781" s="78"/>
      <c r="D781" s="78"/>
      <c r="E781" s="79"/>
      <c r="F781" s="80"/>
      <c r="G781" s="73"/>
      <c r="H781" s="82"/>
      <c r="I781" s="93"/>
      <c r="J781" s="90"/>
      <c r="K781" s="83"/>
      <c r="L781" s="83"/>
      <c r="M781" s="84"/>
      <c r="N781" s="83"/>
      <c r="O781" s="104" t="str">
        <f ca="1">IF($B781="","",IF(F781="Arbeitgeberähnliche Stellung",OFFSET(MD!$Q$5,MATCH(Grundlagen_Abrechnung_KAE!$AK$7,MD_JAHR,0),0)*$H781,IF(((AD781/12*M781*12)+N781)&gt;AF781,AF781/12,((AD781/12*M781*12)+N781)/12)))</f>
        <v/>
      </c>
      <c r="P781" s="90"/>
      <c r="Q781" s="90"/>
      <c r="R781" s="104">
        <f t="shared" si="101"/>
        <v>0</v>
      </c>
      <c r="T781" s="145">
        <f t="shared" si="102"/>
        <v>0</v>
      </c>
      <c r="U781" s="76">
        <f t="shared" ca="1" si="103"/>
        <v>0</v>
      </c>
      <c r="V781" s="76">
        <f t="shared" ca="1" si="109"/>
        <v>0</v>
      </c>
      <c r="W781" s="76">
        <f t="shared" ca="1" si="104"/>
        <v>0</v>
      </c>
      <c r="Y781" s="106" t="str">
        <f t="shared" si="105"/>
        <v>prüfen</v>
      </c>
      <c r="Z781" s="107" t="str">
        <f ca="1">IFERROR(OFFSET(MD!$U$5,MATCH(Grundlagen_Abrechnung_KAE!$E781,MD_GENDER,0),0),"")</f>
        <v/>
      </c>
      <c r="AA781" s="104">
        <f t="shared" si="106"/>
        <v>0</v>
      </c>
      <c r="AC781" s="104">
        <f t="shared" si="107"/>
        <v>0</v>
      </c>
      <c r="AD781" s="104">
        <f ca="1">IF(F781="Arbeitgeberähnliche Stellung",OFFSET(MD!$Q$5,MATCH(Grundlagen_Abrechnung_KAE!$AK$7,MD_JAHR,0),0)*$H781,IF(J781&gt;0,AC781,I781))</f>
        <v>0</v>
      </c>
      <c r="AF781" s="85" t="e">
        <f ca="1">OFFSET(MD!$P$5,MATCH($AK$7,MD_JAHR,0),0)*12</f>
        <v>#VALUE!</v>
      </c>
      <c r="AG781" s="85">
        <f t="shared" si="108"/>
        <v>0</v>
      </c>
      <c r="AH781" s="81"/>
      <c r="AJ781" s="72"/>
      <c r="AK781" s="72"/>
      <c r="AL781" s="72"/>
      <c r="AM781" s="72"/>
      <c r="AN781" s="72"/>
    </row>
    <row r="782" spans="2:40" ht="15" customHeight="1" x14ac:dyDescent="0.2">
      <c r="B782" s="78"/>
      <c r="C782" s="78"/>
      <c r="D782" s="78"/>
      <c r="E782" s="79"/>
      <c r="F782" s="80"/>
      <c r="G782" s="73"/>
      <c r="H782" s="82"/>
      <c r="I782" s="93"/>
      <c r="J782" s="90"/>
      <c r="K782" s="83"/>
      <c r="L782" s="83"/>
      <c r="M782" s="84"/>
      <c r="N782" s="83"/>
      <c r="O782" s="104" t="str">
        <f ca="1">IF($B782="","",IF(F782="Arbeitgeberähnliche Stellung",OFFSET(MD!$Q$5,MATCH(Grundlagen_Abrechnung_KAE!$AK$7,MD_JAHR,0),0)*$H782,IF(((AD782/12*M782*12)+N782)&gt;AF782,AF782/12,((AD782/12*M782*12)+N782)/12)))</f>
        <v/>
      </c>
      <c r="P782" s="90"/>
      <c r="Q782" s="90"/>
      <c r="R782" s="104">
        <f t="shared" si="101"/>
        <v>0</v>
      </c>
      <c r="T782" s="145">
        <f t="shared" si="102"/>
        <v>0</v>
      </c>
      <c r="U782" s="76">
        <f t="shared" ca="1" si="103"/>
        <v>0</v>
      </c>
      <c r="V782" s="76">
        <f t="shared" ca="1" si="109"/>
        <v>0</v>
      </c>
      <c r="W782" s="76">
        <f t="shared" ca="1" si="104"/>
        <v>0</v>
      </c>
      <c r="Y782" s="106" t="str">
        <f t="shared" si="105"/>
        <v>prüfen</v>
      </c>
      <c r="Z782" s="107" t="str">
        <f ca="1">IFERROR(OFFSET(MD!$U$5,MATCH(Grundlagen_Abrechnung_KAE!$E782,MD_GENDER,0),0),"")</f>
        <v/>
      </c>
      <c r="AA782" s="104">
        <f t="shared" si="106"/>
        <v>0</v>
      </c>
      <c r="AC782" s="104">
        <f t="shared" si="107"/>
        <v>0</v>
      </c>
      <c r="AD782" s="104">
        <f ca="1">IF(F782="Arbeitgeberähnliche Stellung",OFFSET(MD!$Q$5,MATCH(Grundlagen_Abrechnung_KAE!$AK$7,MD_JAHR,0),0)*$H782,IF(J782&gt;0,AC782,I782))</f>
        <v>0</v>
      </c>
      <c r="AF782" s="85" t="e">
        <f ca="1">OFFSET(MD!$P$5,MATCH($AK$7,MD_JAHR,0),0)*12</f>
        <v>#VALUE!</v>
      </c>
      <c r="AG782" s="85">
        <f t="shared" si="108"/>
        <v>0</v>
      </c>
      <c r="AH782" s="81"/>
      <c r="AJ782" s="72"/>
      <c r="AK782" s="72"/>
      <c r="AL782" s="72"/>
      <c r="AM782" s="72"/>
      <c r="AN782" s="72"/>
    </row>
    <row r="783" spans="2:40" ht="15" customHeight="1" x14ac:dyDescent="0.2">
      <c r="B783" s="78"/>
      <c r="C783" s="78"/>
      <c r="D783" s="78"/>
      <c r="E783" s="79"/>
      <c r="F783" s="80"/>
      <c r="G783" s="73"/>
      <c r="H783" s="82"/>
      <c r="I783" s="93"/>
      <c r="J783" s="90"/>
      <c r="K783" s="83"/>
      <c r="L783" s="83"/>
      <c r="M783" s="84"/>
      <c r="N783" s="83"/>
      <c r="O783" s="104" t="str">
        <f ca="1">IF($B783="","",IF(F783="Arbeitgeberähnliche Stellung",OFFSET(MD!$Q$5,MATCH(Grundlagen_Abrechnung_KAE!$AK$7,MD_JAHR,0),0)*$H783,IF(((AD783/12*M783*12)+N783)&gt;AF783,AF783/12,((AD783/12*M783*12)+N783)/12)))</f>
        <v/>
      </c>
      <c r="P783" s="90"/>
      <c r="Q783" s="90"/>
      <c r="R783" s="104">
        <f t="shared" si="101"/>
        <v>0</v>
      </c>
      <c r="T783" s="145">
        <f t="shared" si="102"/>
        <v>0</v>
      </c>
      <c r="U783" s="76">
        <f t="shared" ca="1" si="103"/>
        <v>0</v>
      </c>
      <c r="V783" s="76">
        <f t="shared" ca="1" si="109"/>
        <v>0</v>
      </c>
      <c r="W783" s="76">
        <f t="shared" ca="1" si="104"/>
        <v>0</v>
      </c>
      <c r="Y783" s="106" t="str">
        <f t="shared" si="105"/>
        <v>prüfen</v>
      </c>
      <c r="Z783" s="107" t="str">
        <f ca="1">IFERROR(OFFSET(MD!$U$5,MATCH(Grundlagen_Abrechnung_KAE!$E783,MD_GENDER,0),0),"")</f>
        <v/>
      </c>
      <c r="AA783" s="104">
        <f t="shared" si="106"/>
        <v>0</v>
      </c>
      <c r="AC783" s="104">
        <f t="shared" si="107"/>
        <v>0</v>
      </c>
      <c r="AD783" s="104">
        <f ca="1">IF(F783="Arbeitgeberähnliche Stellung",OFFSET(MD!$Q$5,MATCH(Grundlagen_Abrechnung_KAE!$AK$7,MD_JAHR,0),0)*$H783,IF(J783&gt;0,AC783,I783))</f>
        <v>0</v>
      </c>
      <c r="AF783" s="85" t="e">
        <f ca="1">OFFSET(MD!$P$5,MATCH($AK$7,MD_JAHR,0),0)*12</f>
        <v>#VALUE!</v>
      </c>
      <c r="AG783" s="85">
        <f t="shared" si="108"/>
        <v>0</v>
      </c>
      <c r="AH783" s="81"/>
      <c r="AJ783" s="72"/>
      <c r="AK783" s="72"/>
      <c r="AL783" s="72"/>
      <c r="AM783" s="72"/>
      <c r="AN783" s="72"/>
    </row>
    <row r="784" spans="2:40" ht="15" customHeight="1" x14ac:dyDescent="0.2">
      <c r="B784" s="78"/>
      <c r="C784" s="78"/>
      <c r="D784" s="78"/>
      <c r="E784" s="79"/>
      <c r="F784" s="80"/>
      <c r="G784" s="73"/>
      <c r="H784" s="82"/>
      <c r="I784" s="93"/>
      <c r="J784" s="90"/>
      <c r="K784" s="83"/>
      <c r="L784" s="83"/>
      <c r="M784" s="84"/>
      <c r="N784" s="83"/>
      <c r="O784" s="104" t="str">
        <f ca="1">IF($B784="","",IF(F784="Arbeitgeberähnliche Stellung",OFFSET(MD!$Q$5,MATCH(Grundlagen_Abrechnung_KAE!$AK$7,MD_JAHR,0),0)*$H784,IF(((AD784/12*M784*12)+N784)&gt;AF784,AF784/12,((AD784/12*M784*12)+N784)/12)))</f>
        <v/>
      </c>
      <c r="P784" s="90"/>
      <c r="Q784" s="90"/>
      <c r="R784" s="104">
        <f t="shared" si="101"/>
        <v>0</v>
      </c>
      <c r="T784" s="145">
        <f t="shared" si="102"/>
        <v>0</v>
      </c>
      <c r="U784" s="76">
        <f t="shared" ca="1" si="103"/>
        <v>0</v>
      </c>
      <c r="V784" s="76">
        <f t="shared" ca="1" si="109"/>
        <v>0</v>
      </c>
      <c r="W784" s="76">
        <f t="shared" ca="1" si="104"/>
        <v>0</v>
      </c>
      <c r="Y784" s="106" t="str">
        <f t="shared" si="105"/>
        <v>prüfen</v>
      </c>
      <c r="Z784" s="107" t="str">
        <f ca="1">IFERROR(OFFSET(MD!$U$5,MATCH(Grundlagen_Abrechnung_KAE!$E784,MD_GENDER,0),0),"")</f>
        <v/>
      </c>
      <c r="AA784" s="104">
        <f t="shared" si="106"/>
        <v>0</v>
      </c>
      <c r="AC784" s="104">
        <f t="shared" si="107"/>
        <v>0</v>
      </c>
      <c r="AD784" s="104">
        <f ca="1">IF(F784="Arbeitgeberähnliche Stellung",OFFSET(MD!$Q$5,MATCH(Grundlagen_Abrechnung_KAE!$AK$7,MD_JAHR,0),0)*$H784,IF(J784&gt;0,AC784,I784))</f>
        <v>0</v>
      </c>
      <c r="AF784" s="85" t="e">
        <f ca="1">OFFSET(MD!$P$5,MATCH($AK$7,MD_JAHR,0),0)*12</f>
        <v>#VALUE!</v>
      </c>
      <c r="AG784" s="85">
        <f t="shared" si="108"/>
        <v>0</v>
      </c>
      <c r="AH784" s="81"/>
      <c r="AJ784" s="72"/>
      <c r="AK784" s="72"/>
      <c r="AL784" s="72"/>
      <c r="AM784" s="72"/>
      <c r="AN784" s="72"/>
    </row>
    <row r="785" spans="2:40" ht="15" customHeight="1" x14ac:dyDescent="0.2">
      <c r="B785" s="78"/>
      <c r="C785" s="78"/>
      <c r="D785" s="78"/>
      <c r="E785" s="79"/>
      <c r="F785" s="80"/>
      <c r="G785" s="73"/>
      <c r="H785" s="82"/>
      <c r="I785" s="93"/>
      <c r="J785" s="90"/>
      <c r="K785" s="83"/>
      <c r="L785" s="83"/>
      <c r="M785" s="84"/>
      <c r="N785" s="83"/>
      <c r="O785" s="104" t="str">
        <f ca="1">IF($B785="","",IF(F785="Arbeitgeberähnliche Stellung",OFFSET(MD!$Q$5,MATCH(Grundlagen_Abrechnung_KAE!$AK$7,MD_JAHR,0),0)*$H785,IF(((AD785/12*M785*12)+N785)&gt;AF785,AF785/12,((AD785/12*M785*12)+N785)/12)))</f>
        <v/>
      </c>
      <c r="P785" s="90"/>
      <c r="Q785" s="90"/>
      <c r="R785" s="104">
        <f t="shared" si="101"/>
        <v>0</v>
      </c>
      <c r="T785" s="145">
        <f t="shared" si="102"/>
        <v>0</v>
      </c>
      <c r="U785" s="76">
        <f t="shared" ca="1" si="103"/>
        <v>0</v>
      </c>
      <c r="V785" s="76">
        <f t="shared" ca="1" si="109"/>
        <v>0</v>
      </c>
      <c r="W785" s="76">
        <f t="shared" ca="1" si="104"/>
        <v>0</v>
      </c>
      <c r="Y785" s="106" t="str">
        <f t="shared" si="105"/>
        <v>prüfen</v>
      </c>
      <c r="Z785" s="107" t="str">
        <f ca="1">IFERROR(OFFSET(MD!$U$5,MATCH(Grundlagen_Abrechnung_KAE!$E785,MD_GENDER,0),0),"")</f>
        <v/>
      </c>
      <c r="AA785" s="104">
        <f t="shared" si="106"/>
        <v>0</v>
      </c>
      <c r="AC785" s="104">
        <f t="shared" si="107"/>
        <v>0</v>
      </c>
      <c r="AD785" s="104">
        <f ca="1">IF(F785="Arbeitgeberähnliche Stellung",OFFSET(MD!$Q$5,MATCH(Grundlagen_Abrechnung_KAE!$AK$7,MD_JAHR,0),0)*$H785,IF(J785&gt;0,AC785,I785))</f>
        <v>0</v>
      </c>
      <c r="AF785" s="85" t="e">
        <f ca="1">OFFSET(MD!$P$5,MATCH($AK$7,MD_JAHR,0),0)*12</f>
        <v>#VALUE!</v>
      </c>
      <c r="AG785" s="85">
        <f t="shared" si="108"/>
        <v>0</v>
      </c>
      <c r="AH785" s="81"/>
      <c r="AJ785" s="72"/>
      <c r="AK785" s="72"/>
      <c r="AL785" s="72"/>
      <c r="AM785" s="72"/>
      <c r="AN785" s="72"/>
    </row>
    <row r="786" spans="2:40" ht="15" customHeight="1" x14ac:dyDescent="0.2">
      <c r="B786" s="78"/>
      <c r="C786" s="78"/>
      <c r="D786" s="78"/>
      <c r="E786" s="79"/>
      <c r="F786" s="80"/>
      <c r="G786" s="73"/>
      <c r="H786" s="82"/>
      <c r="I786" s="93"/>
      <c r="J786" s="90"/>
      <c r="K786" s="83"/>
      <c r="L786" s="83"/>
      <c r="M786" s="84"/>
      <c r="N786" s="83"/>
      <c r="O786" s="104" t="str">
        <f ca="1">IF($B786="","",IF(F786="Arbeitgeberähnliche Stellung",OFFSET(MD!$Q$5,MATCH(Grundlagen_Abrechnung_KAE!$AK$7,MD_JAHR,0),0)*$H786,IF(((AD786/12*M786*12)+N786)&gt;AF786,AF786/12,((AD786/12*M786*12)+N786)/12)))</f>
        <v/>
      </c>
      <c r="P786" s="90"/>
      <c r="Q786" s="90"/>
      <c r="R786" s="104">
        <f t="shared" si="101"/>
        <v>0</v>
      </c>
      <c r="T786" s="145">
        <f t="shared" si="102"/>
        <v>0</v>
      </c>
      <c r="U786" s="76">
        <f t="shared" ca="1" si="103"/>
        <v>0</v>
      </c>
      <c r="V786" s="76">
        <f t="shared" ca="1" si="109"/>
        <v>0</v>
      </c>
      <c r="W786" s="76">
        <f t="shared" ca="1" si="104"/>
        <v>0</v>
      </c>
      <c r="Y786" s="106" t="str">
        <f t="shared" si="105"/>
        <v>prüfen</v>
      </c>
      <c r="Z786" s="107" t="str">
        <f ca="1">IFERROR(OFFSET(MD!$U$5,MATCH(Grundlagen_Abrechnung_KAE!$E786,MD_GENDER,0),0),"")</f>
        <v/>
      </c>
      <c r="AA786" s="104">
        <f t="shared" si="106"/>
        <v>0</v>
      </c>
      <c r="AC786" s="104">
        <f t="shared" si="107"/>
        <v>0</v>
      </c>
      <c r="AD786" s="104">
        <f ca="1">IF(F786="Arbeitgeberähnliche Stellung",OFFSET(MD!$Q$5,MATCH(Grundlagen_Abrechnung_KAE!$AK$7,MD_JAHR,0),0)*$H786,IF(J786&gt;0,AC786,I786))</f>
        <v>0</v>
      </c>
      <c r="AF786" s="85" t="e">
        <f ca="1">OFFSET(MD!$P$5,MATCH($AK$7,MD_JAHR,0),0)*12</f>
        <v>#VALUE!</v>
      </c>
      <c r="AG786" s="85">
        <f t="shared" si="108"/>
        <v>0</v>
      </c>
      <c r="AH786" s="81"/>
      <c r="AJ786" s="72"/>
      <c r="AK786" s="72"/>
      <c r="AL786" s="72"/>
      <c r="AM786" s="72"/>
      <c r="AN786" s="72"/>
    </row>
    <row r="787" spans="2:40" ht="15" customHeight="1" x14ac:dyDescent="0.2">
      <c r="B787" s="78"/>
      <c r="C787" s="78"/>
      <c r="D787" s="78"/>
      <c r="E787" s="79"/>
      <c r="F787" s="80"/>
      <c r="G787" s="73"/>
      <c r="H787" s="82"/>
      <c r="I787" s="93"/>
      <c r="J787" s="90"/>
      <c r="K787" s="83"/>
      <c r="L787" s="83"/>
      <c r="M787" s="84"/>
      <c r="N787" s="83"/>
      <c r="O787" s="104" t="str">
        <f ca="1">IF($B787="","",IF(F787="Arbeitgeberähnliche Stellung",OFFSET(MD!$Q$5,MATCH(Grundlagen_Abrechnung_KAE!$AK$7,MD_JAHR,0),0)*$H787,IF(((AD787/12*M787*12)+N787)&gt;AF787,AF787/12,((AD787/12*M787*12)+N787)/12)))</f>
        <v/>
      </c>
      <c r="P787" s="90"/>
      <c r="Q787" s="90"/>
      <c r="R787" s="104">
        <f t="shared" ref="R787:R850" si="110">ROUND(IF(Q787="",0,IF(P787=0,0,IF(Q787&gt;P787,0,P787-Q787))),2)</f>
        <v>0</v>
      </c>
      <c r="T787" s="145">
        <f t="shared" ref="T787:T850" si="111">IFERROR(R787/P787,0)</f>
        <v>0</v>
      </c>
      <c r="U787" s="76">
        <f t="shared" ref="U787:U850" ca="1" si="112">IFERROR(IF(O787-W787=0,O787,(O787)*(1-T787)),0)</f>
        <v>0</v>
      </c>
      <c r="V787" s="76">
        <f t="shared" ca="1" si="109"/>
        <v>0</v>
      </c>
      <c r="W787" s="76">
        <f t="shared" ref="W787:W850" ca="1" si="113">IFERROR(O787*T787,0)*0.8</f>
        <v>0</v>
      </c>
      <c r="Y787" s="106" t="str">
        <f t="shared" ref="Y787:Y850" si="114">IF(YEAR($G787)&gt;$Y$16,"prüfen","")</f>
        <v>prüfen</v>
      </c>
      <c r="Z787" s="107" t="str">
        <f ca="1">IFERROR(OFFSET(MD!$U$5,MATCH(Grundlagen_Abrechnung_KAE!$E787,MD_GENDER,0),0),"")</f>
        <v/>
      </c>
      <c r="AA787" s="104">
        <f t="shared" ref="AA787:AA850" si="115">IF(B787="",0,IF(YEAR(G787)&gt;$AA$16,0,1))</f>
        <v>0</v>
      </c>
      <c r="AC787" s="104">
        <f t="shared" ref="AC787:AC850" si="116">IF(J787*K787/6&gt;J787*L787/12,J787*K787/6,J787*L787/12)</f>
        <v>0</v>
      </c>
      <c r="AD787" s="104">
        <f ca="1">IF(F787="Arbeitgeberähnliche Stellung",OFFSET(MD!$Q$5,MATCH(Grundlagen_Abrechnung_KAE!$AK$7,MD_JAHR,0),0)*$H787,IF(J787&gt;0,AC787,I787))</f>
        <v>0</v>
      </c>
      <c r="AF787" s="85" t="e">
        <f ca="1">OFFSET(MD!$P$5,MATCH($AK$7,MD_JAHR,0),0)*12</f>
        <v>#VALUE!</v>
      </c>
      <c r="AG787" s="85">
        <f t="shared" ref="AG787:AG850" si="117">I787*M787+N787</f>
        <v>0</v>
      </c>
      <c r="AH787" s="81"/>
      <c r="AJ787" s="72"/>
      <c r="AK787" s="72"/>
      <c r="AL787" s="72"/>
      <c r="AM787" s="72"/>
      <c r="AN787" s="72"/>
    </row>
    <row r="788" spans="2:40" ht="15" customHeight="1" x14ac:dyDescent="0.2">
      <c r="B788" s="78"/>
      <c r="C788" s="78"/>
      <c r="D788" s="78"/>
      <c r="E788" s="79"/>
      <c r="F788" s="80"/>
      <c r="G788" s="73"/>
      <c r="H788" s="82"/>
      <c r="I788" s="93"/>
      <c r="J788" s="90"/>
      <c r="K788" s="83"/>
      <c r="L788" s="83"/>
      <c r="M788" s="84"/>
      <c r="N788" s="83"/>
      <c r="O788" s="104" t="str">
        <f ca="1">IF($B788="","",IF(F788="Arbeitgeberähnliche Stellung",OFFSET(MD!$Q$5,MATCH(Grundlagen_Abrechnung_KAE!$AK$7,MD_JAHR,0),0)*$H788,IF(((AD788/12*M788*12)+N788)&gt;AF788,AF788/12,((AD788/12*M788*12)+N788)/12)))</f>
        <v/>
      </c>
      <c r="P788" s="90"/>
      <c r="Q788" s="90"/>
      <c r="R788" s="104">
        <f t="shared" si="110"/>
        <v>0</v>
      </c>
      <c r="T788" s="145">
        <f t="shared" si="111"/>
        <v>0</v>
      </c>
      <c r="U788" s="76">
        <f t="shared" ca="1" si="112"/>
        <v>0</v>
      </c>
      <c r="V788" s="76">
        <f t="shared" ref="V788:V851" ca="1" si="118">IFERROR(O788*T788,0)</f>
        <v>0</v>
      </c>
      <c r="W788" s="76">
        <f t="shared" ca="1" si="113"/>
        <v>0</v>
      </c>
      <c r="Y788" s="106" t="str">
        <f t="shared" si="114"/>
        <v>prüfen</v>
      </c>
      <c r="Z788" s="107" t="str">
        <f ca="1">IFERROR(OFFSET(MD!$U$5,MATCH(Grundlagen_Abrechnung_KAE!$E788,MD_GENDER,0),0),"")</f>
        <v/>
      </c>
      <c r="AA788" s="104">
        <f t="shared" si="115"/>
        <v>0</v>
      </c>
      <c r="AC788" s="104">
        <f t="shared" si="116"/>
        <v>0</v>
      </c>
      <c r="AD788" s="104">
        <f ca="1">IF(F788="Arbeitgeberähnliche Stellung",OFFSET(MD!$Q$5,MATCH(Grundlagen_Abrechnung_KAE!$AK$7,MD_JAHR,0),0)*$H788,IF(J788&gt;0,AC788,I788))</f>
        <v>0</v>
      </c>
      <c r="AF788" s="85" t="e">
        <f ca="1">OFFSET(MD!$P$5,MATCH($AK$7,MD_JAHR,0),0)*12</f>
        <v>#VALUE!</v>
      </c>
      <c r="AG788" s="85">
        <f t="shared" si="117"/>
        <v>0</v>
      </c>
      <c r="AH788" s="81"/>
      <c r="AJ788" s="72"/>
      <c r="AK788" s="72"/>
      <c r="AL788" s="72"/>
      <c r="AM788" s="72"/>
      <c r="AN788" s="72"/>
    </row>
    <row r="789" spans="2:40" ht="15" customHeight="1" x14ac:dyDescent="0.2">
      <c r="B789" s="78"/>
      <c r="C789" s="78"/>
      <c r="D789" s="78"/>
      <c r="E789" s="79"/>
      <c r="F789" s="80"/>
      <c r="G789" s="73"/>
      <c r="H789" s="82"/>
      <c r="I789" s="93"/>
      <c r="J789" s="90"/>
      <c r="K789" s="83"/>
      <c r="L789" s="83"/>
      <c r="M789" s="84"/>
      <c r="N789" s="83"/>
      <c r="O789" s="104" t="str">
        <f ca="1">IF($B789="","",IF(F789="Arbeitgeberähnliche Stellung",OFFSET(MD!$Q$5,MATCH(Grundlagen_Abrechnung_KAE!$AK$7,MD_JAHR,0),0)*$H789,IF(((AD789/12*M789*12)+N789)&gt;AF789,AF789/12,((AD789/12*M789*12)+N789)/12)))</f>
        <v/>
      </c>
      <c r="P789" s="90"/>
      <c r="Q789" s="90"/>
      <c r="R789" s="104">
        <f t="shared" si="110"/>
        <v>0</v>
      </c>
      <c r="T789" s="145">
        <f t="shared" si="111"/>
        <v>0</v>
      </c>
      <c r="U789" s="76">
        <f t="shared" ca="1" si="112"/>
        <v>0</v>
      </c>
      <c r="V789" s="76">
        <f t="shared" ca="1" si="118"/>
        <v>0</v>
      </c>
      <c r="W789" s="76">
        <f t="shared" ca="1" si="113"/>
        <v>0</v>
      </c>
      <c r="Y789" s="106" t="str">
        <f t="shared" si="114"/>
        <v>prüfen</v>
      </c>
      <c r="Z789" s="107" t="str">
        <f ca="1">IFERROR(OFFSET(MD!$U$5,MATCH(Grundlagen_Abrechnung_KAE!$E789,MD_GENDER,0),0),"")</f>
        <v/>
      </c>
      <c r="AA789" s="104">
        <f t="shared" si="115"/>
        <v>0</v>
      </c>
      <c r="AC789" s="104">
        <f t="shared" si="116"/>
        <v>0</v>
      </c>
      <c r="AD789" s="104">
        <f ca="1">IF(F789="Arbeitgeberähnliche Stellung",OFFSET(MD!$Q$5,MATCH(Grundlagen_Abrechnung_KAE!$AK$7,MD_JAHR,0),0)*$H789,IF(J789&gt;0,AC789,I789))</f>
        <v>0</v>
      </c>
      <c r="AF789" s="85" t="e">
        <f ca="1">OFFSET(MD!$P$5,MATCH($AK$7,MD_JAHR,0),0)*12</f>
        <v>#VALUE!</v>
      </c>
      <c r="AG789" s="85">
        <f t="shared" si="117"/>
        <v>0</v>
      </c>
      <c r="AH789" s="81"/>
      <c r="AJ789" s="72"/>
      <c r="AK789" s="72"/>
      <c r="AL789" s="72"/>
      <c r="AM789" s="72"/>
      <c r="AN789" s="72"/>
    </row>
    <row r="790" spans="2:40" ht="15" customHeight="1" x14ac:dyDescent="0.2">
      <c r="B790" s="78"/>
      <c r="C790" s="78"/>
      <c r="D790" s="78"/>
      <c r="E790" s="79"/>
      <c r="F790" s="80"/>
      <c r="G790" s="73"/>
      <c r="H790" s="82"/>
      <c r="I790" s="93"/>
      <c r="J790" s="90"/>
      <c r="K790" s="83"/>
      <c r="L790" s="83"/>
      <c r="M790" s="84"/>
      <c r="N790" s="83"/>
      <c r="O790" s="104" t="str">
        <f ca="1">IF($B790="","",IF(F790="Arbeitgeberähnliche Stellung",OFFSET(MD!$Q$5,MATCH(Grundlagen_Abrechnung_KAE!$AK$7,MD_JAHR,0),0)*$H790,IF(((AD790/12*M790*12)+N790)&gt;AF790,AF790/12,((AD790/12*M790*12)+N790)/12)))</f>
        <v/>
      </c>
      <c r="P790" s="90"/>
      <c r="Q790" s="90"/>
      <c r="R790" s="104">
        <f t="shared" si="110"/>
        <v>0</v>
      </c>
      <c r="T790" s="145">
        <f t="shared" si="111"/>
        <v>0</v>
      </c>
      <c r="U790" s="76">
        <f t="shared" ca="1" si="112"/>
        <v>0</v>
      </c>
      <c r="V790" s="76">
        <f t="shared" ca="1" si="118"/>
        <v>0</v>
      </c>
      <c r="W790" s="76">
        <f t="shared" ca="1" si="113"/>
        <v>0</v>
      </c>
      <c r="Y790" s="106" t="str">
        <f t="shared" si="114"/>
        <v>prüfen</v>
      </c>
      <c r="Z790" s="107" t="str">
        <f ca="1">IFERROR(OFFSET(MD!$U$5,MATCH(Grundlagen_Abrechnung_KAE!$E790,MD_GENDER,0),0),"")</f>
        <v/>
      </c>
      <c r="AA790" s="104">
        <f t="shared" si="115"/>
        <v>0</v>
      </c>
      <c r="AC790" s="104">
        <f t="shared" si="116"/>
        <v>0</v>
      </c>
      <c r="AD790" s="104">
        <f ca="1">IF(F790="Arbeitgeberähnliche Stellung",OFFSET(MD!$Q$5,MATCH(Grundlagen_Abrechnung_KAE!$AK$7,MD_JAHR,0),0)*$H790,IF(J790&gt;0,AC790,I790))</f>
        <v>0</v>
      </c>
      <c r="AF790" s="85" t="e">
        <f ca="1">OFFSET(MD!$P$5,MATCH($AK$7,MD_JAHR,0),0)*12</f>
        <v>#VALUE!</v>
      </c>
      <c r="AG790" s="85">
        <f t="shared" si="117"/>
        <v>0</v>
      </c>
      <c r="AH790" s="81"/>
      <c r="AJ790" s="72"/>
      <c r="AK790" s="72"/>
      <c r="AL790" s="72"/>
      <c r="AM790" s="72"/>
      <c r="AN790" s="72"/>
    </row>
    <row r="791" spans="2:40" ht="15" customHeight="1" x14ac:dyDescent="0.2">
      <c r="B791" s="78"/>
      <c r="C791" s="78"/>
      <c r="D791" s="78"/>
      <c r="E791" s="79"/>
      <c r="F791" s="80"/>
      <c r="G791" s="73"/>
      <c r="H791" s="82"/>
      <c r="I791" s="93"/>
      <c r="J791" s="90"/>
      <c r="K791" s="83"/>
      <c r="L791" s="83"/>
      <c r="M791" s="84"/>
      <c r="N791" s="83"/>
      <c r="O791" s="104" t="str">
        <f ca="1">IF($B791="","",IF(F791="Arbeitgeberähnliche Stellung",OFFSET(MD!$Q$5,MATCH(Grundlagen_Abrechnung_KAE!$AK$7,MD_JAHR,0),0)*$H791,IF(((AD791/12*M791*12)+N791)&gt;AF791,AF791/12,((AD791/12*M791*12)+N791)/12)))</f>
        <v/>
      </c>
      <c r="P791" s="90"/>
      <c r="Q791" s="90"/>
      <c r="R791" s="104">
        <f t="shared" si="110"/>
        <v>0</v>
      </c>
      <c r="T791" s="145">
        <f t="shared" si="111"/>
        <v>0</v>
      </c>
      <c r="U791" s="76">
        <f t="shared" ca="1" si="112"/>
        <v>0</v>
      </c>
      <c r="V791" s="76">
        <f t="shared" ca="1" si="118"/>
        <v>0</v>
      </c>
      <c r="W791" s="76">
        <f t="shared" ca="1" si="113"/>
        <v>0</v>
      </c>
      <c r="Y791" s="106" t="str">
        <f t="shared" si="114"/>
        <v>prüfen</v>
      </c>
      <c r="Z791" s="107" t="str">
        <f ca="1">IFERROR(OFFSET(MD!$U$5,MATCH(Grundlagen_Abrechnung_KAE!$E791,MD_GENDER,0),0),"")</f>
        <v/>
      </c>
      <c r="AA791" s="104">
        <f t="shared" si="115"/>
        <v>0</v>
      </c>
      <c r="AC791" s="104">
        <f t="shared" si="116"/>
        <v>0</v>
      </c>
      <c r="AD791" s="104">
        <f ca="1">IF(F791="Arbeitgeberähnliche Stellung",OFFSET(MD!$Q$5,MATCH(Grundlagen_Abrechnung_KAE!$AK$7,MD_JAHR,0),0)*$H791,IF(J791&gt;0,AC791,I791))</f>
        <v>0</v>
      </c>
      <c r="AF791" s="85" t="e">
        <f ca="1">OFFSET(MD!$P$5,MATCH($AK$7,MD_JAHR,0),0)*12</f>
        <v>#VALUE!</v>
      </c>
      <c r="AG791" s="85">
        <f t="shared" si="117"/>
        <v>0</v>
      </c>
      <c r="AH791" s="81"/>
      <c r="AJ791" s="72"/>
      <c r="AK791" s="72"/>
      <c r="AL791" s="72"/>
      <c r="AM791" s="72"/>
      <c r="AN791" s="72"/>
    </row>
    <row r="792" spans="2:40" ht="15" customHeight="1" x14ac:dyDescent="0.2">
      <c r="B792" s="78"/>
      <c r="C792" s="78"/>
      <c r="D792" s="78"/>
      <c r="E792" s="79"/>
      <c r="F792" s="80"/>
      <c r="G792" s="73"/>
      <c r="H792" s="82"/>
      <c r="I792" s="93"/>
      <c r="J792" s="90"/>
      <c r="K792" s="83"/>
      <c r="L792" s="83"/>
      <c r="M792" s="84"/>
      <c r="N792" s="83"/>
      <c r="O792" s="104" t="str">
        <f ca="1">IF($B792="","",IF(F792="Arbeitgeberähnliche Stellung",OFFSET(MD!$Q$5,MATCH(Grundlagen_Abrechnung_KAE!$AK$7,MD_JAHR,0),0)*$H792,IF(((AD792/12*M792*12)+N792)&gt;AF792,AF792/12,((AD792/12*M792*12)+N792)/12)))</f>
        <v/>
      </c>
      <c r="P792" s="90"/>
      <c r="Q792" s="90"/>
      <c r="R792" s="104">
        <f t="shared" si="110"/>
        <v>0</v>
      </c>
      <c r="T792" s="145">
        <f t="shared" si="111"/>
        <v>0</v>
      </c>
      <c r="U792" s="76">
        <f t="shared" ca="1" si="112"/>
        <v>0</v>
      </c>
      <c r="V792" s="76">
        <f t="shared" ca="1" si="118"/>
        <v>0</v>
      </c>
      <c r="W792" s="76">
        <f t="shared" ca="1" si="113"/>
        <v>0</v>
      </c>
      <c r="Y792" s="106" t="str">
        <f t="shared" si="114"/>
        <v>prüfen</v>
      </c>
      <c r="Z792" s="107" t="str">
        <f ca="1">IFERROR(OFFSET(MD!$U$5,MATCH(Grundlagen_Abrechnung_KAE!$E792,MD_GENDER,0),0),"")</f>
        <v/>
      </c>
      <c r="AA792" s="104">
        <f t="shared" si="115"/>
        <v>0</v>
      </c>
      <c r="AC792" s="104">
        <f t="shared" si="116"/>
        <v>0</v>
      </c>
      <c r="AD792" s="104">
        <f ca="1">IF(F792="Arbeitgeberähnliche Stellung",OFFSET(MD!$Q$5,MATCH(Grundlagen_Abrechnung_KAE!$AK$7,MD_JAHR,0),0)*$H792,IF(J792&gt;0,AC792,I792))</f>
        <v>0</v>
      </c>
      <c r="AF792" s="85" t="e">
        <f ca="1">OFFSET(MD!$P$5,MATCH($AK$7,MD_JAHR,0),0)*12</f>
        <v>#VALUE!</v>
      </c>
      <c r="AG792" s="85">
        <f t="shared" si="117"/>
        <v>0</v>
      </c>
      <c r="AH792" s="81"/>
      <c r="AJ792" s="72"/>
      <c r="AK792" s="72"/>
      <c r="AL792" s="72"/>
      <c r="AM792" s="72"/>
      <c r="AN792" s="72"/>
    </row>
    <row r="793" spans="2:40" ht="15" customHeight="1" x14ac:dyDescent="0.2">
      <c r="B793" s="78"/>
      <c r="C793" s="78"/>
      <c r="D793" s="78"/>
      <c r="E793" s="79"/>
      <c r="F793" s="80"/>
      <c r="G793" s="73"/>
      <c r="H793" s="82"/>
      <c r="I793" s="93"/>
      <c r="J793" s="90"/>
      <c r="K793" s="83"/>
      <c r="L793" s="83"/>
      <c r="M793" s="84"/>
      <c r="N793" s="83"/>
      <c r="O793" s="104" t="str">
        <f ca="1">IF($B793="","",IF(F793="Arbeitgeberähnliche Stellung",OFFSET(MD!$Q$5,MATCH(Grundlagen_Abrechnung_KAE!$AK$7,MD_JAHR,0),0)*$H793,IF(((AD793/12*M793*12)+N793)&gt;AF793,AF793/12,((AD793/12*M793*12)+N793)/12)))</f>
        <v/>
      </c>
      <c r="P793" s="90"/>
      <c r="Q793" s="90"/>
      <c r="R793" s="104">
        <f t="shared" si="110"/>
        <v>0</v>
      </c>
      <c r="T793" s="145">
        <f t="shared" si="111"/>
        <v>0</v>
      </c>
      <c r="U793" s="76">
        <f t="shared" ca="1" si="112"/>
        <v>0</v>
      </c>
      <c r="V793" s="76">
        <f t="shared" ca="1" si="118"/>
        <v>0</v>
      </c>
      <c r="W793" s="76">
        <f t="shared" ca="1" si="113"/>
        <v>0</v>
      </c>
      <c r="Y793" s="106" t="str">
        <f t="shared" si="114"/>
        <v>prüfen</v>
      </c>
      <c r="Z793" s="107" t="str">
        <f ca="1">IFERROR(OFFSET(MD!$U$5,MATCH(Grundlagen_Abrechnung_KAE!$E793,MD_GENDER,0),0),"")</f>
        <v/>
      </c>
      <c r="AA793" s="104">
        <f t="shared" si="115"/>
        <v>0</v>
      </c>
      <c r="AC793" s="104">
        <f t="shared" si="116"/>
        <v>0</v>
      </c>
      <c r="AD793" s="104">
        <f ca="1">IF(F793="Arbeitgeberähnliche Stellung",OFFSET(MD!$Q$5,MATCH(Grundlagen_Abrechnung_KAE!$AK$7,MD_JAHR,0),0)*$H793,IF(J793&gt;0,AC793,I793))</f>
        <v>0</v>
      </c>
      <c r="AF793" s="85" t="e">
        <f ca="1">OFFSET(MD!$P$5,MATCH($AK$7,MD_JAHR,0),0)*12</f>
        <v>#VALUE!</v>
      </c>
      <c r="AG793" s="85">
        <f t="shared" si="117"/>
        <v>0</v>
      </c>
      <c r="AH793" s="81"/>
      <c r="AJ793" s="72"/>
      <c r="AK793" s="72"/>
      <c r="AL793" s="72"/>
      <c r="AM793" s="72"/>
      <c r="AN793" s="72"/>
    </row>
    <row r="794" spans="2:40" ht="15" customHeight="1" x14ac:dyDescent="0.2">
      <c r="B794" s="78"/>
      <c r="C794" s="78"/>
      <c r="D794" s="78"/>
      <c r="E794" s="79"/>
      <c r="F794" s="80"/>
      <c r="G794" s="73"/>
      <c r="H794" s="82"/>
      <c r="I794" s="93"/>
      <c r="J794" s="90"/>
      <c r="K794" s="83"/>
      <c r="L794" s="83"/>
      <c r="M794" s="84"/>
      <c r="N794" s="83"/>
      <c r="O794" s="104" t="str">
        <f ca="1">IF($B794="","",IF(F794="Arbeitgeberähnliche Stellung",OFFSET(MD!$Q$5,MATCH(Grundlagen_Abrechnung_KAE!$AK$7,MD_JAHR,0),0)*$H794,IF(((AD794/12*M794*12)+N794)&gt;AF794,AF794/12,((AD794/12*M794*12)+N794)/12)))</f>
        <v/>
      </c>
      <c r="P794" s="90"/>
      <c r="Q794" s="90"/>
      <c r="R794" s="104">
        <f t="shared" si="110"/>
        <v>0</v>
      </c>
      <c r="T794" s="145">
        <f t="shared" si="111"/>
        <v>0</v>
      </c>
      <c r="U794" s="76">
        <f t="shared" ca="1" si="112"/>
        <v>0</v>
      </c>
      <c r="V794" s="76">
        <f t="shared" ca="1" si="118"/>
        <v>0</v>
      </c>
      <c r="W794" s="76">
        <f t="shared" ca="1" si="113"/>
        <v>0</v>
      </c>
      <c r="Y794" s="106" t="str">
        <f t="shared" si="114"/>
        <v>prüfen</v>
      </c>
      <c r="Z794" s="107" t="str">
        <f ca="1">IFERROR(OFFSET(MD!$U$5,MATCH(Grundlagen_Abrechnung_KAE!$E794,MD_GENDER,0),0),"")</f>
        <v/>
      </c>
      <c r="AA794" s="104">
        <f t="shared" si="115"/>
        <v>0</v>
      </c>
      <c r="AC794" s="104">
        <f t="shared" si="116"/>
        <v>0</v>
      </c>
      <c r="AD794" s="104">
        <f ca="1">IF(F794="Arbeitgeberähnliche Stellung",OFFSET(MD!$Q$5,MATCH(Grundlagen_Abrechnung_KAE!$AK$7,MD_JAHR,0),0)*$H794,IF(J794&gt;0,AC794,I794))</f>
        <v>0</v>
      </c>
      <c r="AF794" s="85" t="e">
        <f ca="1">OFFSET(MD!$P$5,MATCH($AK$7,MD_JAHR,0),0)*12</f>
        <v>#VALUE!</v>
      </c>
      <c r="AG794" s="85">
        <f t="shared" si="117"/>
        <v>0</v>
      </c>
      <c r="AH794" s="81"/>
      <c r="AJ794" s="72"/>
      <c r="AK794" s="72"/>
      <c r="AL794" s="72"/>
      <c r="AM794" s="72"/>
      <c r="AN794" s="72"/>
    </row>
    <row r="795" spans="2:40" ht="15" customHeight="1" x14ac:dyDescent="0.2">
      <c r="B795" s="78"/>
      <c r="C795" s="78"/>
      <c r="D795" s="78"/>
      <c r="E795" s="79"/>
      <c r="F795" s="80"/>
      <c r="G795" s="73"/>
      <c r="H795" s="82"/>
      <c r="I795" s="93"/>
      <c r="J795" s="90"/>
      <c r="K795" s="83"/>
      <c r="L795" s="83"/>
      <c r="M795" s="84"/>
      <c r="N795" s="83"/>
      <c r="O795" s="104" t="str">
        <f ca="1">IF($B795="","",IF(F795="Arbeitgeberähnliche Stellung",OFFSET(MD!$Q$5,MATCH(Grundlagen_Abrechnung_KAE!$AK$7,MD_JAHR,0),0)*$H795,IF(((AD795/12*M795*12)+N795)&gt;AF795,AF795/12,((AD795/12*M795*12)+N795)/12)))</f>
        <v/>
      </c>
      <c r="P795" s="90"/>
      <c r="Q795" s="90"/>
      <c r="R795" s="104">
        <f t="shared" si="110"/>
        <v>0</v>
      </c>
      <c r="T795" s="145">
        <f t="shared" si="111"/>
        <v>0</v>
      </c>
      <c r="U795" s="76">
        <f t="shared" ca="1" si="112"/>
        <v>0</v>
      </c>
      <c r="V795" s="76">
        <f t="shared" ca="1" si="118"/>
        <v>0</v>
      </c>
      <c r="W795" s="76">
        <f t="shared" ca="1" si="113"/>
        <v>0</v>
      </c>
      <c r="Y795" s="106" t="str">
        <f t="shared" si="114"/>
        <v>prüfen</v>
      </c>
      <c r="Z795" s="107" t="str">
        <f ca="1">IFERROR(OFFSET(MD!$U$5,MATCH(Grundlagen_Abrechnung_KAE!$E795,MD_GENDER,0),0),"")</f>
        <v/>
      </c>
      <c r="AA795" s="104">
        <f t="shared" si="115"/>
        <v>0</v>
      </c>
      <c r="AC795" s="104">
        <f t="shared" si="116"/>
        <v>0</v>
      </c>
      <c r="AD795" s="104">
        <f ca="1">IF(F795="Arbeitgeberähnliche Stellung",OFFSET(MD!$Q$5,MATCH(Grundlagen_Abrechnung_KAE!$AK$7,MD_JAHR,0),0)*$H795,IF(J795&gt;0,AC795,I795))</f>
        <v>0</v>
      </c>
      <c r="AF795" s="85" t="e">
        <f ca="1">OFFSET(MD!$P$5,MATCH($AK$7,MD_JAHR,0),0)*12</f>
        <v>#VALUE!</v>
      </c>
      <c r="AG795" s="85">
        <f t="shared" si="117"/>
        <v>0</v>
      </c>
      <c r="AH795" s="81"/>
      <c r="AJ795" s="72"/>
      <c r="AK795" s="72"/>
      <c r="AL795" s="72"/>
      <c r="AM795" s="72"/>
      <c r="AN795" s="72"/>
    </row>
    <row r="796" spans="2:40" ht="15" customHeight="1" x14ac:dyDescent="0.2">
      <c r="B796" s="78"/>
      <c r="C796" s="78"/>
      <c r="D796" s="78"/>
      <c r="E796" s="79"/>
      <c r="F796" s="80"/>
      <c r="G796" s="73"/>
      <c r="H796" s="82"/>
      <c r="I796" s="93"/>
      <c r="J796" s="90"/>
      <c r="K796" s="83"/>
      <c r="L796" s="83"/>
      <c r="M796" s="84"/>
      <c r="N796" s="83"/>
      <c r="O796" s="104" t="str">
        <f ca="1">IF($B796="","",IF(F796="Arbeitgeberähnliche Stellung",OFFSET(MD!$Q$5,MATCH(Grundlagen_Abrechnung_KAE!$AK$7,MD_JAHR,0),0)*$H796,IF(((AD796/12*M796*12)+N796)&gt;AF796,AF796/12,((AD796/12*M796*12)+N796)/12)))</f>
        <v/>
      </c>
      <c r="P796" s="90"/>
      <c r="Q796" s="90"/>
      <c r="R796" s="104">
        <f t="shared" si="110"/>
        <v>0</v>
      </c>
      <c r="T796" s="145">
        <f t="shared" si="111"/>
        <v>0</v>
      </c>
      <c r="U796" s="76">
        <f t="shared" ca="1" si="112"/>
        <v>0</v>
      </c>
      <c r="V796" s="76">
        <f t="shared" ca="1" si="118"/>
        <v>0</v>
      </c>
      <c r="W796" s="76">
        <f t="shared" ca="1" si="113"/>
        <v>0</v>
      </c>
      <c r="Y796" s="106" t="str">
        <f t="shared" si="114"/>
        <v>prüfen</v>
      </c>
      <c r="Z796" s="107" t="str">
        <f ca="1">IFERROR(OFFSET(MD!$U$5,MATCH(Grundlagen_Abrechnung_KAE!$E796,MD_GENDER,0),0),"")</f>
        <v/>
      </c>
      <c r="AA796" s="104">
        <f t="shared" si="115"/>
        <v>0</v>
      </c>
      <c r="AC796" s="104">
        <f t="shared" si="116"/>
        <v>0</v>
      </c>
      <c r="AD796" s="104">
        <f ca="1">IF(F796="Arbeitgeberähnliche Stellung",OFFSET(MD!$Q$5,MATCH(Grundlagen_Abrechnung_KAE!$AK$7,MD_JAHR,0),0)*$H796,IF(J796&gt;0,AC796,I796))</f>
        <v>0</v>
      </c>
      <c r="AF796" s="85" t="e">
        <f ca="1">OFFSET(MD!$P$5,MATCH($AK$7,MD_JAHR,0),0)*12</f>
        <v>#VALUE!</v>
      </c>
      <c r="AG796" s="85">
        <f t="shared" si="117"/>
        <v>0</v>
      </c>
      <c r="AH796" s="81"/>
      <c r="AJ796" s="72"/>
      <c r="AK796" s="72"/>
      <c r="AL796" s="72"/>
      <c r="AM796" s="72"/>
      <c r="AN796" s="72"/>
    </row>
    <row r="797" spans="2:40" ht="15" customHeight="1" x14ac:dyDescent="0.2">
      <c r="B797" s="78"/>
      <c r="C797" s="78"/>
      <c r="D797" s="78"/>
      <c r="E797" s="79"/>
      <c r="F797" s="80"/>
      <c r="G797" s="73"/>
      <c r="H797" s="82"/>
      <c r="I797" s="93"/>
      <c r="J797" s="90"/>
      <c r="K797" s="83"/>
      <c r="L797" s="83"/>
      <c r="M797" s="84"/>
      <c r="N797" s="83"/>
      <c r="O797" s="104" t="str">
        <f ca="1">IF($B797="","",IF(F797="Arbeitgeberähnliche Stellung",OFFSET(MD!$Q$5,MATCH(Grundlagen_Abrechnung_KAE!$AK$7,MD_JAHR,0),0)*$H797,IF(((AD797/12*M797*12)+N797)&gt;AF797,AF797/12,((AD797/12*M797*12)+N797)/12)))</f>
        <v/>
      </c>
      <c r="P797" s="90"/>
      <c r="Q797" s="90"/>
      <c r="R797" s="104">
        <f t="shared" si="110"/>
        <v>0</v>
      </c>
      <c r="T797" s="145">
        <f t="shared" si="111"/>
        <v>0</v>
      </c>
      <c r="U797" s="76">
        <f t="shared" ca="1" si="112"/>
        <v>0</v>
      </c>
      <c r="V797" s="76">
        <f t="shared" ca="1" si="118"/>
        <v>0</v>
      </c>
      <c r="W797" s="76">
        <f t="shared" ca="1" si="113"/>
        <v>0</v>
      </c>
      <c r="Y797" s="106" t="str">
        <f t="shared" si="114"/>
        <v>prüfen</v>
      </c>
      <c r="Z797" s="107" t="str">
        <f ca="1">IFERROR(OFFSET(MD!$U$5,MATCH(Grundlagen_Abrechnung_KAE!$E797,MD_GENDER,0),0),"")</f>
        <v/>
      </c>
      <c r="AA797" s="104">
        <f t="shared" si="115"/>
        <v>0</v>
      </c>
      <c r="AC797" s="104">
        <f t="shared" si="116"/>
        <v>0</v>
      </c>
      <c r="AD797" s="104">
        <f ca="1">IF(F797="Arbeitgeberähnliche Stellung",OFFSET(MD!$Q$5,MATCH(Grundlagen_Abrechnung_KAE!$AK$7,MD_JAHR,0),0)*$H797,IF(J797&gt;0,AC797,I797))</f>
        <v>0</v>
      </c>
      <c r="AF797" s="85" t="e">
        <f ca="1">OFFSET(MD!$P$5,MATCH($AK$7,MD_JAHR,0),0)*12</f>
        <v>#VALUE!</v>
      </c>
      <c r="AG797" s="85">
        <f t="shared" si="117"/>
        <v>0</v>
      </c>
      <c r="AH797" s="81"/>
      <c r="AJ797" s="72"/>
      <c r="AK797" s="72"/>
      <c r="AL797" s="72"/>
      <c r="AM797" s="72"/>
      <c r="AN797" s="72"/>
    </row>
    <row r="798" spans="2:40" ht="15" customHeight="1" x14ac:dyDescent="0.2">
      <c r="B798" s="78"/>
      <c r="C798" s="78"/>
      <c r="D798" s="78"/>
      <c r="E798" s="79"/>
      <c r="F798" s="80"/>
      <c r="G798" s="73"/>
      <c r="H798" s="82"/>
      <c r="I798" s="93"/>
      <c r="J798" s="90"/>
      <c r="K798" s="83"/>
      <c r="L798" s="83"/>
      <c r="M798" s="84"/>
      <c r="N798" s="83"/>
      <c r="O798" s="104" t="str">
        <f ca="1">IF($B798="","",IF(F798="Arbeitgeberähnliche Stellung",OFFSET(MD!$Q$5,MATCH(Grundlagen_Abrechnung_KAE!$AK$7,MD_JAHR,0),0)*$H798,IF(((AD798/12*M798*12)+N798)&gt;AF798,AF798/12,((AD798/12*M798*12)+N798)/12)))</f>
        <v/>
      </c>
      <c r="P798" s="90"/>
      <c r="Q798" s="90"/>
      <c r="R798" s="104">
        <f t="shared" si="110"/>
        <v>0</v>
      </c>
      <c r="T798" s="145">
        <f t="shared" si="111"/>
        <v>0</v>
      </c>
      <c r="U798" s="76">
        <f t="shared" ca="1" si="112"/>
        <v>0</v>
      </c>
      <c r="V798" s="76">
        <f t="shared" ca="1" si="118"/>
        <v>0</v>
      </c>
      <c r="W798" s="76">
        <f t="shared" ca="1" si="113"/>
        <v>0</v>
      </c>
      <c r="Y798" s="106" t="str">
        <f t="shared" si="114"/>
        <v>prüfen</v>
      </c>
      <c r="Z798" s="107" t="str">
        <f ca="1">IFERROR(OFFSET(MD!$U$5,MATCH(Grundlagen_Abrechnung_KAE!$E798,MD_GENDER,0),0),"")</f>
        <v/>
      </c>
      <c r="AA798" s="104">
        <f t="shared" si="115"/>
        <v>0</v>
      </c>
      <c r="AC798" s="104">
        <f t="shared" si="116"/>
        <v>0</v>
      </c>
      <c r="AD798" s="104">
        <f ca="1">IF(F798="Arbeitgeberähnliche Stellung",OFFSET(MD!$Q$5,MATCH(Grundlagen_Abrechnung_KAE!$AK$7,MD_JAHR,0),0)*$H798,IF(J798&gt;0,AC798,I798))</f>
        <v>0</v>
      </c>
      <c r="AF798" s="85" t="e">
        <f ca="1">OFFSET(MD!$P$5,MATCH($AK$7,MD_JAHR,0),0)*12</f>
        <v>#VALUE!</v>
      </c>
      <c r="AG798" s="85">
        <f t="shared" si="117"/>
        <v>0</v>
      </c>
      <c r="AH798" s="81"/>
      <c r="AJ798" s="72"/>
      <c r="AK798" s="72"/>
      <c r="AL798" s="72"/>
      <c r="AM798" s="72"/>
      <c r="AN798" s="72"/>
    </row>
    <row r="799" spans="2:40" ht="15" customHeight="1" x14ac:dyDescent="0.2">
      <c r="B799" s="78"/>
      <c r="C799" s="78"/>
      <c r="D799" s="78"/>
      <c r="E799" s="79"/>
      <c r="F799" s="80"/>
      <c r="G799" s="73"/>
      <c r="H799" s="82"/>
      <c r="I799" s="93"/>
      <c r="J799" s="90"/>
      <c r="K799" s="83"/>
      <c r="L799" s="83"/>
      <c r="M799" s="84"/>
      <c r="N799" s="83"/>
      <c r="O799" s="104" t="str">
        <f ca="1">IF($B799="","",IF(F799="Arbeitgeberähnliche Stellung",OFFSET(MD!$Q$5,MATCH(Grundlagen_Abrechnung_KAE!$AK$7,MD_JAHR,0),0)*$H799,IF(((AD799/12*M799*12)+N799)&gt;AF799,AF799/12,((AD799/12*M799*12)+N799)/12)))</f>
        <v/>
      </c>
      <c r="P799" s="90"/>
      <c r="Q799" s="90"/>
      <c r="R799" s="104">
        <f t="shared" si="110"/>
        <v>0</v>
      </c>
      <c r="T799" s="145">
        <f t="shared" si="111"/>
        <v>0</v>
      </c>
      <c r="U799" s="76">
        <f t="shared" ca="1" si="112"/>
        <v>0</v>
      </c>
      <c r="V799" s="76">
        <f t="shared" ca="1" si="118"/>
        <v>0</v>
      </c>
      <c r="W799" s="76">
        <f t="shared" ca="1" si="113"/>
        <v>0</v>
      </c>
      <c r="Y799" s="106" t="str">
        <f t="shared" si="114"/>
        <v>prüfen</v>
      </c>
      <c r="Z799" s="107" t="str">
        <f ca="1">IFERROR(OFFSET(MD!$U$5,MATCH(Grundlagen_Abrechnung_KAE!$E799,MD_GENDER,0),0),"")</f>
        <v/>
      </c>
      <c r="AA799" s="104">
        <f t="shared" si="115"/>
        <v>0</v>
      </c>
      <c r="AC799" s="104">
        <f t="shared" si="116"/>
        <v>0</v>
      </c>
      <c r="AD799" s="104">
        <f ca="1">IF(F799="Arbeitgeberähnliche Stellung",OFFSET(MD!$Q$5,MATCH(Grundlagen_Abrechnung_KAE!$AK$7,MD_JAHR,0),0)*$H799,IF(J799&gt;0,AC799,I799))</f>
        <v>0</v>
      </c>
      <c r="AF799" s="85" t="e">
        <f ca="1">OFFSET(MD!$P$5,MATCH($AK$7,MD_JAHR,0),0)*12</f>
        <v>#VALUE!</v>
      </c>
      <c r="AG799" s="85">
        <f t="shared" si="117"/>
        <v>0</v>
      </c>
      <c r="AH799" s="81"/>
      <c r="AJ799" s="72"/>
      <c r="AK799" s="72"/>
      <c r="AL799" s="72"/>
      <c r="AM799" s="72"/>
      <c r="AN799" s="72"/>
    </row>
    <row r="800" spans="2:40" ht="15" customHeight="1" x14ac:dyDescent="0.2">
      <c r="B800" s="78"/>
      <c r="C800" s="78"/>
      <c r="D800" s="78"/>
      <c r="E800" s="79"/>
      <c r="F800" s="80"/>
      <c r="G800" s="73"/>
      <c r="H800" s="82"/>
      <c r="I800" s="93"/>
      <c r="J800" s="90"/>
      <c r="K800" s="83"/>
      <c r="L800" s="83"/>
      <c r="M800" s="84"/>
      <c r="N800" s="83"/>
      <c r="O800" s="104" t="str">
        <f ca="1">IF($B800="","",IF(F800="Arbeitgeberähnliche Stellung",OFFSET(MD!$Q$5,MATCH(Grundlagen_Abrechnung_KAE!$AK$7,MD_JAHR,0),0)*$H800,IF(((AD800/12*M800*12)+N800)&gt;AF800,AF800/12,((AD800/12*M800*12)+N800)/12)))</f>
        <v/>
      </c>
      <c r="P800" s="90"/>
      <c r="Q800" s="90"/>
      <c r="R800" s="104">
        <f t="shared" si="110"/>
        <v>0</v>
      </c>
      <c r="T800" s="145">
        <f t="shared" si="111"/>
        <v>0</v>
      </c>
      <c r="U800" s="76">
        <f t="shared" ca="1" si="112"/>
        <v>0</v>
      </c>
      <c r="V800" s="76">
        <f t="shared" ca="1" si="118"/>
        <v>0</v>
      </c>
      <c r="W800" s="76">
        <f t="shared" ca="1" si="113"/>
        <v>0</v>
      </c>
      <c r="Y800" s="106" t="str">
        <f t="shared" si="114"/>
        <v>prüfen</v>
      </c>
      <c r="Z800" s="107" t="str">
        <f ca="1">IFERROR(OFFSET(MD!$U$5,MATCH(Grundlagen_Abrechnung_KAE!$E800,MD_GENDER,0),0),"")</f>
        <v/>
      </c>
      <c r="AA800" s="104">
        <f t="shared" si="115"/>
        <v>0</v>
      </c>
      <c r="AC800" s="104">
        <f t="shared" si="116"/>
        <v>0</v>
      </c>
      <c r="AD800" s="104">
        <f ca="1">IF(F800="Arbeitgeberähnliche Stellung",OFFSET(MD!$Q$5,MATCH(Grundlagen_Abrechnung_KAE!$AK$7,MD_JAHR,0),0)*$H800,IF(J800&gt;0,AC800,I800))</f>
        <v>0</v>
      </c>
      <c r="AF800" s="85" t="e">
        <f ca="1">OFFSET(MD!$P$5,MATCH($AK$7,MD_JAHR,0),0)*12</f>
        <v>#VALUE!</v>
      </c>
      <c r="AG800" s="85">
        <f t="shared" si="117"/>
        <v>0</v>
      </c>
      <c r="AH800" s="81"/>
      <c r="AJ800" s="72"/>
      <c r="AK800" s="72"/>
      <c r="AL800" s="72"/>
      <c r="AM800" s="72"/>
      <c r="AN800" s="72"/>
    </row>
    <row r="801" spans="2:40" ht="15" customHeight="1" x14ac:dyDescent="0.2">
      <c r="B801" s="78"/>
      <c r="C801" s="78"/>
      <c r="D801" s="78"/>
      <c r="E801" s="79"/>
      <c r="F801" s="80"/>
      <c r="G801" s="73"/>
      <c r="H801" s="82"/>
      <c r="I801" s="93"/>
      <c r="J801" s="90"/>
      <c r="K801" s="83"/>
      <c r="L801" s="83"/>
      <c r="M801" s="84"/>
      <c r="N801" s="83"/>
      <c r="O801" s="104" t="str">
        <f ca="1">IF($B801="","",IF(F801="Arbeitgeberähnliche Stellung",OFFSET(MD!$Q$5,MATCH(Grundlagen_Abrechnung_KAE!$AK$7,MD_JAHR,0),0)*$H801,IF(((AD801/12*M801*12)+N801)&gt;AF801,AF801/12,((AD801/12*M801*12)+N801)/12)))</f>
        <v/>
      </c>
      <c r="P801" s="90"/>
      <c r="Q801" s="90"/>
      <c r="R801" s="104">
        <f t="shared" si="110"/>
        <v>0</v>
      </c>
      <c r="T801" s="145">
        <f t="shared" si="111"/>
        <v>0</v>
      </c>
      <c r="U801" s="76">
        <f t="shared" ca="1" si="112"/>
        <v>0</v>
      </c>
      <c r="V801" s="76">
        <f t="shared" ca="1" si="118"/>
        <v>0</v>
      </c>
      <c r="W801" s="76">
        <f t="shared" ca="1" si="113"/>
        <v>0</v>
      </c>
      <c r="Y801" s="106" t="str">
        <f t="shared" si="114"/>
        <v>prüfen</v>
      </c>
      <c r="Z801" s="107" t="str">
        <f ca="1">IFERROR(OFFSET(MD!$U$5,MATCH(Grundlagen_Abrechnung_KAE!$E801,MD_GENDER,0),0),"")</f>
        <v/>
      </c>
      <c r="AA801" s="104">
        <f t="shared" si="115"/>
        <v>0</v>
      </c>
      <c r="AC801" s="104">
        <f t="shared" si="116"/>
        <v>0</v>
      </c>
      <c r="AD801" s="104">
        <f ca="1">IF(F801="Arbeitgeberähnliche Stellung",OFFSET(MD!$Q$5,MATCH(Grundlagen_Abrechnung_KAE!$AK$7,MD_JAHR,0),0)*$H801,IF(J801&gt;0,AC801,I801))</f>
        <v>0</v>
      </c>
      <c r="AF801" s="85" t="e">
        <f ca="1">OFFSET(MD!$P$5,MATCH($AK$7,MD_JAHR,0),0)*12</f>
        <v>#VALUE!</v>
      </c>
      <c r="AG801" s="85">
        <f t="shared" si="117"/>
        <v>0</v>
      </c>
      <c r="AH801" s="81"/>
      <c r="AJ801" s="72"/>
      <c r="AK801" s="72"/>
      <c r="AL801" s="72"/>
      <c r="AM801" s="72"/>
      <c r="AN801" s="72"/>
    </row>
    <row r="802" spans="2:40" ht="15" customHeight="1" x14ac:dyDescent="0.2">
      <c r="B802" s="78"/>
      <c r="C802" s="78"/>
      <c r="D802" s="78"/>
      <c r="E802" s="79"/>
      <c r="F802" s="80"/>
      <c r="G802" s="73"/>
      <c r="H802" s="82"/>
      <c r="I802" s="93"/>
      <c r="J802" s="90"/>
      <c r="K802" s="83"/>
      <c r="L802" s="83"/>
      <c r="M802" s="84"/>
      <c r="N802" s="83"/>
      <c r="O802" s="104" t="str">
        <f ca="1">IF($B802="","",IF(F802="Arbeitgeberähnliche Stellung",OFFSET(MD!$Q$5,MATCH(Grundlagen_Abrechnung_KAE!$AK$7,MD_JAHR,0),0)*$H802,IF(((AD802/12*M802*12)+N802)&gt;AF802,AF802/12,((AD802/12*M802*12)+N802)/12)))</f>
        <v/>
      </c>
      <c r="P802" s="90"/>
      <c r="Q802" s="90"/>
      <c r="R802" s="104">
        <f t="shared" si="110"/>
        <v>0</v>
      </c>
      <c r="T802" s="145">
        <f t="shared" si="111"/>
        <v>0</v>
      </c>
      <c r="U802" s="76">
        <f t="shared" ca="1" si="112"/>
        <v>0</v>
      </c>
      <c r="V802" s="76">
        <f t="shared" ca="1" si="118"/>
        <v>0</v>
      </c>
      <c r="W802" s="76">
        <f t="shared" ca="1" si="113"/>
        <v>0</v>
      </c>
      <c r="Y802" s="106" t="str">
        <f t="shared" si="114"/>
        <v>prüfen</v>
      </c>
      <c r="Z802" s="107" t="str">
        <f ca="1">IFERROR(OFFSET(MD!$U$5,MATCH(Grundlagen_Abrechnung_KAE!$E802,MD_GENDER,0),0),"")</f>
        <v/>
      </c>
      <c r="AA802" s="104">
        <f t="shared" si="115"/>
        <v>0</v>
      </c>
      <c r="AC802" s="104">
        <f t="shared" si="116"/>
        <v>0</v>
      </c>
      <c r="AD802" s="104">
        <f ca="1">IF(F802="Arbeitgeberähnliche Stellung",OFFSET(MD!$Q$5,MATCH(Grundlagen_Abrechnung_KAE!$AK$7,MD_JAHR,0),0)*$H802,IF(J802&gt;0,AC802,I802))</f>
        <v>0</v>
      </c>
      <c r="AF802" s="85" t="e">
        <f ca="1">OFFSET(MD!$P$5,MATCH($AK$7,MD_JAHR,0),0)*12</f>
        <v>#VALUE!</v>
      </c>
      <c r="AG802" s="85">
        <f t="shared" si="117"/>
        <v>0</v>
      </c>
      <c r="AH802" s="81"/>
      <c r="AJ802" s="72"/>
      <c r="AK802" s="72"/>
      <c r="AL802" s="72"/>
      <c r="AM802" s="72"/>
      <c r="AN802" s="72"/>
    </row>
    <row r="803" spans="2:40" ht="15" customHeight="1" x14ac:dyDescent="0.2">
      <c r="B803" s="78"/>
      <c r="C803" s="78"/>
      <c r="D803" s="78"/>
      <c r="E803" s="79"/>
      <c r="F803" s="80"/>
      <c r="G803" s="73"/>
      <c r="H803" s="82"/>
      <c r="I803" s="93"/>
      <c r="J803" s="90"/>
      <c r="K803" s="83"/>
      <c r="L803" s="83"/>
      <c r="M803" s="84"/>
      <c r="N803" s="83"/>
      <c r="O803" s="104" t="str">
        <f ca="1">IF($B803="","",IF(F803="Arbeitgeberähnliche Stellung",OFFSET(MD!$Q$5,MATCH(Grundlagen_Abrechnung_KAE!$AK$7,MD_JAHR,0),0)*$H803,IF(((AD803/12*M803*12)+N803)&gt;AF803,AF803/12,((AD803/12*M803*12)+N803)/12)))</f>
        <v/>
      </c>
      <c r="P803" s="90"/>
      <c r="Q803" s="90"/>
      <c r="R803" s="104">
        <f t="shared" si="110"/>
        <v>0</v>
      </c>
      <c r="T803" s="145">
        <f t="shared" si="111"/>
        <v>0</v>
      </c>
      <c r="U803" s="76">
        <f t="shared" ca="1" si="112"/>
        <v>0</v>
      </c>
      <c r="V803" s="76">
        <f t="shared" ca="1" si="118"/>
        <v>0</v>
      </c>
      <c r="W803" s="76">
        <f t="shared" ca="1" si="113"/>
        <v>0</v>
      </c>
      <c r="Y803" s="106" t="str">
        <f t="shared" si="114"/>
        <v>prüfen</v>
      </c>
      <c r="Z803" s="107" t="str">
        <f ca="1">IFERROR(OFFSET(MD!$U$5,MATCH(Grundlagen_Abrechnung_KAE!$E803,MD_GENDER,0),0),"")</f>
        <v/>
      </c>
      <c r="AA803" s="104">
        <f t="shared" si="115"/>
        <v>0</v>
      </c>
      <c r="AC803" s="104">
        <f t="shared" si="116"/>
        <v>0</v>
      </c>
      <c r="AD803" s="104">
        <f ca="1">IF(F803="Arbeitgeberähnliche Stellung",OFFSET(MD!$Q$5,MATCH(Grundlagen_Abrechnung_KAE!$AK$7,MD_JAHR,0),0)*$H803,IF(J803&gt;0,AC803,I803))</f>
        <v>0</v>
      </c>
      <c r="AF803" s="85" t="e">
        <f ca="1">OFFSET(MD!$P$5,MATCH($AK$7,MD_JAHR,0),0)*12</f>
        <v>#VALUE!</v>
      </c>
      <c r="AG803" s="85">
        <f t="shared" si="117"/>
        <v>0</v>
      </c>
      <c r="AH803" s="81"/>
      <c r="AJ803" s="72"/>
      <c r="AK803" s="72"/>
      <c r="AL803" s="72"/>
      <c r="AM803" s="72"/>
      <c r="AN803" s="72"/>
    </row>
    <row r="804" spans="2:40" ht="15" customHeight="1" x14ac:dyDescent="0.2">
      <c r="B804" s="78"/>
      <c r="C804" s="78"/>
      <c r="D804" s="78"/>
      <c r="E804" s="79"/>
      <c r="F804" s="80"/>
      <c r="G804" s="73"/>
      <c r="H804" s="82"/>
      <c r="I804" s="93"/>
      <c r="J804" s="90"/>
      <c r="K804" s="83"/>
      <c r="L804" s="83"/>
      <c r="M804" s="84"/>
      <c r="N804" s="83"/>
      <c r="O804" s="104" t="str">
        <f ca="1">IF($B804="","",IF(F804="Arbeitgeberähnliche Stellung",OFFSET(MD!$Q$5,MATCH(Grundlagen_Abrechnung_KAE!$AK$7,MD_JAHR,0),0)*$H804,IF(((AD804/12*M804*12)+N804)&gt;AF804,AF804/12,((AD804/12*M804*12)+N804)/12)))</f>
        <v/>
      </c>
      <c r="P804" s="90"/>
      <c r="Q804" s="90"/>
      <c r="R804" s="104">
        <f t="shared" si="110"/>
        <v>0</v>
      </c>
      <c r="T804" s="145">
        <f t="shared" si="111"/>
        <v>0</v>
      </c>
      <c r="U804" s="76">
        <f t="shared" ca="1" si="112"/>
        <v>0</v>
      </c>
      <c r="V804" s="76">
        <f t="shared" ca="1" si="118"/>
        <v>0</v>
      </c>
      <c r="W804" s="76">
        <f t="shared" ca="1" si="113"/>
        <v>0</v>
      </c>
      <c r="Y804" s="106" t="str">
        <f t="shared" si="114"/>
        <v>prüfen</v>
      </c>
      <c r="Z804" s="107" t="str">
        <f ca="1">IFERROR(OFFSET(MD!$U$5,MATCH(Grundlagen_Abrechnung_KAE!$E804,MD_GENDER,0),0),"")</f>
        <v/>
      </c>
      <c r="AA804" s="104">
        <f t="shared" si="115"/>
        <v>0</v>
      </c>
      <c r="AC804" s="104">
        <f t="shared" si="116"/>
        <v>0</v>
      </c>
      <c r="AD804" s="104">
        <f ca="1">IF(F804="Arbeitgeberähnliche Stellung",OFFSET(MD!$Q$5,MATCH(Grundlagen_Abrechnung_KAE!$AK$7,MD_JAHR,0),0)*$H804,IF(J804&gt;0,AC804,I804))</f>
        <v>0</v>
      </c>
      <c r="AF804" s="85" t="e">
        <f ca="1">OFFSET(MD!$P$5,MATCH($AK$7,MD_JAHR,0),0)*12</f>
        <v>#VALUE!</v>
      </c>
      <c r="AG804" s="85">
        <f t="shared" si="117"/>
        <v>0</v>
      </c>
      <c r="AH804" s="81"/>
      <c r="AJ804" s="72"/>
      <c r="AK804" s="72"/>
      <c r="AL804" s="72"/>
      <c r="AM804" s="72"/>
      <c r="AN804" s="72"/>
    </row>
    <row r="805" spans="2:40" ht="15" customHeight="1" x14ac:dyDescent="0.2">
      <c r="B805" s="78"/>
      <c r="C805" s="78"/>
      <c r="D805" s="78"/>
      <c r="E805" s="79"/>
      <c r="F805" s="80"/>
      <c r="G805" s="73"/>
      <c r="H805" s="82"/>
      <c r="I805" s="93"/>
      <c r="J805" s="90"/>
      <c r="K805" s="83"/>
      <c r="L805" s="83"/>
      <c r="M805" s="84"/>
      <c r="N805" s="83"/>
      <c r="O805" s="104" t="str">
        <f ca="1">IF($B805="","",IF(F805="Arbeitgeberähnliche Stellung",OFFSET(MD!$Q$5,MATCH(Grundlagen_Abrechnung_KAE!$AK$7,MD_JAHR,0),0)*$H805,IF(((AD805/12*M805*12)+N805)&gt;AF805,AF805/12,((AD805/12*M805*12)+N805)/12)))</f>
        <v/>
      </c>
      <c r="P805" s="90"/>
      <c r="Q805" s="90"/>
      <c r="R805" s="104">
        <f t="shared" si="110"/>
        <v>0</v>
      </c>
      <c r="T805" s="145">
        <f t="shared" si="111"/>
        <v>0</v>
      </c>
      <c r="U805" s="76">
        <f t="shared" ca="1" si="112"/>
        <v>0</v>
      </c>
      <c r="V805" s="76">
        <f t="shared" ca="1" si="118"/>
        <v>0</v>
      </c>
      <c r="W805" s="76">
        <f t="shared" ca="1" si="113"/>
        <v>0</v>
      </c>
      <c r="Y805" s="106" t="str">
        <f t="shared" si="114"/>
        <v>prüfen</v>
      </c>
      <c r="Z805" s="107" t="str">
        <f ca="1">IFERROR(OFFSET(MD!$U$5,MATCH(Grundlagen_Abrechnung_KAE!$E805,MD_GENDER,0),0),"")</f>
        <v/>
      </c>
      <c r="AA805" s="104">
        <f t="shared" si="115"/>
        <v>0</v>
      </c>
      <c r="AC805" s="104">
        <f t="shared" si="116"/>
        <v>0</v>
      </c>
      <c r="AD805" s="104">
        <f ca="1">IF(F805="Arbeitgeberähnliche Stellung",OFFSET(MD!$Q$5,MATCH(Grundlagen_Abrechnung_KAE!$AK$7,MD_JAHR,0),0)*$H805,IF(J805&gt;0,AC805,I805))</f>
        <v>0</v>
      </c>
      <c r="AF805" s="85" t="e">
        <f ca="1">OFFSET(MD!$P$5,MATCH($AK$7,MD_JAHR,0),0)*12</f>
        <v>#VALUE!</v>
      </c>
      <c r="AG805" s="85">
        <f t="shared" si="117"/>
        <v>0</v>
      </c>
      <c r="AH805" s="81"/>
      <c r="AJ805" s="72"/>
      <c r="AK805" s="72"/>
      <c r="AL805" s="72"/>
      <c r="AM805" s="72"/>
      <c r="AN805" s="72"/>
    </row>
    <row r="806" spans="2:40" ht="15" customHeight="1" x14ac:dyDescent="0.2">
      <c r="B806" s="78"/>
      <c r="C806" s="78"/>
      <c r="D806" s="78"/>
      <c r="E806" s="79"/>
      <c r="F806" s="80"/>
      <c r="G806" s="73"/>
      <c r="H806" s="82"/>
      <c r="I806" s="93"/>
      <c r="J806" s="90"/>
      <c r="K806" s="83"/>
      <c r="L806" s="83"/>
      <c r="M806" s="84"/>
      <c r="N806" s="83"/>
      <c r="O806" s="104" t="str">
        <f ca="1">IF($B806="","",IF(F806="Arbeitgeberähnliche Stellung",OFFSET(MD!$Q$5,MATCH(Grundlagen_Abrechnung_KAE!$AK$7,MD_JAHR,0),0)*$H806,IF(((AD806/12*M806*12)+N806)&gt;AF806,AF806/12,((AD806/12*M806*12)+N806)/12)))</f>
        <v/>
      </c>
      <c r="P806" s="90"/>
      <c r="Q806" s="90"/>
      <c r="R806" s="104">
        <f t="shared" si="110"/>
        <v>0</v>
      </c>
      <c r="T806" s="145">
        <f t="shared" si="111"/>
        <v>0</v>
      </c>
      <c r="U806" s="76">
        <f t="shared" ca="1" si="112"/>
        <v>0</v>
      </c>
      <c r="V806" s="76">
        <f t="shared" ca="1" si="118"/>
        <v>0</v>
      </c>
      <c r="W806" s="76">
        <f t="shared" ca="1" si="113"/>
        <v>0</v>
      </c>
      <c r="Y806" s="106" t="str">
        <f t="shared" si="114"/>
        <v>prüfen</v>
      </c>
      <c r="Z806" s="107" t="str">
        <f ca="1">IFERROR(OFFSET(MD!$U$5,MATCH(Grundlagen_Abrechnung_KAE!$E806,MD_GENDER,0),0),"")</f>
        <v/>
      </c>
      <c r="AA806" s="104">
        <f t="shared" si="115"/>
        <v>0</v>
      </c>
      <c r="AC806" s="104">
        <f t="shared" si="116"/>
        <v>0</v>
      </c>
      <c r="AD806" s="104">
        <f ca="1">IF(F806="Arbeitgeberähnliche Stellung",OFFSET(MD!$Q$5,MATCH(Grundlagen_Abrechnung_KAE!$AK$7,MD_JAHR,0),0)*$H806,IF(J806&gt;0,AC806,I806))</f>
        <v>0</v>
      </c>
      <c r="AF806" s="85" t="e">
        <f ca="1">OFFSET(MD!$P$5,MATCH($AK$7,MD_JAHR,0),0)*12</f>
        <v>#VALUE!</v>
      </c>
      <c r="AG806" s="85">
        <f t="shared" si="117"/>
        <v>0</v>
      </c>
      <c r="AH806" s="81"/>
      <c r="AJ806" s="72"/>
      <c r="AK806" s="72"/>
      <c r="AL806" s="72"/>
      <c r="AM806" s="72"/>
      <c r="AN806" s="72"/>
    </row>
    <row r="807" spans="2:40" ht="15" customHeight="1" x14ac:dyDescent="0.2">
      <c r="B807" s="78"/>
      <c r="C807" s="78"/>
      <c r="D807" s="78"/>
      <c r="E807" s="79"/>
      <c r="F807" s="80"/>
      <c r="G807" s="73"/>
      <c r="H807" s="82"/>
      <c r="I807" s="93"/>
      <c r="J807" s="90"/>
      <c r="K807" s="83"/>
      <c r="L807" s="83"/>
      <c r="M807" s="84"/>
      <c r="N807" s="83"/>
      <c r="O807" s="104" t="str">
        <f ca="1">IF($B807="","",IF(F807="Arbeitgeberähnliche Stellung",OFFSET(MD!$Q$5,MATCH(Grundlagen_Abrechnung_KAE!$AK$7,MD_JAHR,0),0)*$H807,IF(((AD807/12*M807*12)+N807)&gt;AF807,AF807/12,((AD807/12*M807*12)+N807)/12)))</f>
        <v/>
      </c>
      <c r="P807" s="90"/>
      <c r="Q807" s="90"/>
      <c r="R807" s="104">
        <f t="shared" si="110"/>
        <v>0</v>
      </c>
      <c r="T807" s="145">
        <f t="shared" si="111"/>
        <v>0</v>
      </c>
      <c r="U807" s="76">
        <f t="shared" ca="1" si="112"/>
        <v>0</v>
      </c>
      <c r="V807" s="76">
        <f t="shared" ca="1" si="118"/>
        <v>0</v>
      </c>
      <c r="W807" s="76">
        <f t="shared" ca="1" si="113"/>
        <v>0</v>
      </c>
      <c r="Y807" s="106" t="str">
        <f t="shared" si="114"/>
        <v>prüfen</v>
      </c>
      <c r="Z807" s="107" t="str">
        <f ca="1">IFERROR(OFFSET(MD!$U$5,MATCH(Grundlagen_Abrechnung_KAE!$E807,MD_GENDER,0),0),"")</f>
        <v/>
      </c>
      <c r="AA807" s="104">
        <f t="shared" si="115"/>
        <v>0</v>
      </c>
      <c r="AC807" s="104">
        <f t="shared" si="116"/>
        <v>0</v>
      </c>
      <c r="AD807" s="104">
        <f ca="1">IF(F807="Arbeitgeberähnliche Stellung",OFFSET(MD!$Q$5,MATCH(Grundlagen_Abrechnung_KAE!$AK$7,MD_JAHR,0),0)*$H807,IF(J807&gt;0,AC807,I807))</f>
        <v>0</v>
      </c>
      <c r="AF807" s="85" t="e">
        <f ca="1">OFFSET(MD!$P$5,MATCH($AK$7,MD_JAHR,0),0)*12</f>
        <v>#VALUE!</v>
      </c>
      <c r="AG807" s="85">
        <f t="shared" si="117"/>
        <v>0</v>
      </c>
      <c r="AH807" s="81"/>
      <c r="AJ807" s="72"/>
      <c r="AK807" s="72"/>
      <c r="AL807" s="72"/>
      <c r="AM807" s="72"/>
      <c r="AN807" s="72"/>
    </row>
    <row r="808" spans="2:40" ht="15" customHeight="1" x14ac:dyDescent="0.2">
      <c r="B808" s="78"/>
      <c r="C808" s="78"/>
      <c r="D808" s="78"/>
      <c r="E808" s="79"/>
      <c r="F808" s="80"/>
      <c r="G808" s="73"/>
      <c r="H808" s="82"/>
      <c r="I808" s="93"/>
      <c r="J808" s="90"/>
      <c r="K808" s="83"/>
      <c r="L808" s="83"/>
      <c r="M808" s="84"/>
      <c r="N808" s="83"/>
      <c r="O808" s="104" t="str">
        <f ca="1">IF($B808="","",IF(F808="Arbeitgeberähnliche Stellung",OFFSET(MD!$Q$5,MATCH(Grundlagen_Abrechnung_KAE!$AK$7,MD_JAHR,0),0)*$H808,IF(((AD808/12*M808*12)+N808)&gt;AF808,AF808/12,((AD808/12*M808*12)+N808)/12)))</f>
        <v/>
      </c>
      <c r="P808" s="90"/>
      <c r="Q808" s="90"/>
      <c r="R808" s="104">
        <f t="shared" si="110"/>
        <v>0</v>
      </c>
      <c r="T808" s="145">
        <f t="shared" si="111"/>
        <v>0</v>
      </c>
      <c r="U808" s="76">
        <f t="shared" ca="1" si="112"/>
        <v>0</v>
      </c>
      <c r="V808" s="76">
        <f t="shared" ca="1" si="118"/>
        <v>0</v>
      </c>
      <c r="W808" s="76">
        <f t="shared" ca="1" si="113"/>
        <v>0</v>
      </c>
      <c r="Y808" s="106" t="str">
        <f t="shared" si="114"/>
        <v>prüfen</v>
      </c>
      <c r="Z808" s="107" t="str">
        <f ca="1">IFERROR(OFFSET(MD!$U$5,MATCH(Grundlagen_Abrechnung_KAE!$E808,MD_GENDER,0),0),"")</f>
        <v/>
      </c>
      <c r="AA808" s="104">
        <f t="shared" si="115"/>
        <v>0</v>
      </c>
      <c r="AC808" s="104">
        <f t="shared" si="116"/>
        <v>0</v>
      </c>
      <c r="AD808" s="104">
        <f ca="1">IF(F808="Arbeitgeberähnliche Stellung",OFFSET(MD!$Q$5,MATCH(Grundlagen_Abrechnung_KAE!$AK$7,MD_JAHR,0),0)*$H808,IF(J808&gt;0,AC808,I808))</f>
        <v>0</v>
      </c>
      <c r="AF808" s="85" t="e">
        <f ca="1">OFFSET(MD!$P$5,MATCH($AK$7,MD_JAHR,0),0)*12</f>
        <v>#VALUE!</v>
      </c>
      <c r="AG808" s="85">
        <f t="shared" si="117"/>
        <v>0</v>
      </c>
      <c r="AH808" s="81"/>
      <c r="AJ808" s="72"/>
      <c r="AK808" s="72"/>
      <c r="AL808" s="72"/>
      <c r="AM808" s="72"/>
      <c r="AN808" s="72"/>
    </row>
    <row r="809" spans="2:40" ht="15" customHeight="1" x14ac:dyDescent="0.2">
      <c r="B809" s="78"/>
      <c r="C809" s="78"/>
      <c r="D809" s="78"/>
      <c r="E809" s="79"/>
      <c r="F809" s="80"/>
      <c r="G809" s="73"/>
      <c r="H809" s="82"/>
      <c r="I809" s="93"/>
      <c r="J809" s="90"/>
      <c r="K809" s="83"/>
      <c r="L809" s="83"/>
      <c r="M809" s="84"/>
      <c r="N809" s="83"/>
      <c r="O809" s="104" t="str">
        <f ca="1">IF($B809="","",IF(F809="Arbeitgeberähnliche Stellung",OFFSET(MD!$Q$5,MATCH(Grundlagen_Abrechnung_KAE!$AK$7,MD_JAHR,0),0)*$H809,IF(((AD809/12*M809*12)+N809)&gt;AF809,AF809/12,((AD809/12*M809*12)+N809)/12)))</f>
        <v/>
      </c>
      <c r="P809" s="90"/>
      <c r="Q809" s="90"/>
      <c r="R809" s="104">
        <f t="shared" si="110"/>
        <v>0</v>
      </c>
      <c r="T809" s="145">
        <f t="shared" si="111"/>
        <v>0</v>
      </c>
      <c r="U809" s="76">
        <f t="shared" ca="1" si="112"/>
        <v>0</v>
      </c>
      <c r="V809" s="76">
        <f t="shared" ca="1" si="118"/>
        <v>0</v>
      </c>
      <c r="W809" s="76">
        <f t="shared" ca="1" si="113"/>
        <v>0</v>
      </c>
      <c r="Y809" s="106" t="str">
        <f t="shared" si="114"/>
        <v>prüfen</v>
      </c>
      <c r="Z809" s="107" t="str">
        <f ca="1">IFERROR(OFFSET(MD!$U$5,MATCH(Grundlagen_Abrechnung_KAE!$E809,MD_GENDER,0),0),"")</f>
        <v/>
      </c>
      <c r="AA809" s="104">
        <f t="shared" si="115"/>
        <v>0</v>
      </c>
      <c r="AC809" s="104">
        <f t="shared" si="116"/>
        <v>0</v>
      </c>
      <c r="AD809" s="104">
        <f ca="1">IF(F809="Arbeitgeberähnliche Stellung",OFFSET(MD!$Q$5,MATCH(Grundlagen_Abrechnung_KAE!$AK$7,MD_JAHR,0),0)*$H809,IF(J809&gt;0,AC809,I809))</f>
        <v>0</v>
      </c>
      <c r="AF809" s="85" t="e">
        <f ca="1">OFFSET(MD!$P$5,MATCH($AK$7,MD_JAHR,0),0)*12</f>
        <v>#VALUE!</v>
      </c>
      <c r="AG809" s="85">
        <f t="shared" si="117"/>
        <v>0</v>
      </c>
      <c r="AH809" s="81"/>
      <c r="AJ809" s="72"/>
      <c r="AK809" s="72"/>
      <c r="AL809" s="72"/>
      <c r="AM809" s="72"/>
      <c r="AN809" s="72"/>
    </row>
    <row r="810" spans="2:40" ht="15" customHeight="1" x14ac:dyDescent="0.2">
      <c r="B810" s="78"/>
      <c r="C810" s="78"/>
      <c r="D810" s="78"/>
      <c r="E810" s="79"/>
      <c r="F810" s="80"/>
      <c r="G810" s="73"/>
      <c r="H810" s="82"/>
      <c r="I810" s="93"/>
      <c r="J810" s="90"/>
      <c r="K810" s="83"/>
      <c r="L810" s="83"/>
      <c r="M810" s="84"/>
      <c r="N810" s="83"/>
      <c r="O810" s="104" t="str">
        <f ca="1">IF($B810="","",IF(F810="Arbeitgeberähnliche Stellung",OFFSET(MD!$Q$5,MATCH(Grundlagen_Abrechnung_KAE!$AK$7,MD_JAHR,0),0)*$H810,IF(((AD810/12*M810*12)+N810)&gt;AF810,AF810/12,((AD810/12*M810*12)+N810)/12)))</f>
        <v/>
      </c>
      <c r="P810" s="90"/>
      <c r="Q810" s="90"/>
      <c r="R810" s="104">
        <f t="shared" si="110"/>
        <v>0</v>
      </c>
      <c r="T810" s="145">
        <f t="shared" si="111"/>
        <v>0</v>
      </c>
      <c r="U810" s="76">
        <f t="shared" ca="1" si="112"/>
        <v>0</v>
      </c>
      <c r="V810" s="76">
        <f t="shared" ca="1" si="118"/>
        <v>0</v>
      </c>
      <c r="W810" s="76">
        <f t="shared" ca="1" si="113"/>
        <v>0</v>
      </c>
      <c r="Y810" s="106" t="str">
        <f t="shared" si="114"/>
        <v>prüfen</v>
      </c>
      <c r="Z810" s="107" t="str">
        <f ca="1">IFERROR(OFFSET(MD!$U$5,MATCH(Grundlagen_Abrechnung_KAE!$E810,MD_GENDER,0),0),"")</f>
        <v/>
      </c>
      <c r="AA810" s="104">
        <f t="shared" si="115"/>
        <v>0</v>
      </c>
      <c r="AC810" s="104">
        <f t="shared" si="116"/>
        <v>0</v>
      </c>
      <c r="AD810" s="104">
        <f ca="1">IF(F810="Arbeitgeberähnliche Stellung",OFFSET(MD!$Q$5,MATCH(Grundlagen_Abrechnung_KAE!$AK$7,MD_JAHR,0),0)*$H810,IF(J810&gt;0,AC810,I810))</f>
        <v>0</v>
      </c>
      <c r="AF810" s="85" t="e">
        <f ca="1">OFFSET(MD!$P$5,MATCH($AK$7,MD_JAHR,0),0)*12</f>
        <v>#VALUE!</v>
      </c>
      <c r="AG810" s="85">
        <f t="shared" si="117"/>
        <v>0</v>
      </c>
      <c r="AH810" s="81"/>
      <c r="AJ810" s="72"/>
      <c r="AK810" s="72"/>
      <c r="AL810" s="72"/>
      <c r="AM810" s="72"/>
      <c r="AN810" s="72"/>
    </row>
    <row r="811" spans="2:40" ht="15" customHeight="1" x14ac:dyDescent="0.2">
      <c r="B811" s="78"/>
      <c r="C811" s="78"/>
      <c r="D811" s="78"/>
      <c r="E811" s="79"/>
      <c r="F811" s="80"/>
      <c r="G811" s="73"/>
      <c r="H811" s="82"/>
      <c r="I811" s="93"/>
      <c r="J811" s="90"/>
      <c r="K811" s="83"/>
      <c r="L811" s="83"/>
      <c r="M811" s="84"/>
      <c r="N811" s="83"/>
      <c r="O811" s="104" t="str">
        <f ca="1">IF($B811="","",IF(F811="Arbeitgeberähnliche Stellung",OFFSET(MD!$Q$5,MATCH(Grundlagen_Abrechnung_KAE!$AK$7,MD_JAHR,0),0)*$H811,IF(((AD811/12*M811*12)+N811)&gt;AF811,AF811/12,((AD811/12*M811*12)+N811)/12)))</f>
        <v/>
      </c>
      <c r="P811" s="90"/>
      <c r="Q811" s="90"/>
      <c r="R811" s="104">
        <f t="shared" si="110"/>
        <v>0</v>
      </c>
      <c r="T811" s="145">
        <f t="shared" si="111"/>
        <v>0</v>
      </c>
      <c r="U811" s="76">
        <f t="shared" ca="1" si="112"/>
        <v>0</v>
      </c>
      <c r="V811" s="76">
        <f t="shared" ca="1" si="118"/>
        <v>0</v>
      </c>
      <c r="W811" s="76">
        <f t="shared" ca="1" si="113"/>
        <v>0</v>
      </c>
      <c r="Y811" s="106" t="str">
        <f t="shared" si="114"/>
        <v>prüfen</v>
      </c>
      <c r="Z811" s="107" t="str">
        <f ca="1">IFERROR(OFFSET(MD!$U$5,MATCH(Grundlagen_Abrechnung_KAE!$E811,MD_GENDER,0),0),"")</f>
        <v/>
      </c>
      <c r="AA811" s="104">
        <f t="shared" si="115"/>
        <v>0</v>
      </c>
      <c r="AC811" s="104">
        <f t="shared" si="116"/>
        <v>0</v>
      </c>
      <c r="AD811" s="104">
        <f ca="1">IF(F811="Arbeitgeberähnliche Stellung",OFFSET(MD!$Q$5,MATCH(Grundlagen_Abrechnung_KAE!$AK$7,MD_JAHR,0),0)*$H811,IF(J811&gt;0,AC811,I811))</f>
        <v>0</v>
      </c>
      <c r="AF811" s="85" t="e">
        <f ca="1">OFFSET(MD!$P$5,MATCH($AK$7,MD_JAHR,0),0)*12</f>
        <v>#VALUE!</v>
      </c>
      <c r="AG811" s="85">
        <f t="shared" si="117"/>
        <v>0</v>
      </c>
      <c r="AH811" s="81"/>
      <c r="AJ811" s="72"/>
      <c r="AK811" s="72"/>
      <c r="AL811" s="72"/>
      <c r="AM811" s="72"/>
      <c r="AN811" s="72"/>
    </row>
    <row r="812" spans="2:40" ht="15" customHeight="1" x14ac:dyDescent="0.2">
      <c r="B812" s="78"/>
      <c r="C812" s="78"/>
      <c r="D812" s="78"/>
      <c r="E812" s="79"/>
      <c r="F812" s="80"/>
      <c r="G812" s="73"/>
      <c r="H812" s="82"/>
      <c r="I812" s="93"/>
      <c r="J812" s="90"/>
      <c r="K812" s="83"/>
      <c r="L812" s="83"/>
      <c r="M812" s="84"/>
      <c r="N812" s="83"/>
      <c r="O812" s="104" t="str">
        <f ca="1">IF($B812="","",IF(F812="Arbeitgeberähnliche Stellung",OFFSET(MD!$Q$5,MATCH(Grundlagen_Abrechnung_KAE!$AK$7,MD_JAHR,0),0)*$H812,IF(((AD812/12*M812*12)+N812)&gt;AF812,AF812/12,((AD812/12*M812*12)+N812)/12)))</f>
        <v/>
      </c>
      <c r="P812" s="90"/>
      <c r="Q812" s="90"/>
      <c r="R812" s="104">
        <f t="shared" si="110"/>
        <v>0</v>
      </c>
      <c r="T812" s="145">
        <f t="shared" si="111"/>
        <v>0</v>
      </c>
      <c r="U812" s="76">
        <f t="shared" ca="1" si="112"/>
        <v>0</v>
      </c>
      <c r="V812" s="76">
        <f t="shared" ca="1" si="118"/>
        <v>0</v>
      </c>
      <c r="W812" s="76">
        <f t="shared" ca="1" si="113"/>
        <v>0</v>
      </c>
      <c r="Y812" s="106" t="str">
        <f t="shared" si="114"/>
        <v>prüfen</v>
      </c>
      <c r="Z812" s="107" t="str">
        <f ca="1">IFERROR(OFFSET(MD!$U$5,MATCH(Grundlagen_Abrechnung_KAE!$E812,MD_GENDER,0),0),"")</f>
        <v/>
      </c>
      <c r="AA812" s="104">
        <f t="shared" si="115"/>
        <v>0</v>
      </c>
      <c r="AC812" s="104">
        <f t="shared" si="116"/>
        <v>0</v>
      </c>
      <c r="AD812" s="104">
        <f ca="1">IF(F812="Arbeitgeberähnliche Stellung",OFFSET(MD!$Q$5,MATCH(Grundlagen_Abrechnung_KAE!$AK$7,MD_JAHR,0),0)*$H812,IF(J812&gt;0,AC812,I812))</f>
        <v>0</v>
      </c>
      <c r="AF812" s="85" t="e">
        <f ca="1">OFFSET(MD!$P$5,MATCH($AK$7,MD_JAHR,0),0)*12</f>
        <v>#VALUE!</v>
      </c>
      <c r="AG812" s="85">
        <f t="shared" si="117"/>
        <v>0</v>
      </c>
      <c r="AH812" s="81"/>
      <c r="AJ812" s="72"/>
      <c r="AK812" s="72"/>
      <c r="AL812" s="72"/>
      <c r="AM812" s="72"/>
      <c r="AN812" s="72"/>
    </row>
    <row r="813" spans="2:40" ht="15" customHeight="1" x14ac:dyDescent="0.2">
      <c r="B813" s="78"/>
      <c r="C813" s="78"/>
      <c r="D813" s="78"/>
      <c r="E813" s="79"/>
      <c r="F813" s="80"/>
      <c r="G813" s="73"/>
      <c r="H813" s="82"/>
      <c r="I813" s="93"/>
      <c r="J813" s="90"/>
      <c r="K813" s="83"/>
      <c r="L813" s="83"/>
      <c r="M813" s="84"/>
      <c r="N813" s="83"/>
      <c r="O813" s="104" t="str">
        <f ca="1">IF($B813="","",IF(F813="Arbeitgeberähnliche Stellung",OFFSET(MD!$Q$5,MATCH(Grundlagen_Abrechnung_KAE!$AK$7,MD_JAHR,0),0)*$H813,IF(((AD813/12*M813*12)+N813)&gt;AF813,AF813/12,((AD813/12*M813*12)+N813)/12)))</f>
        <v/>
      </c>
      <c r="P813" s="90"/>
      <c r="Q813" s="90"/>
      <c r="R813" s="104">
        <f t="shared" si="110"/>
        <v>0</v>
      </c>
      <c r="T813" s="145">
        <f t="shared" si="111"/>
        <v>0</v>
      </c>
      <c r="U813" s="76">
        <f t="shared" ca="1" si="112"/>
        <v>0</v>
      </c>
      <c r="V813" s="76">
        <f t="shared" ca="1" si="118"/>
        <v>0</v>
      </c>
      <c r="W813" s="76">
        <f t="shared" ca="1" si="113"/>
        <v>0</v>
      </c>
      <c r="Y813" s="106" t="str">
        <f t="shared" si="114"/>
        <v>prüfen</v>
      </c>
      <c r="Z813" s="107" t="str">
        <f ca="1">IFERROR(OFFSET(MD!$U$5,MATCH(Grundlagen_Abrechnung_KAE!$E813,MD_GENDER,0),0),"")</f>
        <v/>
      </c>
      <c r="AA813" s="104">
        <f t="shared" si="115"/>
        <v>0</v>
      </c>
      <c r="AC813" s="104">
        <f t="shared" si="116"/>
        <v>0</v>
      </c>
      <c r="AD813" s="104">
        <f ca="1">IF(F813="Arbeitgeberähnliche Stellung",OFFSET(MD!$Q$5,MATCH(Grundlagen_Abrechnung_KAE!$AK$7,MD_JAHR,0),0)*$H813,IF(J813&gt;0,AC813,I813))</f>
        <v>0</v>
      </c>
      <c r="AF813" s="85" t="e">
        <f ca="1">OFFSET(MD!$P$5,MATCH($AK$7,MD_JAHR,0),0)*12</f>
        <v>#VALUE!</v>
      </c>
      <c r="AG813" s="85">
        <f t="shared" si="117"/>
        <v>0</v>
      </c>
      <c r="AH813" s="81"/>
      <c r="AJ813" s="72"/>
      <c r="AK813" s="72"/>
      <c r="AL813" s="72"/>
      <c r="AM813" s="72"/>
      <c r="AN813" s="72"/>
    </row>
    <row r="814" spans="2:40" ht="15" customHeight="1" x14ac:dyDescent="0.2">
      <c r="B814" s="78"/>
      <c r="C814" s="78"/>
      <c r="D814" s="78"/>
      <c r="E814" s="79"/>
      <c r="F814" s="80"/>
      <c r="G814" s="73"/>
      <c r="H814" s="82"/>
      <c r="I814" s="93"/>
      <c r="J814" s="90"/>
      <c r="K814" s="83"/>
      <c r="L814" s="83"/>
      <c r="M814" s="84"/>
      <c r="N814" s="83"/>
      <c r="O814" s="104" t="str">
        <f ca="1">IF($B814="","",IF(F814="Arbeitgeberähnliche Stellung",OFFSET(MD!$Q$5,MATCH(Grundlagen_Abrechnung_KAE!$AK$7,MD_JAHR,0),0)*$H814,IF(((AD814/12*M814*12)+N814)&gt;AF814,AF814/12,((AD814/12*M814*12)+N814)/12)))</f>
        <v/>
      </c>
      <c r="P814" s="90"/>
      <c r="Q814" s="90"/>
      <c r="R814" s="104">
        <f t="shared" si="110"/>
        <v>0</v>
      </c>
      <c r="T814" s="145">
        <f t="shared" si="111"/>
        <v>0</v>
      </c>
      <c r="U814" s="76">
        <f t="shared" ca="1" si="112"/>
        <v>0</v>
      </c>
      <c r="V814" s="76">
        <f t="shared" ca="1" si="118"/>
        <v>0</v>
      </c>
      <c r="W814" s="76">
        <f t="shared" ca="1" si="113"/>
        <v>0</v>
      </c>
      <c r="Y814" s="106" t="str">
        <f t="shared" si="114"/>
        <v>prüfen</v>
      </c>
      <c r="Z814" s="107" t="str">
        <f ca="1">IFERROR(OFFSET(MD!$U$5,MATCH(Grundlagen_Abrechnung_KAE!$E814,MD_GENDER,0),0),"")</f>
        <v/>
      </c>
      <c r="AA814" s="104">
        <f t="shared" si="115"/>
        <v>0</v>
      </c>
      <c r="AC814" s="104">
        <f t="shared" si="116"/>
        <v>0</v>
      </c>
      <c r="AD814" s="104">
        <f ca="1">IF(F814="Arbeitgeberähnliche Stellung",OFFSET(MD!$Q$5,MATCH(Grundlagen_Abrechnung_KAE!$AK$7,MD_JAHR,0),0)*$H814,IF(J814&gt;0,AC814,I814))</f>
        <v>0</v>
      </c>
      <c r="AF814" s="85" t="e">
        <f ca="1">OFFSET(MD!$P$5,MATCH($AK$7,MD_JAHR,0),0)*12</f>
        <v>#VALUE!</v>
      </c>
      <c r="AG814" s="85">
        <f t="shared" si="117"/>
        <v>0</v>
      </c>
      <c r="AH814" s="81"/>
      <c r="AJ814" s="72"/>
      <c r="AK814" s="72"/>
      <c r="AL814" s="72"/>
      <c r="AM814" s="72"/>
      <c r="AN814" s="72"/>
    </row>
    <row r="815" spans="2:40" ht="15" customHeight="1" x14ac:dyDescent="0.2">
      <c r="B815" s="78"/>
      <c r="C815" s="78"/>
      <c r="D815" s="78"/>
      <c r="E815" s="79"/>
      <c r="F815" s="80"/>
      <c r="G815" s="73"/>
      <c r="H815" s="82"/>
      <c r="I815" s="93"/>
      <c r="J815" s="90"/>
      <c r="K815" s="83"/>
      <c r="L815" s="83"/>
      <c r="M815" s="84"/>
      <c r="N815" s="83"/>
      <c r="O815" s="104" t="str">
        <f ca="1">IF($B815="","",IF(F815="Arbeitgeberähnliche Stellung",OFFSET(MD!$Q$5,MATCH(Grundlagen_Abrechnung_KAE!$AK$7,MD_JAHR,0),0)*$H815,IF(((AD815/12*M815*12)+N815)&gt;AF815,AF815/12,((AD815/12*M815*12)+N815)/12)))</f>
        <v/>
      </c>
      <c r="P815" s="90"/>
      <c r="Q815" s="90"/>
      <c r="R815" s="104">
        <f t="shared" si="110"/>
        <v>0</v>
      </c>
      <c r="T815" s="145">
        <f t="shared" si="111"/>
        <v>0</v>
      </c>
      <c r="U815" s="76">
        <f t="shared" ca="1" si="112"/>
        <v>0</v>
      </c>
      <c r="V815" s="76">
        <f t="shared" ca="1" si="118"/>
        <v>0</v>
      </c>
      <c r="W815" s="76">
        <f t="shared" ca="1" si="113"/>
        <v>0</v>
      </c>
      <c r="Y815" s="106" t="str">
        <f t="shared" si="114"/>
        <v>prüfen</v>
      </c>
      <c r="Z815" s="107" t="str">
        <f ca="1">IFERROR(OFFSET(MD!$U$5,MATCH(Grundlagen_Abrechnung_KAE!$E815,MD_GENDER,0),0),"")</f>
        <v/>
      </c>
      <c r="AA815" s="104">
        <f t="shared" si="115"/>
        <v>0</v>
      </c>
      <c r="AC815" s="104">
        <f t="shared" si="116"/>
        <v>0</v>
      </c>
      <c r="AD815" s="104">
        <f ca="1">IF(F815="Arbeitgeberähnliche Stellung",OFFSET(MD!$Q$5,MATCH(Grundlagen_Abrechnung_KAE!$AK$7,MD_JAHR,0),0)*$H815,IF(J815&gt;0,AC815,I815))</f>
        <v>0</v>
      </c>
      <c r="AF815" s="85" t="e">
        <f ca="1">OFFSET(MD!$P$5,MATCH($AK$7,MD_JAHR,0),0)*12</f>
        <v>#VALUE!</v>
      </c>
      <c r="AG815" s="85">
        <f t="shared" si="117"/>
        <v>0</v>
      </c>
      <c r="AH815" s="81"/>
      <c r="AJ815" s="72"/>
      <c r="AK815" s="72"/>
      <c r="AL815" s="72"/>
      <c r="AM815" s="72"/>
      <c r="AN815" s="72"/>
    </row>
    <row r="816" spans="2:40" ht="15" customHeight="1" x14ac:dyDescent="0.2">
      <c r="B816" s="78"/>
      <c r="C816" s="78"/>
      <c r="D816" s="78"/>
      <c r="E816" s="79"/>
      <c r="F816" s="80"/>
      <c r="G816" s="73"/>
      <c r="H816" s="82"/>
      <c r="I816" s="93"/>
      <c r="J816" s="90"/>
      <c r="K816" s="83"/>
      <c r="L816" s="83"/>
      <c r="M816" s="84"/>
      <c r="N816" s="83"/>
      <c r="O816" s="104" t="str">
        <f ca="1">IF($B816="","",IF(F816="Arbeitgeberähnliche Stellung",OFFSET(MD!$Q$5,MATCH(Grundlagen_Abrechnung_KAE!$AK$7,MD_JAHR,0),0)*$H816,IF(((AD816/12*M816*12)+N816)&gt;AF816,AF816/12,((AD816/12*M816*12)+N816)/12)))</f>
        <v/>
      </c>
      <c r="P816" s="90"/>
      <c r="Q816" s="90"/>
      <c r="R816" s="104">
        <f t="shared" si="110"/>
        <v>0</v>
      </c>
      <c r="T816" s="145">
        <f t="shared" si="111"/>
        <v>0</v>
      </c>
      <c r="U816" s="76">
        <f t="shared" ca="1" si="112"/>
        <v>0</v>
      </c>
      <c r="V816" s="76">
        <f t="shared" ca="1" si="118"/>
        <v>0</v>
      </c>
      <c r="W816" s="76">
        <f t="shared" ca="1" si="113"/>
        <v>0</v>
      </c>
      <c r="Y816" s="106" t="str">
        <f t="shared" si="114"/>
        <v>prüfen</v>
      </c>
      <c r="Z816" s="107" t="str">
        <f ca="1">IFERROR(OFFSET(MD!$U$5,MATCH(Grundlagen_Abrechnung_KAE!$E816,MD_GENDER,0),0),"")</f>
        <v/>
      </c>
      <c r="AA816" s="104">
        <f t="shared" si="115"/>
        <v>0</v>
      </c>
      <c r="AC816" s="104">
        <f t="shared" si="116"/>
        <v>0</v>
      </c>
      <c r="AD816" s="104">
        <f ca="1">IF(F816="Arbeitgeberähnliche Stellung",OFFSET(MD!$Q$5,MATCH(Grundlagen_Abrechnung_KAE!$AK$7,MD_JAHR,0),0)*$H816,IF(J816&gt;0,AC816,I816))</f>
        <v>0</v>
      </c>
      <c r="AF816" s="85" t="e">
        <f ca="1">OFFSET(MD!$P$5,MATCH($AK$7,MD_JAHR,0),0)*12</f>
        <v>#VALUE!</v>
      </c>
      <c r="AG816" s="85">
        <f t="shared" si="117"/>
        <v>0</v>
      </c>
      <c r="AH816" s="81"/>
      <c r="AJ816" s="72"/>
      <c r="AK816" s="72"/>
      <c r="AL816" s="72"/>
      <c r="AM816" s="72"/>
      <c r="AN816" s="72"/>
    </row>
    <row r="817" spans="2:40" ht="15" customHeight="1" x14ac:dyDescent="0.2">
      <c r="B817" s="78"/>
      <c r="C817" s="78"/>
      <c r="D817" s="78"/>
      <c r="E817" s="79"/>
      <c r="F817" s="80"/>
      <c r="G817" s="73"/>
      <c r="H817" s="82"/>
      <c r="I817" s="93"/>
      <c r="J817" s="90"/>
      <c r="K817" s="83"/>
      <c r="L817" s="83"/>
      <c r="M817" s="84"/>
      <c r="N817" s="83"/>
      <c r="O817" s="104" t="str">
        <f ca="1">IF($B817="","",IF(F817="Arbeitgeberähnliche Stellung",OFFSET(MD!$Q$5,MATCH(Grundlagen_Abrechnung_KAE!$AK$7,MD_JAHR,0),0)*$H817,IF(((AD817/12*M817*12)+N817)&gt;AF817,AF817/12,((AD817/12*M817*12)+N817)/12)))</f>
        <v/>
      </c>
      <c r="P817" s="90"/>
      <c r="Q817" s="90"/>
      <c r="R817" s="104">
        <f t="shared" si="110"/>
        <v>0</v>
      </c>
      <c r="T817" s="145">
        <f t="shared" si="111"/>
        <v>0</v>
      </c>
      <c r="U817" s="76">
        <f t="shared" ca="1" si="112"/>
        <v>0</v>
      </c>
      <c r="V817" s="76">
        <f t="shared" ca="1" si="118"/>
        <v>0</v>
      </c>
      <c r="W817" s="76">
        <f t="shared" ca="1" si="113"/>
        <v>0</v>
      </c>
      <c r="Y817" s="106" t="str">
        <f t="shared" si="114"/>
        <v>prüfen</v>
      </c>
      <c r="Z817" s="107" t="str">
        <f ca="1">IFERROR(OFFSET(MD!$U$5,MATCH(Grundlagen_Abrechnung_KAE!$E817,MD_GENDER,0),0),"")</f>
        <v/>
      </c>
      <c r="AA817" s="104">
        <f t="shared" si="115"/>
        <v>0</v>
      </c>
      <c r="AC817" s="104">
        <f t="shared" si="116"/>
        <v>0</v>
      </c>
      <c r="AD817" s="104">
        <f ca="1">IF(F817="Arbeitgeberähnliche Stellung",OFFSET(MD!$Q$5,MATCH(Grundlagen_Abrechnung_KAE!$AK$7,MD_JAHR,0),0)*$H817,IF(J817&gt;0,AC817,I817))</f>
        <v>0</v>
      </c>
      <c r="AF817" s="85" t="e">
        <f ca="1">OFFSET(MD!$P$5,MATCH($AK$7,MD_JAHR,0),0)*12</f>
        <v>#VALUE!</v>
      </c>
      <c r="AG817" s="85">
        <f t="shared" si="117"/>
        <v>0</v>
      </c>
      <c r="AH817" s="81"/>
      <c r="AJ817" s="72"/>
      <c r="AK817" s="72"/>
      <c r="AL817" s="72"/>
      <c r="AM817" s="72"/>
      <c r="AN817" s="72"/>
    </row>
    <row r="818" spans="2:40" ht="15" customHeight="1" x14ac:dyDescent="0.2">
      <c r="B818" s="78"/>
      <c r="C818" s="78"/>
      <c r="D818" s="78"/>
      <c r="E818" s="79"/>
      <c r="F818" s="80"/>
      <c r="G818" s="73"/>
      <c r="H818" s="82"/>
      <c r="I818" s="93"/>
      <c r="J818" s="90"/>
      <c r="K818" s="83"/>
      <c r="L818" s="83"/>
      <c r="M818" s="84"/>
      <c r="N818" s="83"/>
      <c r="O818" s="104" t="str">
        <f ca="1">IF($B818="","",IF(F818="Arbeitgeberähnliche Stellung",OFFSET(MD!$Q$5,MATCH(Grundlagen_Abrechnung_KAE!$AK$7,MD_JAHR,0),0)*$H818,IF(((AD818/12*M818*12)+N818)&gt;AF818,AF818/12,((AD818/12*M818*12)+N818)/12)))</f>
        <v/>
      </c>
      <c r="P818" s="90"/>
      <c r="Q818" s="90"/>
      <c r="R818" s="104">
        <f t="shared" si="110"/>
        <v>0</v>
      </c>
      <c r="T818" s="145">
        <f t="shared" si="111"/>
        <v>0</v>
      </c>
      <c r="U818" s="76">
        <f t="shared" ca="1" si="112"/>
        <v>0</v>
      </c>
      <c r="V818" s="76">
        <f t="shared" ca="1" si="118"/>
        <v>0</v>
      </c>
      <c r="W818" s="76">
        <f t="shared" ca="1" si="113"/>
        <v>0</v>
      </c>
      <c r="Y818" s="106" t="str">
        <f t="shared" si="114"/>
        <v>prüfen</v>
      </c>
      <c r="Z818" s="107" t="str">
        <f ca="1">IFERROR(OFFSET(MD!$U$5,MATCH(Grundlagen_Abrechnung_KAE!$E818,MD_GENDER,0),0),"")</f>
        <v/>
      </c>
      <c r="AA818" s="104">
        <f t="shared" si="115"/>
        <v>0</v>
      </c>
      <c r="AC818" s="104">
        <f t="shared" si="116"/>
        <v>0</v>
      </c>
      <c r="AD818" s="104">
        <f ca="1">IF(F818="Arbeitgeberähnliche Stellung",OFFSET(MD!$Q$5,MATCH(Grundlagen_Abrechnung_KAE!$AK$7,MD_JAHR,0),0)*$H818,IF(J818&gt;0,AC818,I818))</f>
        <v>0</v>
      </c>
      <c r="AF818" s="85" t="e">
        <f ca="1">OFFSET(MD!$P$5,MATCH($AK$7,MD_JAHR,0),0)*12</f>
        <v>#VALUE!</v>
      </c>
      <c r="AG818" s="85">
        <f t="shared" si="117"/>
        <v>0</v>
      </c>
      <c r="AH818" s="81"/>
      <c r="AJ818" s="72"/>
      <c r="AK818" s="72"/>
      <c r="AL818" s="72"/>
      <c r="AM818" s="72"/>
      <c r="AN818" s="72"/>
    </row>
    <row r="819" spans="2:40" ht="15" customHeight="1" x14ac:dyDescent="0.2">
      <c r="B819" s="78"/>
      <c r="C819" s="78"/>
      <c r="D819" s="78"/>
      <c r="E819" s="79"/>
      <c r="F819" s="80"/>
      <c r="G819" s="73"/>
      <c r="H819" s="82"/>
      <c r="I819" s="93"/>
      <c r="J819" s="90"/>
      <c r="K819" s="83"/>
      <c r="L819" s="83"/>
      <c r="M819" s="84"/>
      <c r="N819" s="83"/>
      <c r="O819" s="104" t="str">
        <f ca="1">IF($B819="","",IF(F819="Arbeitgeberähnliche Stellung",OFFSET(MD!$Q$5,MATCH(Grundlagen_Abrechnung_KAE!$AK$7,MD_JAHR,0),0)*$H819,IF(((AD819/12*M819*12)+N819)&gt;AF819,AF819/12,((AD819/12*M819*12)+N819)/12)))</f>
        <v/>
      </c>
      <c r="P819" s="90"/>
      <c r="Q819" s="90"/>
      <c r="R819" s="104">
        <f t="shared" si="110"/>
        <v>0</v>
      </c>
      <c r="T819" s="145">
        <f t="shared" si="111"/>
        <v>0</v>
      </c>
      <c r="U819" s="76">
        <f t="shared" ca="1" si="112"/>
        <v>0</v>
      </c>
      <c r="V819" s="76">
        <f t="shared" ca="1" si="118"/>
        <v>0</v>
      </c>
      <c r="W819" s="76">
        <f t="shared" ca="1" si="113"/>
        <v>0</v>
      </c>
      <c r="Y819" s="106" t="str">
        <f t="shared" si="114"/>
        <v>prüfen</v>
      </c>
      <c r="Z819" s="107" t="str">
        <f ca="1">IFERROR(OFFSET(MD!$U$5,MATCH(Grundlagen_Abrechnung_KAE!$E819,MD_GENDER,0),0),"")</f>
        <v/>
      </c>
      <c r="AA819" s="104">
        <f t="shared" si="115"/>
        <v>0</v>
      </c>
      <c r="AC819" s="104">
        <f t="shared" si="116"/>
        <v>0</v>
      </c>
      <c r="AD819" s="104">
        <f ca="1">IF(F819="Arbeitgeberähnliche Stellung",OFFSET(MD!$Q$5,MATCH(Grundlagen_Abrechnung_KAE!$AK$7,MD_JAHR,0),0)*$H819,IF(J819&gt;0,AC819,I819))</f>
        <v>0</v>
      </c>
      <c r="AF819" s="85" t="e">
        <f ca="1">OFFSET(MD!$P$5,MATCH($AK$7,MD_JAHR,0),0)*12</f>
        <v>#VALUE!</v>
      </c>
      <c r="AG819" s="85">
        <f t="shared" si="117"/>
        <v>0</v>
      </c>
      <c r="AH819" s="81"/>
      <c r="AJ819" s="72"/>
      <c r="AK819" s="72"/>
      <c r="AL819" s="72"/>
      <c r="AM819" s="72"/>
      <c r="AN819" s="72"/>
    </row>
    <row r="820" spans="2:40" ht="15" customHeight="1" x14ac:dyDescent="0.2">
      <c r="B820" s="78"/>
      <c r="C820" s="78"/>
      <c r="D820" s="78"/>
      <c r="E820" s="79"/>
      <c r="F820" s="80"/>
      <c r="G820" s="73"/>
      <c r="H820" s="82"/>
      <c r="I820" s="93"/>
      <c r="J820" s="90"/>
      <c r="K820" s="83"/>
      <c r="L820" s="83"/>
      <c r="M820" s="84"/>
      <c r="N820" s="83"/>
      <c r="O820" s="104" t="str">
        <f ca="1">IF($B820="","",IF(F820="Arbeitgeberähnliche Stellung",OFFSET(MD!$Q$5,MATCH(Grundlagen_Abrechnung_KAE!$AK$7,MD_JAHR,0),0)*$H820,IF(((AD820/12*M820*12)+N820)&gt;AF820,AF820/12,((AD820/12*M820*12)+N820)/12)))</f>
        <v/>
      </c>
      <c r="P820" s="90"/>
      <c r="Q820" s="90"/>
      <c r="R820" s="104">
        <f t="shared" si="110"/>
        <v>0</v>
      </c>
      <c r="T820" s="145">
        <f t="shared" si="111"/>
        <v>0</v>
      </c>
      <c r="U820" s="76">
        <f t="shared" ca="1" si="112"/>
        <v>0</v>
      </c>
      <c r="V820" s="76">
        <f t="shared" ca="1" si="118"/>
        <v>0</v>
      </c>
      <c r="W820" s="76">
        <f t="shared" ca="1" si="113"/>
        <v>0</v>
      </c>
      <c r="Y820" s="106" t="str">
        <f t="shared" si="114"/>
        <v>prüfen</v>
      </c>
      <c r="Z820" s="107" t="str">
        <f ca="1">IFERROR(OFFSET(MD!$U$5,MATCH(Grundlagen_Abrechnung_KAE!$E820,MD_GENDER,0),0),"")</f>
        <v/>
      </c>
      <c r="AA820" s="104">
        <f t="shared" si="115"/>
        <v>0</v>
      </c>
      <c r="AC820" s="104">
        <f t="shared" si="116"/>
        <v>0</v>
      </c>
      <c r="AD820" s="104">
        <f ca="1">IF(F820="Arbeitgeberähnliche Stellung",OFFSET(MD!$Q$5,MATCH(Grundlagen_Abrechnung_KAE!$AK$7,MD_JAHR,0),0)*$H820,IF(J820&gt;0,AC820,I820))</f>
        <v>0</v>
      </c>
      <c r="AF820" s="85" t="e">
        <f ca="1">OFFSET(MD!$P$5,MATCH($AK$7,MD_JAHR,0),0)*12</f>
        <v>#VALUE!</v>
      </c>
      <c r="AG820" s="85">
        <f t="shared" si="117"/>
        <v>0</v>
      </c>
      <c r="AH820" s="81"/>
      <c r="AJ820" s="72"/>
      <c r="AK820" s="72"/>
      <c r="AL820" s="72"/>
      <c r="AM820" s="72"/>
      <c r="AN820" s="72"/>
    </row>
    <row r="821" spans="2:40" ht="15" customHeight="1" x14ac:dyDescent="0.2">
      <c r="B821" s="78"/>
      <c r="C821" s="78"/>
      <c r="D821" s="78"/>
      <c r="E821" s="79"/>
      <c r="F821" s="80"/>
      <c r="G821" s="73"/>
      <c r="H821" s="82"/>
      <c r="I821" s="93"/>
      <c r="J821" s="90"/>
      <c r="K821" s="83"/>
      <c r="L821" s="83"/>
      <c r="M821" s="84"/>
      <c r="N821" s="83"/>
      <c r="O821" s="104" t="str">
        <f ca="1">IF($B821="","",IF(F821="Arbeitgeberähnliche Stellung",OFFSET(MD!$Q$5,MATCH(Grundlagen_Abrechnung_KAE!$AK$7,MD_JAHR,0),0)*$H821,IF(((AD821/12*M821*12)+N821)&gt;AF821,AF821/12,((AD821/12*M821*12)+N821)/12)))</f>
        <v/>
      </c>
      <c r="P821" s="90"/>
      <c r="Q821" s="90"/>
      <c r="R821" s="104">
        <f t="shared" si="110"/>
        <v>0</v>
      </c>
      <c r="T821" s="145">
        <f t="shared" si="111"/>
        <v>0</v>
      </c>
      <c r="U821" s="76">
        <f t="shared" ca="1" si="112"/>
        <v>0</v>
      </c>
      <c r="V821" s="76">
        <f t="shared" ca="1" si="118"/>
        <v>0</v>
      </c>
      <c r="W821" s="76">
        <f t="shared" ca="1" si="113"/>
        <v>0</v>
      </c>
      <c r="Y821" s="106" t="str">
        <f t="shared" si="114"/>
        <v>prüfen</v>
      </c>
      <c r="Z821" s="107" t="str">
        <f ca="1">IFERROR(OFFSET(MD!$U$5,MATCH(Grundlagen_Abrechnung_KAE!$E821,MD_GENDER,0),0),"")</f>
        <v/>
      </c>
      <c r="AA821" s="104">
        <f t="shared" si="115"/>
        <v>0</v>
      </c>
      <c r="AC821" s="104">
        <f t="shared" si="116"/>
        <v>0</v>
      </c>
      <c r="AD821" s="104">
        <f ca="1">IF(F821="Arbeitgeberähnliche Stellung",OFFSET(MD!$Q$5,MATCH(Grundlagen_Abrechnung_KAE!$AK$7,MD_JAHR,0),0)*$H821,IF(J821&gt;0,AC821,I821))</f>
        <v>0</v>
      </c>
      <c r="AF821" s="85" t="e">
        <f ca="1">OFFSET(MD!$P$5,MATCH($AK$7,MD_JAHR,0),0)*12</f>
        <v>#VALUE!</v>
      </c>
      <c r="AG821" s="85">
        <f t="shared" si="117"/>
        <v>0</v>
      </c>
      <c r="AH821" s="81"/>
      <c r="AJ821" s="72"/>
      <c r="AK821" s="72"/>
      <c r="AL821" s="72"/>
      <c r="AM821" s="72"/>
      <c r="AN821" s="72"/>
    </row>
    <row r="822" spans="2:40" ht="15" customHeight="1" x14ac:dyDescent="0.2">
      <c r="B822" s="78"/>
      <c r="C822" s="78"/>
      <c r="D822" s="78"/>
      <c r="E822" s="79"/>
      <c r="F822" s="80"/>
      <c r="G822" s="73"/>
      <c r="H822" s="82"/>
      <c r="I822" s="93"/>
      <c r="J822" s="90"/>
      <c r="K822" s="83"/>
      <c r="L822" s="83"/>
      <c r="M822" s="84"/>
      <c r="N822" s="83"/>
      <c r="O822" s="104" t="str">
        <f ca="1">IF($B822="","",IF(F822="Arbeitgeberähnliche Stellung",OFFSET(MD!$Q$5,MATCH(Grundlagen_Abrechnung_KAE!$AK$7,MD_JAHR,0),0)*$H822,IF(((AD822/12*M822*12)+N822)&gt;AF822,AF822/12,((AD822/12*M822*12)+N822)/12)))</f>
        <v/>
      </c>
      <c r="P822" s="90"/>
      <c r="Q822" s="90"/>
      <c r="R822" s="104">
        <f t="shared" si="110"/>
        <v>0</v>
      </c>
      <c r="T822" s="145">
        <f t="shared" si="111"/>
        <v>0</v>
      </c>
      <c r="U822" s="76">
        <f t="shared" ca="1" si="112"/>
        <v>0</v>
      </c>
      <c r="V822" s="76">
        <f t="shared" ca="1" si="118"/>
        <v>0</v>
      </c>
      <c r="W822" s="76">
        <f t="shared" ca="1" si="113"/>
        <v>0</v>
      </c>
      <c r="Y822" s="106" t="str">
        <f t="shared" si="114"/>
        <v>prüfen</v>
      </c>
      <c r="Z822" s="107" t="str">
        <f ca="1">IFERROR(OFFSET(MD!$U$5,MATCH(Grundlagen_Abrechnung_KAE!$E822,MD_GENDER,0),0),"")</f>
        <v/>
      </c>
      <c r="AA822" s="104">
        <f t="shared" si="115"/>
        <v>0</v>
      </c>
      <c r="AC822" s="104">
        <f t="shared" si="116"/>
        <v>0</v>
      </c>
      <c r="AD822" s="104">
        <f ca="1">IF(F822="Arbeitgeberähnliche Stellung",OFFSET(MD!$Q$5,MATCH(Grundlagen_Abrechnung_KAE!$AK$7,MD_JAHR,0),0)*$H822,IF(J822&gt;0,AC822,I822))</f>
        <v>0</v>
      </c>
      <c r="AF822" s="85" t="e">
        <f ca="1">OFFSET(MD!$P$5,MATCH($AK$7,MD_JAHR,0),0)*12</f>
        <v>#VALUE!</v>
      </c>
      <c r="AG822" s="85">
        <f t="shared" si="117"/>
        <v>0</v>
      </c>
      <c r="AH822" s="81"/>
      <c r="AJ822" s="72"/>
      <c r="AK822" s="72"/>
      <c r="AL822" s="72"/>
      <c r="AM822" s="72"/>
      <c r="AN822" s="72"/>
    </row>
    <row r="823" spans="2:40" ht="15" customHeight="1" x14ac:dyDescent="0.2">
      <c r="B823" s="78"/>
      <c r="C823" s="78"/>
      <c r="D823" s="78"/>
      <c r="E823" s="79"/>
      <c r="F823" s="80"/>
      <c r="G823" s="73"/>
      <c r="H823" s="82"/>
      <c r="I823" s="93"/>
      <c r="J823" s="90"/>
      <c r="K823" s="83"/>
      <c r="L823" s="83"/>
      <c r="M823" s="84"/>
      <c r="N823" s="83"/>
      <c r="O823" s="104" t="str">
        <f ca="1">IF($B823="","",IF(F823="Arbeitgeberähnliche Stellung",OFFSET(MD!$Q$5,MATCH(Grundlagen_Abrechnung_KAE!$AK$7,MD_JAHR,0),0)*$H823,IF(((AD823/12*M823*12)+N823)&gt;AF823,AF823/12,((AD823/12*M823*12)+N823)/12)))</f>
        <v/>
      </c>
      <c r="P823" s="90"/>
      <c r="Q823" s="90"/>
      <c r="R823" s="104">
        <f t="shared" si="110"/>
        <v>0</v>
      </c>
      <c r="T823" s="145">
        <f t="shared" si="111"/>
        <v>0</v>
      </c>
      <c r="U823" s="76">
        <f t="shared" ca="1" si="112"/>
        <v>0</v>
      </c>
      <c r="V823" s="76">
        <f t="shared" ca="1" si="118"/>
        <v>0</v>
      </c>
      <c r="W823" s="76">
        <f t="shared" ca="1" si="113"/>
        <v>0</v>
      </c>
      <c r="Y823" s="106" t="str">
        <f t="shared" si="114"/>
        <v>prüfen</v>
      </c>
      <c r="Z823" s="107" t="str">
        <f ca="1">IFERROR(OFFSET(MD!$U$5,MATCH(Grundlagen_Abrechnung_KAE!$E823,MD_GENDER,0),0),"")</f>
        <v/>
      </c>
      <c r="AA823" s="104">
        <f t="shared" si="115"/>
        <v>0</v>
      </c>
      <c r="AC823" s="104">
        <f t="shared" si="116"/>
        <v>0</v>
      </c>
      <c r="AD823" s="104">
        <f ca="1">IF(F823="Arbeitgeberähnliche Stellung",OFFSET(MD!$Q$5,MATCH(Grundlagen_Abrechnung_KAE!$AK$7,MD_JAHR,0),0)*$H823,IF(J823&gt;0,AC823,I823))</f>
        <v>0</v>
      </c>
      <c r="AF823" s="85" t="e">
        <f ca="1">OFFSET(MD!$P$5,MATCH($AK$7,MD_JAHR,0),0)*12</f>
        <v>#VALUE!</v>
      </c>
      <c r="AG823" s="85">
        <f t="shared" si="117"/>
        <v>0</v>
      </c>
      <c r="AH823" s="81"/>
      <c r="AJ823" s="72"/>
      <c r="AK823" s="72"/>
      <c r="AL823" s="72"/>
      <c r="AM823" s="72"/>
      <c r="AN823" s="72"/>
    </row>
    <row r="824" spans="2:40" ht="15" customHeight="1" x14ac:dyDescent="0.2">
      <c r="B824" s="78"/>
      <c r="C824" s="78"/>
      <c r="D824" s="78"/>
      <c r="E824" s="79"/>
      <c r="F824" s="80"/>
      <c r="G824" s="73"/>
      <c r="H824" s="82"/>
      <c r="I824" s="93"/>
      <c r="J824" s="90"/>
      <c r="K824" s="83"/>
      <c r="L824" s="83"/>
      <c r="M824" s="84"/>
      <c r="N824" s="83"/>
      <c r="O824" s="104" t="str">
        <f ca="1">IF($B824="","",IF(F824="Arbeitgeberähnliche Stellung",OFFSET(MD!$Q$5,MATCH(Grundlagen_Abrechnung_KAE!$AK$7,MD_JAHR,0),0)*$H824,IF(((AD824/12*M824*12)+N824)&gt;AF824,AF824/12,((AD824/12*M824*12)+N824)/12)))</f>
        <v/>
      </c>
      <c r="P824" s="90"/>
      <c r="Q824" s="90"/>
      <c r="R824" s="104">
        <f t="shared" si="110"/>
        <v>0</v>
      </c>
      <c r="T824" s="145">
        <f t="shared" si="111"/>
        <v>0</v>
      </c>
      <c r="U824" s="76">
        <f t="shared" ca="1" si="112"/>
        <v>0</v>
      </c>
      <c r="V824" s="76">
        <f t="shared" ca="1" si="118"/>
        <v>0</v>
      </c>
      <c r="W824" s="76">
        <f t="shared" ca="1" si="113"/>
        <v>0</v>
      </c>
      <c r="Y824" s="106" t="str">
        <f t="shared" si="114"/>
        <v>prüfen</v>
      </c>
      <c r="Z824" s="107" t="str">
        <f ca="1">IFERROR(OFFSET(MD!$U$5,MATCH(Grundlagen_Abrechnung_KAE!$E824,MD_GENDER,0),0),"")</f>
        <v/>
      </c>
      <c r="AA824" s="104">
        <f t="shared" si="115"/>
        <v>0</v>
      </c>
      <c r="AC824" s="104">
        <f t="shared" si="116"/>
        <v>0</v>
      </c>
      <c r="AD824" s="104">
        <f ca="1">IF(F824="Arbeitgeberähnliche Stellung",OFFSET(MD!$Q$5,MATCH(Grundlagen_Abrechnung_KAE!$AK$7,MD_JAHR,0),0)*$H824,IF(J824&gt;0,AC824,I824))</f>
        <v>0</v>
      </c>
      <c r="AF824" s="85" t="e">
        <f ca="1">OFFSET(MD!$P$5,MATCH($AK$7,MD_JAHR,0),0)*12</f>
        <v>#VALUE!</v>
      </c>
      <c r="AG824" s="85">
        <f t="shared" si="117"/>
        <v>0</v>
      </c>
      <c r="AH824" s="81"/>
      <c r="AJ824" s="72"/>
      <c r="AK824" s="72"/>
      <c r="AL824" s="72"/>
      <c r="AM824" s="72"/>
      <c r="AN824" s="72"/>
    </row>
    <row r="825" spans="2:40" ht="15" customHeight="1" x14ac:dyDescent="0.2">
      <c r="B825" s="78"/>
      <c r="C825" s="78"/>
      <c r="D825" s="78"/>
      <c r="E825" s="79"/>
      <c r="F825" s="80"/>
      <c r="G825" s="73"/>
      <c r="H825" s="82"/>
      <c r="I825" s="93"/>
      <c r="J825" s="90"/>
      <c r="K825" s="83"/>
      <c r="L825" s="83"/>
      <c r="M825" s="84"/>
      <c r="N825" s="83"/>
      <c r="O825" s="104" t="str">
        <f ca="1">IF($B825="","",IF(F825="Arbeitgeberähnliche Stellung",OFFSET(MD!$Q$5,MATCH(Grundlagen_Abrechnung_KAE!$AK$7,MD_JAHR,0),0)*$H825,IF(((AD825/12*M825*12)+N825)&gt;AF825,AF825/12,((AD825/12*M825*12)+N825)/12)))</f>
        <v/>
      </c>
      <c r="P825" s="90"/>
      <c r="Q825" s="90"/>
      <c r="R825" s="104">
        <f t="shared" si="110"/>
        <v>0</v>
      </c>
      <c r="T825" s="145">
        <f t="shared" si="111"/>
        <v>0</v>
      </c>
      <c r="U825" s="76">
        <f t="shared" ca="1" si="112"/>
        <v>0</v>
      </c>
      <c r="V825" s="76">
        <f t="shared" ca="1" si="118"/>
        <v>0</v>
      </c>
      <c r="W825" s="76">
        <f t="shared" ca="1" si="113"/>
        <v>0</v>
      </c>
      <c r="Y825" s="106" t="str">
        <f t="shared" si="114"/>
        <v>prüfen</v>
      </c>
      <c r="Z825" s="107" t="str">
        <f ca="1">IFERROR(OFFSET(MD!$U$5,MATCH(Grundlagen_Abrechnung_KAE!$E825,MD_GENDER,0),0),"")</f>
        <v/>
      </c>
      <c r="AA825" s="104">
        <f t="shared" si="115"/>
        <v>0</v>
      </c>
      <c r="AC825" s="104">
        <f t="shared" si="116"/>
        <v>0</v>
      </c>
      <c r="AD825" s="104">
        <f ca="1">IF(F825="Arbeitgeberähnliche Stellung",OFFSET(MD!$Q$5,MATCH(Grundlagen_Abrechnung_KAE!$AK$7,MD_JAHR,0),0)*$H825,IF(J825&gt;0,AC825,I825))</f>
        <v>0</v>
      </c>
      <c r="AF825" s="85" t="e">
        <f ca="1">OFFSET(MD!$P$5,MATCH($AK$7,MD_JAHR,0),0)*12</f>
        <v>#VALUE!</v>
      </c>
      <c r="AG825" s="85">
        <f t="shared" si="117"/>
        <v>0</v>
      </c>
      <c r="AH825" s="81"/>
      <c r="AJ825" s="72"/>
      <c r="AK825" s="72"/>
      <c r="AL825" s="72"/>
      <c r="AM825" s="72"/>
      <c r="AN825" s="72"/>
    </row>
    <row r="826" spans="2:40" ht="15" customHeight="1" x14ac:dyDescent="0.2">
      <c r="B826" s="78"/>
      <c r="C826" s="78"/>
      <c r="D826" s="78"/>
      <c r="E826" s="79"/>
      <c r="F826" s="80"/>
      <c r="G826" s="73"/>
      <c r="H826" s="82"/>
      <c r="I826" s="93"/>
      <c r="J826" s="90"/>
      <c r="K826" s="83"/>
      <c r="L826" s="83"/>
      <c r="M826" s="84"/>
      <c r="N826" s="83"/>
      <c r="O826" s="104" t="str">
        <f ca="1">IF($B826="","",IF(F826="Arbeitgeberähnliche Stellung",OFFSET(MD!$Q$5,MATCH(Grundlagen_Abrechnung_KAE!$AK$7,MD_JAHR,0),0)*$H826,IF(((AD826/12*M826*12)+N826)&gt;AF826,AF826/12,((AD826/12*M826*12)+N826)/12)))</f>
        <v/>
      </c>
      <c r="P826" s="90"/>
      <c r="Q826" s="90"/>
      <c r="R826" s="104">
        <f t="shared" si="110"/>
        <v>0</v>
      </c>
      <c r="T826" s="145">
        <f t="shared" si="111"/>
        <v>0</v>
      </c>
      <c r="U826" s="76">
        <f t="shared" ca="1" si="112"/>
        <v>0</v>
      </c>
      <c r="V826" s="76">
        <f t="shared" ca="1" si="118"/>
        <v>0</v>
      </c>
      <c r="W826" s="76">
        <f t="shared" ca="1" si="113"/>
        <v>0</v>
      </c>
      <c r="Y826" s="106" t="str">
        <f t="shared" si="114"/>
        <v>prüfen</v>
      </c>
      <c r="Z826" s="107" t="str">
        <f ca="1">IFERROR(OFFSET(MD!$U$5,MATCH(Grundlagen_Abrechnung_KAE!$E826,MD_GENDER,0),0),"")</f>
        <v/>
      </c>
      <c r="AA826" s="104">
        <f t="shared" si="115"/>
        <v>0</v>
      </c>
      <c r="AC826" s="104">
        <f t="shared" si="116"/>
        <v>0</v>
      </c>
      <c r="AD826" s="104">
        <f ca="1">IF(F826="Arbeitgeberähnliche Stellung",OFFSET(MD!$Q$5,MATCH(Grundlagen_Abrechnung_KAE!$AK$7,MD_JAHR,0),0)*$H826,IF(J826&gt;0,AC826,I826))</f>
        <v>0</v>
      </c>
      <c r="AF826" s="85" t="e">
        <f ca="1">OFFSET(MD!$P$5,MATCH($AK$7,MD_JAHR,0),0)*12</f>
        <v>#VALUE!</v>
      </c>
      <c r="AG826" s="85">
        <f t="shared" si="117"/>
        <v>0</v>
      </c>
      <c r="AH826" s="81"/>
      <c r="AJ826" s="72"/>
      <c r="AK826" s="72"/>
      <c r="AL826" s="72"/>
      <c r="AM826" s="72"/>
      <c r="AN826" s="72"/>
    </row>
    <row r="827" spans="2:40" ht="15" customHeight="1" x14ac:dyDescent="0.2">
      <c r="B827" s="78"/>
      <c r="C827" s="78"/>
      <c r="D827" s="78"/>
      <c r="E827" s="79"/>
      <c r="F827" s="80"/>
      <c r="G827" s="73"/>
      <c r="H827" s="82"/>
      <c r="I827" s="93"/>
      <c r="J827" s="90"/>
      <c r="K827" s="83"/>
      <c r="L827" s="83"/>
      <c r="M827" s="84"/>
      <c r="N827" s="83"/>
      <c r="O827" s="104" t="str">
        <f ca="1">IF($B827="","",IF(F827="Arbeitgeberähnliche Stellung",OFFSET(MD!$Q$5,MATCH(Grundlagen_Abrechnung_KAE!$AK$7,MD_JAHR,0),0)*$H827,IF(((AD827/12*M827*12)+N827)&gt;AF827,AF827/12,((AD827/12*M827*12)+N827)/12)))</f>
        <v/>
      </c>
      <c r="P827" s="90"/>
      <c r="Q827" s="90"/>
      <c r="R827" s="104">
        <f t="shared" si="110"/>
        <v>0</v>
      </c>
      <c r="T827" s="145">
        <f t="shared" si="111"/>
        <v>0</v>
      </c>
      <c r="U827" s="76">
        <f t="shared" ca="1" si="112"/>
        <v>0</v>
      </c>
      <c r="V827" s="76">
        <f t="shared" ca="1" si="118"/>
        <v>0</v>
      </c>
      <c r="W827" s="76">
        <f t="shared" ca="1" si="113"/>
        <v>0</v>
      </c>
      <c r="Y827" s="106" t="str">
        <f t="shared" si="114"/>
        <v>prüfen</v>
      </c>
      <c r="Z827" s="107" t="str">
        <f ca="1">IFERROR(OFFSET(MD!$U$5,MATCH(Grundlagen_Abrechnung_KAE!$E827,MD_GENDER,0),0),"")</f>
        <v/>
      </c>
      <c r="AA827" s="104">
        <f t="shared" si="115"/>
        <v>0</v>
      </c>
      <c r="AC827" s="104">
        <f t="shared" si="116"/>
        <v>0</v>
      </c>
      <c r="AD827" s="104">
        <f ca="1">IF(F827="Arbeitgeberähnliche Stellung",OFFSET(MD!$Q$5,MATCH(Grundlagen_Abrechnung_KAE!$AK$7,MD_JAHR,0),0)*$H827,IF(J827&gt;0,AC827,I827))</f>
        <v>0</v>
      </c>
      <c r="AF827" s="85" t="e">
        <f ca="1">OFFSET(MD!$P$5,MATCH($AK$7,MD_JAHR,0),0)*12</f>
        <v>#VALUE!</v>
      </c>
      <c r="AG827" s="85">
        <f t="shared" si="117"/>
        <v>0</v>
      </c>
      <c r="AH827" s="81"/>
      <c r="AJ827" s="72"/>
      <c r="AK827" s="72"/>
      <c r="AL827" s="72"/>
      <c r="AM827" s="72"/>
      <c r="AN827" s="72"/>
    </row>
    <row r="828" spans="2:40" ht="15" customHeight="1" x14ac:dyDescent="0.2">
      <c r="B828" s="78"/>
      <c r="C828" s="78"/>
      <c r="D828" s="78"/>
      <c r="E828" s="79"/>
      <c r="F828" s="80"/>
      <c r="G828" s="73"/>
      <c r="H828" s="82"/>
      <c r="I828" s="93"/>
      <c r="J828" s="90"/>
      <c r="K828" s="83"/>
      <c r="L828" s="83"/>
      <c r="M828" s="84"/>
      <c r="N828" s="83"/>
      <c r="O828" s="104" t="str">
        <f ca="1">IF($B828="","",IF(F828="Arbeitgeberähnliche Stellung",OFFSET(MD!$Q$5,MATCH(Grundlagen_Abrechnung_KAE!$AK$7,MD_JAHR,0),0)*$H828,IF(((AD828/12*M828*12)+N828)&gt;AF828,AF828/12,((AD828/12*M828*12)+N828)/12)))</f>
        <v/>
      </c>
      <c r="P828" s="90"/>
      <c r="Q828" s="90"/>
      <c r="R828" s="104">
        <f t="shared" si="110"/>
        <v>0</v>
      </c>
      <c r="T828" s="145">
        <f t="shared" si="111"/>
        <v>0</v>
      </c>
      <c r="U828" s="76">
        <f t="shared" ca="1" si="112"/>
        <v>0</v>
      </c>
      <c r="V828" s="76">
        <f t="shared" ca="1" si="118"/>
        <v>0</v>
      </c>
      <c r="W828" s="76">
        <f t="shared" ca="1" si="113"/>
        <v>0</v>
      </c>
      <c r="Y828" s="106" t="str">
        <f t="shared" si="114"/>
        <v>prüfen</v>
      </c>
      <c r="Z828" s="107" t="str">
        <f ca="1">IFERROR(OFFSET(MD!$U$5,MATCH(Grundlagen_Abrechnung_KAE!$E828,MD_GENDER,0),0),"")</f>
        <v/>
      </c>
      <c r="AA828" s="104">
        <f t="shared" si="115"/>
        <v>0</v>
      </c>
      <c r="AC828" s="104">
        <f t="shared" si="116"/>
        <v>0</v>
      </c>
      <c r="AD828" s="104">
        <f ca="1">IF(F828="Arbeitgeberähnliche Stellung",OFFSET(MD!$Q$5,MATCH(Grundlagen_Abrechnung_KAE!$AK$7,MD_JAHR,0),0)*$H828,IF(J828&gt;0,AC828,I828))</f>
        <v>0</v>
      </c>
      <c r="AF828" s="85" t="e">
        <f ca="1">OFFSET(MD!$P$5,MATCH($AK$7,MD_JAHR,0),0)*12</f>
        <v>#VALUE!</v>
      </c>
      <c r="AG828" s="85">
        <f t="shared" si="117"/>
        <v>0</v>
      </c>
      <c r="AH828" s="81"/>
      <c r="AJ828" s="72"/>
      <c r="AK828" s="72"/>
      <c r="AL828" s="72"/>
      <c r="AM828" s="72"/>
      <c r="AN828" s="72"/>
    </row>
    <row r="829" spans="2:40" ht="15" customHeight="1" x14ac:dyDescent="0.2">
      <c r="B829" s="78"/>
      <c r="C829" s="78"/>
      <c r="D829" s="78"/>
      <c r="E829" s="79"/>
      <c r="F829" s="80"/>
      <c r="G829" s="73"/>
      <c r="H829" s="82"/>
      <c r="I829" s="93"/>
      <c r="J829" s="90"/>
      <c r="K829" s="83"/>
      <c r="L829" s="83"/>
      <c r="M829" s="84"/>
      <c r="N829" s="83"/>
      <c r="O829" s="104" t="str">
        <f ca="1">IF($B829="","",IF(F829="Arbeitgeberähnliche Stellung",OFFSET(MD!$Q$5,MATCH(Grundlagen_Abrechnung_KAE!$AK$7,MD_JAHR,0),0)*$H829,IF(((AD829/12*M829*12)+N829)&gt;AF829,AF829/12,((AD829/12*M829*12)+N829)/12)))</f>
        <v/>
      </c>
      <c r="P829" s="90"/>
      <c r="Q829" s="90"/>
      <c r="R829" s="104">
        <f t="shared" si="110"/>
        <v>0</v>
      </c>
      <c r="T829" s="145">
        <f t="shared" si="111"/>
        <v>0</v>
      </c>
      <c r="U829" s="76">
        <f t="shared" ca="1" si="112"/>
        <v>0</v>
      </c>
      <c r="V829" s="76">
        <f t="shared" ca="1" si="118"/>
        <v>0</v>
      </c>
      <c r="W829" s="76">
        <f t="shared" ca="1" si="113"/>
        <v>0</v>
      </c>
      <c r="Y829" s="106" t="str">
        <f t="shared" si="114"/>
        <v>prüfen</v>
      </c>
      <c r="Z829" s="107" t="str">
        <f ca="1">IFERROR(OFFSET(MD!$U$5,MATCH(Grundlagen_Abrechnung_KAE!$E829,MD_GENDER,0),0),"")</f>
        <v/>
      </c>
      <c r="AA829" s="104">
        <f t="shared" si="115"/>
        <v>0</v>
      </c>
      <c r="AC829" s="104">
        <f t="shared" si="116"/>
        <v>0</v>
      </c>
      <c r="AD829" s="104">
        <f ca="1">IF(F829="Arbeitgeberähnliche Stellung",OFFSET(MD!$Q$5,MATCH(Grundlagen_Abrechnung_KAE!$AK$7,MD_JAHR,0),0)*$H829,IF(J829&gt;0,AC829,I829))</f>
        <v>0</v>
      </c>
      <c r="AF829" s="85" t="e">
        <f ca="1">OFFSET(MD!$P$5,MATCH($AK$7,MD_JAHR,0),0)*12</f>
        <v>#VALUE!</v>
      </c>
      <c r="AG829" s="85">
        <f t="shared" si="117"/>
        <v>0</v>
      </c>
      <c r="AH829" s="81"/>
      <c r="AJ829" s="72"/>
      <c r="AK829" s="72"/>
      <c r="AL829" s="72"/>
      <c r="AM829" s="72"/>
      <c r="AN829" s="72"/>
    </row>
    <row r="830" spans="2:40" ht="15" customHeight="1" x14ac:dyDescent="0.2">
      <c r="B830" s="78"/>
      <c r="C830" s="78"/>
      <c r="D830" s="78"/>
      <c r="E830" s="79"/>
      <c r="F830" s="80"/>
      <c r="G830" s="73"/>
      <c r="H830" s="82"/>
      <c r="I830" s="93"/>
      <c r="J830" s="90"/>
      <c r="K830" s="83"/>
      <c r="L830" s="83"/>
      <c r="M830" s="84"/>
      <c r="N830" s="83"/>
      <c r="O830" s="104" t="str">
        <f ca="1">IF($B830="","",IF(F830="Arbeitgeberähnliche Stellung",OFFSET(MD!$Q$5,MATCH(Grundlagen_Abrechnung_KAE!$AK$7,MD_JAHR,0),0)*$H830,IF(((AD830/12*M830*12)+N830)&gt;AF830,AF830/12,((AD830/12*M830*12)+N830)/12)))</f>
        <v/>
      </c>
      <c r="P830" s="90"/>
      <c r="Q830" s="90"/>
      <c r="R830" s="104">
        <f t="shared" si="110"/>
        <v>0</v>
      </c>
      <c r="T830" s="145">
        <f t="shared" si="111"/>
        <v>0</v>
      </c>
      <c r="U830" s="76">
        <f t="shared" ca="1" si="112"/>
        <v>0</v>
      </c>
      <c r="V830" s="76">
        <f t="shared" ca="1" si="118"/>
        <v>0</v>
      </c>
      <c r="W830" s="76">
        <f t="shared" ca="1" si="113"/>
        <v>0</v>
      </c>
      <c r="Y830" s="106" t="str">
        <f t="shared" si="114"/>
        <v>prüfen</v>
      </c>
      <c r="Z830" s="107" t="str">
        <f ca="1">IFERROR(OFFSET(MD!$U$5,MATCH(Grundlagen_Abrechnung_KAE!$E830,MD_GENDER,0),0),"")</f>
        <v/>
      </c>
      <c r="AA830" s="104">
        <f t="shared" si="115"/>
        <v>0</v>
      </c>
      <c r="AC830" s="104">
        <f t="shared" si="116"/>
        <v>0</v>
      </c>
      <c r="AD830" s="104">
        <f ca="1">IF(F830="Arbeitgeberähnliche Stellung",OFFSET(MD!$Q$5,MATCH(Grundlagen_Abrechnung_KAE!$AK$7,MD_JAHR,0),0)*$H830,IF(J830&gt;0,AC830,I830))</f>
        <v>0</v>
      </c>
      <c r="AF830" s="85" t="e">
        <f ca="1">OFFSET(MD!$P$5,MATCH($AK$7,MD_JAHR,0),0)*12</f>
        <v>#VALUE!</v>
      </c>
      <c r="AG830" s="85">
        <f t="shared" si="117"/>
        <v>0</v>
      </c>
      <c r="AH830" s="81"/>
      <c r="AJ830" s="72"/>
      <c r="AK830" s="72"/>
      <c r="AL830" s="72"/>
      <c r="AM830" s="72"/>
      <c r="AN830" s="72"/>
    </row>
    <row r="831" spans="2:40" ht="15" customHeight="1" x14ac:dyDescent="0.2">
      <c r="B831" s="78"/>
      <c r="C831" s="78"/>
      <c r="D831" s="78"/>
      <c r="E831" s="79"/>
      <c r="F831" s="80"/>
      <c r="G831" s="73"/>
      <c r="H831" s="82"/>
      <c r="I831" s="93"/>
      <c r="J831" s="90"/>
      <c r="K831" s="83"/>
      <c r="L831" s="83"/>
      <c r="M831" s="84"/>
      <c r="N831" s="83"/>
      <c r="O831" s="104" t="str">
        <f ca="1">IF($B831="","",IF(F831="Arbeitgeberähnliche Stellung",OFFSET(MD!$Q$5,MATCH(Grundlagen_Abrechnung_KAE!$AK$7,MD_JAHR,0),0)*$H831,IF(((AD831/12*M831*12)+N831)&gt;AF831,AF831/12,((AD831/12*M831*12)+N831)/12)))</f>
        <v/>
      </c>
      <c r="P831" s="90"/>
      <c r="Q831" s="90"/>
      <c r="R831" s="104">
        <f t="shared" si="110"/>
        <v>0</v>
      </c>
      <c r="T831" s="145">
        <f t="shared" si="111"/>
        <v>0</v>
      </c>
      <c r="U831" s="76">
        <f t="shared" ca="1" si="112"/>
        <v>0</v>
      </c>
      <c r="V831" s="76">
        <f t="shared" ca="1" si="118"/>
        <v>0</v>
      </c>
      <c r="W831" s="76">
        <f t="shared" ca="1" si="113"/>
        <v>0</v>
      </c>
      <c r="Y831" s="106" t="str">
        <f t="shared" si="114"/>
        <v>prüfen</v>
      </c>
      <c r="Z831" s="107" t="str">
        <f ca="1">IFERROR(OFFSET(MD!$U$5,MATCH(Grundlagen_Abrechnung_KAE!$E831,MD_GENDER,0),0),"")</f>
        <v/>
      </c>
      <c r="AA831" s="104">
        <f t="shared" si="115"/>
        <v>0</v>
      </c>
      <c r="AC831" s="104">
        <f t="shared" si="116"/>
        <v>0</v>
      </c>
      <c r="AD831" s="104">
        <f ca="1">IF(F831="Arbeitgeberähnliche Stellung",OFFSET(MD!$Q$5,MATCH(Grundlagen_Abrechnung_KAE!$AK$7,MD_JAHR,0),0)*$H831,IF(J831&gt;0,AC831,I831))</f>
        <v>0</v>
      </c>
      <c r="AF831" s="85" t="e">
        <f ca="1">OFFSET(MD!$P$5,MATCH($AK$7,MD_JAHR,0),0)*12</f>
        <v>#VALUE!</v>
      </c>
      <c r="AG831" s="85">
        <f t="shared" si="117"/>
        <v>0</v>
      </c>
      <c r="AH831" s="81"/>
      <c r="AJ831" s="72"/>
      <c r="AK831" s="72"/>
      <c r="AL831" s="72"/>
      <c r="AM831" s="72"/>
      <c r="AN831" s="72"/>
    </row>
    <row r="832" spans="2:40" ht="15" customHeight="1" x14ac:dyDescent="0.2">
      <c r="B832" s="78"/>
      <c r="C832" s="78"/>
      <c r="D832" s="78"/>
      <c r="E832" s="79"/>
      <c r="F832" s="80"/>
      <c r="G832" s="73"/>
      <c r="H832" s="82"/>
      <c r="I832" s="93"/>
      <c r="J832" s="90"/>
      <c r="K832" s="83"/>
      <c r="L832" s="83"/>
      <c r="M832" s="84"/>
      <c r="N832" s="83"/>
      <c r="O832" s="104" t="str">
        <f ca="1">IF($B832="","",IF(F832="Arbeitgeberähnliche Stellung",OFFSET(MD!$Q$5,MATCH(Grundlagen_Abrechnung_KAE!$AK$7,MD_JAHR,0),0)*$H832,IF(((AD832/12*M832*12)+N832)&gt;AF832,AF832/12,((AD832/12*M832*12)+N832)/12)))</f>
        <v/>
      </c>
      <c r="P832" s="90"/>
      <c r="Q832" s="90"/>
      <c r="R832" s="104">
        <f t="shared" si="110"/>
        <v>0</v>
      </c>
      <c r="T832" s="145">
        <f t="shared" si="111"/>
        <v>0</v>
      </c>
      <c r="U832" s="76">
        <f t="shared" ca="1" si="112"/>
        <v>0</v>
      </c>
      <c r="V832" s="76">
        <f t="shared" ca="1" si="118"/>
        <v>0</v>
      </c>
      <c r="W832" s="76">
        <f t="shared" ca="1" si="113"/>
        <v>0</v>
      </c>
      <c r="Y832" s="106" t="str">
        <f t="shared" si="114"/>
        <v>prüfen</v>
      </c>
      <c r="Z832" s="107" t="str">
        <f ca="1">IFERROR(OFFSET(MD!$U$5,MATCH(Grundlagen_Abrechnung_KAE!$E832,MD_GENDER,0),0),"")</f>
        <v/>
      </c>
      <c r="AA832" s="104">
        <f t="shared" si="115"/>
        <v>0</v>
      </c>
      <c r="AC832" s="104">
        <f t="shared" si="116"/>
        <v>0</v>
      </c>
      <c r="AD832" s="104">
        <f ca="1">IF(F832="Arbeitgeberähnliche Stellung",OFFSET(MD!$Q$5,MATCH(Grundlagen_Abrechnung_KAE!$AK$7,MD_JAHR,0),0)*$H832,IF(J832&gt;0,AC832,I832))</f>
        <v>0</v>
      </c>
      <c r="AF832" s="85" t="e">
        <f ca="1">OFFSET(MD!$P$5,MATCH($AK$7,MD_JAHR,0),0)*12</f>
        <v>#VALUE!</v>
      </c>
      <c r="AG832" s="85">
        <f t="shared" si="117"/>
        <v>0</v>
      </c>
      <c r="AH832" s="81"/>
      <c r="AJ832" s="72"/>
      <c r="AK832" s="72"/>
      <c r="AL832" s="72"/>
      <c r="AM832" s="72"/>
      <c r="AN832" s="72"/>
    </row>
    <row r="833" spans="2:40" ht="15" customHeight="1" x14ac:dyDescent="0.2">
      <c r="B833" s="78"/>
      <c r="C833" s="78"/>
      <c r="D833" s="78"/>
      <c r="E833" s="79"/>
      <c r="F833" s="80"/>
      <c r="G833" s="73"/>
      <c r="H833" s="82"/>
      <c r="I833" s="93"/>
      <c r="J833" s="90"/>
      <c r="K833" s="83"/>
      <c r="L833" s="83"/>
      <c r="M833" s="84"/>
      <c r="N833" s="83"/>
      <c r="O833" s="104" t="str">
        <f ca="1">IF($B833="","",IF(F833="Arbeitgeberähnliche Stellung",OFFSET(MD!$Q$5,MATCH(Grundlagen_Abrechnung_KAE!$AK$7,MD_JAHR,0),0)*$H833,IF(((AD833/12*M833*12)+N833)&gt;AF833,AF833/12,((AD833/12*M833*12)+N833)/12)))</f>
        <v/>
      </c>
      <c r="P833" s="90"/>
      <c r="Q833" s="90"/>
      <c r="R833" s="104">
        <f t="shared" si="110"/>
        <v>0</v>
      </c>
      <c r="T833" s="145">
        <f t="shared" si="111"/>
        <v>0</v>
      </c>
      <c r="U833" s="76">
        <f t="shared" ca="1" si="112"/>
        <v>0</v>
      </c>
      <c r="V833" s="76">
        <f t="shared" ca="1" si="118"/>
        <v>0</v>
      </c>
      <c r="W833" s="76">
        <f t="shared" ca="1" si="113"/>
        <v>0</v>
      </c>
      <c r="Y833" s="106" t="str">
        <f t="shared" si="114"/>
        <v>prüfen</v>
      </c>
      <c r="Z833" s="107" t="str">
        <f ca="1">IFERROR(OFFSET(MD!$U$5,MATCH(Grundlagen_Abrechnung_KAE!$E833,MD_GENDER,0),0),"")</f>
        <v/>
      </c>
      <c r="AA833" s="104">
        <f t="shared" si="115"/>
        <v>0</v>
      </c>
      <c r="AC833" s="104">
        <f t="shared" si="116"/>
        <v>0</v>
      </c>
      <c r="AD833" s="104">
        <f ca="1">IF(F833="Arbeitgeberähnliche Stellung",OFFSET(MD!$Q$5,MATCH(Grundlagen_Abrechnung_KAE!$AK$7,MD_JAHR,0),0)*$H833,IF(J833&gt;0,AC833,I833))</f>
        <v>0</v>
      </c>
      <c r="AF833" s="85" t="e">
        <f ca="1">OFFSET(MD!$P$5,MATCH($AK$7,MD_JAHR,0),0)*12</f>
        <v>#VALUE!</v>
      </c>
      <c r="AG833" s="85">
        <f t="shared" si="117"/>
        <v>0</v>
      </c>
      <c r="AH833" s="81"/>
      <c r="AJ833" s="72"/>
      <c r="AK833" s="72"/>
      <c r="AL833" s="72"/>
      <c r="AM833" s="72"/>
      <c r="AN833" s="72"/>
    </row>
    <row r="834" spans="2:40" ht="15" customHeight="1" x14ac:dyDescent="0.2">
      <c r="B834" s="78"/>
      <c r="C834" s="78"/>
      <c r="D834" s="78"/>
      <c r="E834" s="79"/>
      <c r="F834" s="80"/>
      <c r="G834" s="73"/>
      <c r="H834" s="82"/>
      <c r="I834" s="93"/>
      <c r="J834" s="90"/>
      <c r="K834" s="83"/>
      <c r="L834" s="83"/>
      <c r="M834" s="84"/>
      <c r="N834" s="83"/>
      <c r="O834" s="104" t="str">
        <f ca="1">IF($B834="","",IF(F834="Arbeitgeberähnliche Stellung",OFFSET(MD!$Q$5,MATCH(Grundlagen_Abrechnung_KAE!$AK$7,MD_JAHR,0),0)*$H834,IF(((AD834/12*M834*12)+N834)&gt;AF834,AF834/12,((AD834/12*M834*12)+N834)/12)))</f>
        <v/>
      </c>
      <c r="P834" s="90"/>
      <c r="Q834" s="90"/>
      <c r="R834" s="104">
        <f t="shared" si="110"/>
        <v>0</v>
      </c>
      <c r="T834" s="145">
        <f t="shared" si="111"/>
        <v>0</v>
      </c>
      <c r="U834" s="76">
        <f t="shared" ca="1" si="112"/>
        <v>0</v>
      </c>
      <c r="V834" s="76">
        <f t="shared" ca="1" si="118"/>
        <v>0</v>
      </c>
      <c r="W834" s="76">
        <f t="shared" ca="1" si="113"/>
        <v>0</v>
      </c>
      <c r="Y834" s="106" t="str">
        <f t="shared" si="114"/>
        <v>prüfen</v>
      </c>
      <c r="Z834" s="107" t="str">
        <f ca="1">IFERROR(OFFSET(MD!$U$5,MATCH(Grundlagen_Abrechnung_KAE!$E834,MD_GENDER,0),0),"")</f>
        <v/>
      </c>
      <c r="AA834" s="104">
        <f t="shared" si="115"/>
        <v>0</v>
      </c>
      <c r="AC834" s="104">
        <f t="shared" si="116"/>
        <v>0</v>
      </c>
      <c r="AD834" s="104">
        <f ca="1">IF(F834="Arbeitgeberähnliche Stellung",OFFSET(MD!$Q$5,MATCH(Grundlagen_Abrechnung_KAE!$AK$7,MD_JAHR,0),0)*$H834,IF(J834&gt;0,AC834,I834))</f>
        <v>0</v>
      </c>
      <c r="AF834" s="85" t="e">
        <f ca="1">OFFSET(MD!$P$5,MATCH($AK$7,MD_JAHR,0),0)*12</f>
        <v>#VALUE!</v>
      </c>
      <c r="AG834" s="85">
        <f t="shared" si="117"/>
        <v>0</v>
      </c>
      <c r="AH834" s="81"/>
      <c r="AJ834" s="72"/>
      <c r="AK834" s="72"/>
      <c r="AL834" s="72"/>
      <c r="AM834" s="72"/>
      <c r="AN834" s="72"/>
    </row>
    <row r="835" spans="2:40" ht="15" customHeight="1" x14ac:dyDescent="0.2">
      <c r="B835" s="78"/>
      <c r="C835" s="78"/>
      <c r="D835" s="78"/>
      <c r="E835" s="79"/>
      <c r="F835" s="80"/>
      <c r="G835" s="73"/>
      <c r="H835" s="82"/>
      <c r="I835" s="93"/>
      <c r="J835" s="90"/>
      <c r="K835" s="83"/>
      <c r="L835" s="83"/>
      <c r="M835" s="84"/>
      <c r="N835" s="83"/>
      <c r="O835" s="104" t="str">
        <f ca="1">IF($B835="","",IF(F835="Arbeitgeberähnliche Stellung",OFFSET(MD!$Q$5,MATCH(Grundlagen_Abrechnung_KAE!$AK$7,MD_JAHR,0),0)*$H835,IF(((AD835/12*M835*12)+N835)&gt;AF835,AF835/12,((AD835/12*M835*12)+N835)/12)))</f>
        <v/>
      </c>
      <c r="P835" s="90"/>
      <c r="Q835" s="90"/>
      <c r="R835" s="104">
        <f t="shared" si="110"/>
        <v>0</v>
      </c>
      <c r="T835" s="145">
        <f t="shared" si="111"/>
        <v>0</v>
      </c>
      <c r="U835" s="76">
        <f t="shared" ca="1" si="112"/>
        <v>0</v>
      </c>
      <c r="V835" s="76">
        <f t="shared" ca="1" si="118"/>
        <v>0</v>
      </c>
      <c r="W835" s="76">
        <f t="shared" ca="1" si="113"/>
        <v>0</v>
      </c>
      <c r="Y835" s="106" t="str">
        <f t="shared" si="114"/>
        <v>prüfen</v>
      </c>
      <c r="Z835" s="107" t="str">
        <f ca="1">IFERROR(OFFSET(MD!$U$5,MATCH(Grundlagen_Abrechnung_KAE!$E835,MD_GENDER,0),0),"")</f>
        <v/>
      </c>
      <c r="AA835" s="104">
        <f t="shared" si="115"/>
        <v>0</v>
      </c>
      <c r="AC835" s="104">
        <f t="shared" si="116"/>
        <v>0</v>
      </c>
      <c r="AD835" s="104">
        <f ca="1">IF(F835="Arbeitgeberähnliche Stellung",OFFSET(MD!$Q$5,MATCH(Grundlagen_Abrechnung_KAE!$AK$7,MD_JAHR,0),0)*$H835,IF(J835&gt;0,AC835,I835))</f>
        <v>0</v>
      </c>
      <c r="AF835" s="85" t="e">
        <f ca="1">OFFSET(MD!$P$5,MATCH($AK$7,MD_JAHR,0),0)*12</f>
        <v>#VALUE!</v>
      </c>
      <c r="AG835" s="85">
        <f t="shared" si="117"/>
        <v>0</v>
      </c>
      <c r="AH835" s="81"/>
      <c r="AJ835" s="72"/>
      <c r="AK835" s="72"/>
      <c r="AL835" s="72"/>
      <c r="AM835" s="72"/>
      <c r="AN835" s="72"/>
    </row>
    <row r="836" spans="2:40" ht="15" customHeight="1" x14ac:dyDescent="0.2">
      <c r="B836" s="78"/>
      <c r="C836" s="78"/>
      <c r="D836" s="78"/>
      <c r="E836" s="79"/>
      <c r="F836" s="80"/>
      <c r="G836" s="73"/>
      <c r="H836" s="82"/>
      <c r="I836" s="93"/>
      <c r="J836" s="90"/>
      <c r="K836" s="83"/>
      <c r="L836" s="83"/>
      <c r="M836" s="84"/>
      <c r="N836" s="83"/>
      <c r="O836" s="104" t="str">
        <f ca="1">IF($B836="","",IF(F836="Arbeitgeberähnliche Stellung",OFFSET(MD!$Q$5,MATCH(Grundlagen_Abrechnung_KAE!$AK$7,MD_JAHR,0),0)*$H836,IF(((AD836/12*M836*12)+N836)&gt;AF836,AF836/12,((AD836/12*M836*12)+N836)/12)))</f>
        <v/>
      </c>
      <c r="P836" s="90"/>
      <c r="Q836" s="90"/>
      <c r="R836" s="104">
        <f t="shared" si="110"/>
        <v>0</v>
      </c>
      <c r="T836" s="145">
        <f t="shared" si="111"/>
        <v>0</v>
      </c>
      <c r="U836" s="76">
        <f t="shared" ca="1" si="112"/>
        <v>0</v>
      </c>
      <c r="V836" s="76">
        <f t="shared" ca="1" si="118"/>
        <v>0</v>
      </c>
      <c r="W836" s="76">
        <f t="shared" ca="1" si="113"/>
        <v>0</v>
      </c>
      <c r="Y836" s="106" t="str">
        <f t="shared" si="114"/>
        <v>prüfen</v>
      </c>
      <c r="Z836" s="107" t="str">
        <f ca="1">IFERROR(OFFSET(MD!$U$5,MATCH(Grundlagen_Abrechnung_KAE!$E836,MD_GENDER,0),0),"")</f>
        <v/>
      </c>
      <c r="AA836" s="104">
        <f t="shared" si="115"/>
        <v>0</v>
      </c>
      <c r="AC836" s="104">
        <f t="shared" si="116"/>
        <v>0</v>
      </c>
      <c r="AD836" s="104">
        <f ca="1">IF(F836="Arbeitgeberähnliche Stellung",OFFSET(MD!$Q$5,MATCH(Grundlagen_Abrechnung_KAE!$AK$7,MD_JAHR,0),0)*$H836,IF(J836&gt;0,AC836,I836))</f>
        <v>0</v>
      </c>
      <c r="AF836" s="85" t="e">
        <f ca="1">OFFSET(MD!$P$5,MATCH($AK$7,MD_JAHR,0),0)*12</f>
        <v>#VALUE!</v>
      </c>
      <c r="AG836" s="85">
        <f t="shared" si="117"/>
        <v>0</v>
      </c>
      <c r="AH836" s="81"/>
      <c r="AJ836" s="72"/>
      <c r="AK836" s="72"/>
      <c r="AL836" s="72"/>
      <c r="AM836" s="72"/>
      <c r="AN836" s="72"/>
    </row>
    <row r="837" spans="2:40" ht="15" customHeight="1" x14ac:dyDescent="0.2">
      <c r="B837" s="78"/>
      <c r="C837" s="78"/>
      <c r="D837" s="78"/>
      <c r="E837" s="79"/>
      <c r="F837" s="80"/>
      <c r="G837" s="73"/>
      <c r="H837" s="82"/>
      <c r="I837" s="93"/>
      <c r="J837" s="90"/>
      <c r="K837" s="83"/>
      <c r="L837" s="83"/>
      <c r="M837" s="84"/>
      <c r="N837" s="83"/>
      <c r="O837" s="104" t="str">
        <f ca="1">IF($B837="","",IF(F837="Arbeitgeberähnliche Stellung",OFFSET(MD!$Q$5,MATCH(Grundlagen_Abrechnung_KAE!$AK$7,MD_JAHR,0),0)*$H837,IF(((AD837/12*M837*12)+N837)&gt;AF837,AF837/12,((AD837/12*M837*12)+N837)/12)))</f>
        <v/>
      </c>
      <c r="P837" s="90"/>
      <c r="Q837" s="90"/>
      <c r="R837" s="104">
        <f t="shared" si="110"/>
        <v>0</v>
      </c>
      <c r="T837" s="145">
        <f t="shared" si="111"/>
        <v>0</v>
      </c>
      <c r="U837" s="76">
        <f t="shared" ca="1" si="112"/>
        <v>0</v>
      </c>
      <c r="V837" s="76">
        <f t="shared" ca="1" si="118"/>
        <v>0</v>
      </c>
      <c r="W837" s="76">
        <f t="shared" ca="1" si="113"/>
        <v>0</v>
      </c>
      <c r="Y837" s="106" t="str">
        <f t="shared" si="114"/>
        <v>prüfen</v>
      </c>
      <c r="Z837" s="107" t="str">
        <f ca="1">IFERROR(OFFSET(MD!$U$5,MATCH(Grundlagen_Abrechnung_KAE!$E837,MD_GENDER,0),0),"")</f>
        <v/>
      </c>
      <c r="AA837" s="104">
        <f t="shared" si="115"/>
        <v>0</v>
      </c>
      <c r="AC837" s="104">
        <f t="shared" si="116"/>
        <v>0</v>
      </c>
      <c r="AD837" s="104">
        <f ca="1">IF(F837="Arbeitgeberähnliche Stellung",OFFSET(MD!$Q$5,MATCH(Grundlagen_Abrechnung_KAE!$AK$7,MD_JAHR,0),0)*$H837,IF(J837&gt;0,AC837,I837))</f>
        <v>0</v>
      </c>
      <c r="AF837" s="85" t="e">
        <f ca="1">OFFSET(MD!$P$5,MATCH($AK$7,MD_JAHR,0),0)*12</f>
        <v>#VALUE!</v>
      </c>
      <c r="AG837" s="85">
        <f t="shared" si="117"/>
        <v>0</v>
      </c>
      <c r="AH837" s="81"/>
      <c r="AJ837" s="72"/>
      <c r="AK837" s="72"/>
      <c r="AL837" s="72"/>
      <c r="AM837" s="72"/>
      <c r="AN837" s="72"/>
    </row>
    <row r="838" spans="2:40" ht="15" customHeight="1" x14ac:dyDescent="0.2">
      <c r="B838" s="78"/>
      <c r="C838" s="78"/>
      <c r="D838" s="78"/>
      <c r="E838" s="79"/>
      <c r="F838" s="80"/>
      <c r="G838" s="73"/>
      <c r="H838" s="82"/>
      <c r="I838" s="93"/>
      <c r="J838" s="90"/>
      <c r="K838" s="83"/>
      <c r="L838" s="83"/>
      <c r="M838" s="84"/>
      <c r="N838" s="83"/>
      <c r="O838" s="104" t="str">
        <f ca="1">IF($B838="","",IF(F838="Arbeitgeberähnliche Stellung",OFFSET(MD!$Q$5,MATCH(Grundlagen_Abrechnung_KAE!$AK$7,MD_JAHR,0),0)*$H838,IF(((AD838/12*M838*12)+N838)&gt;AF838,AF838/12,((AD838/12*M838*12)+N838)/12)))</f>
        <v/>
      </c>
      <c r="P838" s="90"/>
      <c r="Q838" s="90"/>
      <c r="R838" s="104">
        <f t="shared" si="110"/>
        <v>0</v>
      </c>
      <c r="T838" s="145">
        <f t="shared" si="111"/>
        <v>0</v>
      </c>
      <c r="U838" s="76">
        <f t="shared" ca="1" si="112"/>
        <v>0</v>
      </c>
      <c r="V838" s="76">
        <f t="shared" ca="1" si="118"/>
        <v>0</v>
      </c>
      <c r="W838" s="76">
        <f t="shared" ca="1" si="113"/>
        <v>0</v>
      </c>
      <c r="Y838" s="106" t="str">
        <f t="shared" si="114"/>
        <v>prüfen</v>
      </c>
      <c r="Z838" s="107" t="str">
        <f ca="1">IFERROR(OFFSET(MD!$U$5,MATCH(Grundlagen_Abrechnung_KAE!$E838,MD_GENDER,0),0),"")</f>
        <v/>
      </c>
      <c r="AA838" s="104">
        <f t="shared" si="115"/>
        <v>0</v>
      </c>
      <c r="AC838" s="104">
        <f t="shared" si="116"/>
        <v>0</v>
      </c>
      <c r="AD838" s="104">
        <f ca="1">IF(F838="Arbeitgeberähnliche Stellung",OFFSET(MD!$Q$5,MATCH(Grundlagen_Abrechnung_KAE!$AK$7,MD_JAHR,0),0)*$H838,IF(J838&gt;0,AC838,I838))</f>
        <v>0</v>
      </c>
      <c r="AF838" s="85" t="e">
        <f ca="1">OFFSET(MD!$P$5,MATCH($AK$7,MD_JAHR,0),0)*12</f>
        <v>#VALUE!</v>
      </c>
      <c r="AG838" s="85">
        <f t="shared" si="117"/>
        <v>0</v>
      </c>
      <c r="AH838" s="81"/>
      <c r="AJ838" s="72"/>
      <c r="AK838" s="72"/>
      <c r="AL838" s="72"/>
      <c r="AM838" s="72"/>
      <c r="AN838" s="72"/>
    </row>
    <row r="839" spans="2:40" ht="15" customHeight="1" x14ac:dyDescent="0.2">
      <c r="B839" s="78"/>
      <c r="C839" s="78"/>
      <c r="D839" s="78"/>
      <c r="E839" s="79"/>
      <c r="F839" s="80"/>
      <c r="G839" s="73"/>
      <c r="H839" s="82"/>
      <c r="I839" s="93"/>
      <c r="J839" s="90"/>
      <c r="K839" s="83"/>
      <c r="L839" s="83"/>
      <c r="M839" s="84"/>
      <c r="N839" s="83"/>
      <c r="O839" s="104" t="str">
        <f ca="1">IF($B839="","",IF(F839="Arbeitgeberähnliche Stellung",OFFSET(MD!$Q$5,MATCH(Grundlagen_Abrechnung_KAE!$AK$7,MD_JAHR,0),0)*$H839,IF(((AD839/12*M839*12)+N839)&gt;AF839,AF839/12,((AD839/12*M839*12)+N839)/12)))</f>
        <v/>
      </c>
      <c r="P839" s="90"/>
      <c r="Q839" s="90"/>
      <c r="R839" s="104">
        <f t="shared" si="110"/>
        <v>0</v>
      </c>
      <c r="T839" s="145">
        <f t="shared" si="111"/>
        <v>0</v>
      </c>
      <c r="U839" s="76">
        <f t="shared" ca="1" si="112"/>
        <v>0</v>
      </c>
      <c r="V839" s="76">
        <f t="shared" ca="1" si="118"/>
        <v>0</v>
      </c>
      <c r="W839" s="76">
        <f t="shared" ca="1" si="113"/>
        <v>0</v>
      </c>
      <c r="Y839" s="106" t="str">
        <f t="shared" si="114"/>
        <v>prüfen</v>
      </c>
      <c r="Z839" s="107" t="str">
        <f ca="1">IFERROR(OFFSET(MD!$U$5,MATCH(Grundlagen_Abrechnung_KAE!$E839,MD_GENDER,0),0),"")</f>
        <v/>
      </c>
      <c r="AA839" s="104">
        <f t="shared" si="115"/>
        <v>0</v>
      </c>
      <c r="AC839" s="104">
        <f t="shared" si="116"/>
        <v>0</v>
      </c>
      <c r="AD839" s="104">
        <f ca="1">IF(F839="Arbeitgeberähnliche Stellung",OFFSET(MD!$Q$5,MATCH(Grundlagen_Abrechnung_KAE!$AK$7,MD_JAHR,0),0)*$H839,IF(J839&gt;0,AC839,I839))</f>
        <v>0</v>
      </c>
      <c r="AF839" s="85" t="e">
        <f ca="1">OFFSET(MD!$P$5,MATCH($AK$7,MD_JAHR,0),0)*12</f>
        <v>#VALUE!</v>
      </c>
      <c r="AG839" s="85">
        <f t="shared" si="117"/>
        <v>0</v>
      </c>
      <c r="AH839" s="81"/>
      <c r="AJ839" s="72"/>
      <c r="AK839" s="72"/>
      <c r="AL839" s="72"/>
      <c r="AM839" s="72"/>
      <c r="AN839" s="72"/>
    </row>
    <row r="840" spans="2:40" ht="15" customHeight="1" x14ac:dyDescent="0.2">
      <c r="B840" s="78"/>
      <c r="C840" s="78"/>
      <c r="D840" s="78"/>
      <c r="E840" s="79"/>
      <c r="F840" s="80"/>
      <c r="G840" s="73"/>
      <c r="H840" s="82"/>
      <c r="I840" s="93"/>
      <c r="J840" s="90"/>
      <c r="K840" s="83"/>
      <c r="L840" s="83"/>
      <c r="M840" s="84"/>
      <c r="N840" s="83"/>
      <c r="O840" s="104" t="str">
        <f ca="1">IF($B840="","",IF(F840="Arbeitgeberähnliche Stellung",OFFSET(MD!$Q$5,MATCH(Grundlagen_Abrechnung_KAE!$AK$7,MD_JAHR,0),0)*$H840,IF(((AD840/12*M840*12)+N840)&gt;AF840,AF840/12,((AD840/12*M840*12)+N840)/12)))</f>
        <v/>
      </c>
      <c r="P840" s="90"/>
      <c r="Q840" s="90"/>
      <c r="R840" s="104">
        <f t="shared" si="110"/>
        <v>0</v>
      </c>
      <c r="T840" s="145">
        <f t="shared" si="111"/>
        <v>0</v>
      </c>
      <c r="U840" s="76">
        <f t="shared" ca="1" si="112"/>
        <v>0</v>
      </c>
      <c r="V840" s="76">
        <f t="shared" ca="1" si="118"/>
        <v>0</v>
      </c>
      <c r="W840" s="76">
        <f t="shared" ca="1" si="113"/>
        <v>0</v>
      </c>
      <c r="Y840" s="106" t="str">
        <f t="shared" si="114"/>
        <v>prüfen</v>
      </c>
      <c r="Z840" s="107" t="str">
        <f ca="1">IFERROR(OFFSET(MD!$U$5,MATCH(Grundlagen_Abrechnung_KAE!$E840,MD_GENDER,0),0),"")</f>
        <v/>
      </c>
      <c r="AA840" s="104">
        <f t="shared" si="115"/>
        <v>0</v>
      </c>
      <c r="AC840" s="104">
        <f t="shared" si="116"/>
        <v>0</v>
      </c>
      <c r="AD840" s="104">
        <f ca="1">IF(F840="Arbeitgeberähnliche Stellung",OFFSET(MD!$Q$5,MATCH(Grundlagen_Abrechnung_KAE!$AK$7,MD_JAHR,0),0)*$H840,IF(J840&gt;0,AC840,I840))</f>
        <v>0</v>
      </c>
      <c r="AF840" s="85" t="e">
        <f ca="1">OFFSET(MD!$P$5,MATCH($AK$7,MD_JAHR,0),0)*12</f>
        <v>#VALUE!</v>
      </c>
      <c r="AG840" s="85">
        <f t="shared" si="117"/>
        <v>0</v>
      </c>
      <c r="AH840" s="81"/>
      <c r="AJ840" s="72"/>
      <c r="AK840" s="72"/>
      <c r="AL840" s="72"/>
      <c r="AM840" s="72"/>
      <c r="AN840" s="72"/>
    </row>
    <row r="841" spans="2:40" ht="15" customHeight="1" x14ac:dyDescent="0.2">
      <c r="B841" s="78"/>
      <c r="C841" s="78"/>
      <c r="D841" s="78"/>
      <c r="E841" s="79"/>
      <c r="F841" s="80"/>
      <c r="G841" s="73"/>
      <c r="H841" s="82"/>
      <c r="I841" s="93"/>
      <c r="J841" s="90"/>
      <c r="K841" s="83"/>
      <c r="L841" s="83"/>
      <c r="M841" s="84"/>
      <c r="N841" s="83"/>
      <c r="O841" s="104" t="str">
        <f ca="1">IF($B841="","",IF(F841="Arbeitgeberähnliche Stellung",OFFSET(MD!$Q$5,MATCH(Grundlagen_Abrechnung_KAE!$AK$7,MD_JAHR,0),0)*$H841,IF(((AD841/12*M841*12)+N841)&gt;AF841,AF841/12,((AD841/12*M841*12)+N841)/12)))</f>
        <v/>
      </c>
      <c r="P841" s="90"/>
      <c r="Q841" s="90"/>
      <c r="R841" s="104">
        <f t="shared" si="110"/>
        <v>0</v>
      </c>
      <c r="T841" s="145">
        <f t="shared" si="111"/>
        <v>0</v>
      </c>
      <c r="U841" s="76">
        <f t="shared" ca="1" si="112"/>
        <v>0</v>
      </c>
      <c r="V841" s="76">
        <f t="shared" ca="1" si="118"/>
        <v>0</v>
      </c>
      <c r="W841" s="76">
        <f t="shared" ca="1" si="113"/>
        <v>0</v>
      </c>
      <c r="Y841" s="106" t="str">
        <f t="shared" si="114"/>
        <v>prüfen</v>
      </c>
      <c r="Z841" s="107" t="str">
        <f ca="1">IFERROR(OFFSET(MD!$U$5,MATCH(Grundlagen_Abrechnung_KAE!$E841,MD_GENDER,0),0),"")</f>
        <v/>
      </c>
      <c r="AA841" s="104">
        <f t="shared" si="115"/>
        <v>0</v>
      </c>
      <c r="AC841" s="104">
        <f t="shared" si="116"/>
        <v>0</v>
      </c>
      <c r="AD841" s="104">
        <f ca="1">IF(F841="Arbeitgeberähnliche Stellung",OFFSET(MD!$Q$5,MATCH(Grundlagen_Abrechnung_KAE!$AK$7,MD_JAHR,0),0)*$H841,IF(J841&gt;0,AC841,I841))</f>
        <v>0</v>
      </c>
      <c r="AF841" s="85" t="e">
        <f ca="1">OFFSET(MD!$P$5,MATCH($AK$7,MD_JAHR,0),0)*12</f>
        <v>#VALUE!</v>
      </c>
      <c r="AG841" s="85">
        <f t="shared" si="117"/>
        <v>0</v>
      </c>
      <c r="AH841" s="81"/>
      <c r="AJ841" s="72"/>
      <c r="AK841" s="72"/>
      <c r="AL841" s="72"/>
      <c r="AM841" s="72"/>
      <c r="AN841" s="72"/>
    </row>
    <row r="842" spans="2:40" ht="15" customHeight="1" x14ac:dyDescent="0.2">
      <c r="B842" s="78"/>
      <c r="C842" s="78"/>
      <c r="D842" s="78"/>
      <c r="E842" s="79"/>
      <c r="F842" s="80"/>
      <c r="G842" s="73"/>
      <c r="H842" s="82"/>
      <c r="I842" s="93"/>
      <c r="J842" s="90"/>
      <c r="K842" s="83"/>
      <c r="L842" s="83"/>
      <c r="M842" s="84"/>
      <c r="N842" s="83"/>
      <c r="O842" s="104" t="str">
        <f ca="1">IF($B842="","",IF(F842="Arbeitgeberähnliche Stellung",OFFSET(MD!$Q$5,MATCH(Grundlagen_Abrechnung_KAE!$AK$7,MD_JAHR,0),0)*$H842,IF(((AD842/12*M842*12)+N842)&gt;AF842,AF842/12,((AD842/12*M842*12)+N842)/12)))</f>
        <v/>
      </c>
      <c r="P842" s="90"/>
      <c r="Q842" s="90"/>
      <c r="R842" s="104">
        <f t="shared" si="110"/>
        <v>0</v>
      </c>
      <c r="T842" s="145">
        <f t="shared" si="111"/>
        <v>0</v>
      </c>
      <c r="U842" s="76">
        <f t="shared" ca="1" si="112"/>
        <v>0</v>
      </c>
      <c r="V842" s="76">
        <f t="shared" ca="1" si="118"/>
        <v>0</v>
      </c>
      <c r="W842" s="76">
        <f t="shared" ca="1" si="113"/>
        <v>0</v>
      </c>
      <c r="Y842" s="106" t="str">
        <f t="shared" si="114"/>
        <v>prüfen</v>
      </c>
      <c r="Z842" s="107" t="str">
        <f ca="1">IFERROR(OFFSET(MD!$U$5,MATCH(Grundlagen_Abrechnung_KAE!$E842,MD_GENDER,0),0),"")</f>
        <v/>
      </c>
      <c r="AA842" s="104">
        <f t="shared" si="115"/>
        <v>0</v>
      </c>
      <c r="AC842" s="104">
        <f t="shared" si="116"/>
        <v>0</v>
      </c>
      <c r="AD842" s="104">
        <f ca="1">IF(F842="Arbeitgeberähnliche Stellung",OFFSET(MD!$Q$5,MATCH(Grundlagen_Abrechnung_KAE!$AK$7,MD_JAHR,0),0)*$H842,IF(J842&gt;0,AC842,I842))</f>
        <v>0</v>
      </c>
      <c r="AF842" s="85" t="e">
        <f ca="1">OFFSET(MD!$P$5,MATCH($AK$7,MD_JAHR,0),0)*12</f>
        <v>#VALUE!</v>
      </c>
      <c r="AG842" s="85">
        <f t="shared" si="117"/>
        <v>0</v>
      </c>
      <c r="AH842" s="81"/>
      <c r="AJ842" s="72"/>
      <c r="AK842" s="72"/>
      <c r="AL842" s="72"/>
      <c r="AM842" s="72"/>
      <c r="AN842" s="72"/>
    </row>
    <row r="843" spans="2:40" ht="15" customHeight="1" x14ac:dyDescent="0.2">
      <c r="B843" s="78"/>
      <c r="C843" s="78"/>
      <c r="D843" s="78"/>
      <c r="E843" s="79"/>
      <c r="F843" s="80"/>
      <c r="G843" s="73"/>
      <c r="H843" s="82"/>
      <c r="I843" s="93"/>
      <c r="J843" s="90"/>
      <c r="K843" s="83"/>
      <c r="L843" s="83"/>
      <c r="M843" s="84"/>
      <c r="N843" s="83"/>
      <c r="O843" s="104" t="str">
        <f ca="1">IF($B843="","",IF(F843="Arbeitgeberähnliche Stellung",OFFSET(MD!$Q$5,MATCH(Grundlagen_Abrechnung_KAE!$AK$7,MD_JAHR,0),0)*$H843,IF(((AD843/12*M843*12)+N843)&gt;AF843,AF843/12,((AD843/12*M843*12)+N843)/12)))</f>
        <v/>
      </c>
      <c r="P843" s="90"/>
      <c r="Q843" s="90"/>
      <c r="R843" s="104">
        <f t="shared" si="110"/>
        <v>0</v>
      </c>
      <c r="T843" s="145">
        <f t="shared" si="111"/>
        <v>0</v>
      </c>
      <c r="U843" s="76">
        <f t="shared" ca="1" si="112"/>
        <v>0</v>
      </c>
      <c r="V843" s="76">
        <f t="shared" ca="1" si="118"/>
        <v>0</v>
      </c>
      <c r="W843" s="76">
        <f t="shared" ca="1" si="113"/>
        <v>0</v>
      </c>
      <c r="Y843" s="106" t="str">
        <f t="shared" si="114"/>
        <v>prüfen</v>
      </c>
      <c r="Z843" s="107" t="str">
        <f ca="1">IFERROR(OFFSET(MD!$U$5,MATCH(Grundlagen_Abrechnung_KAE!$E843,MD_GENDER,0),0),"")</f>
        <v/>
      </c>
      <c r="AA843" s="104">
        <f t="shared" si="115"/>
        <v>0</v>
      </c>
      <c r="AC843" s="104">
        <f t="shared" si="116"/>
        <v>0</v>
      </c>
      <c r="AD843" s="104">
        <f ca="1">IF(F843="Arbeitgeberähnliche Stellung",OFFSET(MD!$Q$5,MATCH(Grundlagen_Abrechnung_KAE!$AK$7,MD_JAHR,0),0)*$H843,IF(J843&gt;0,AC843,I843))</f>
        <v>0</v>
      </c>
      <c r="AF843" s="85" t="e">
        <f ca="1">OFFSET(MD!$P$5,MATCH($AK$7,MD_JAHR,0),0)*12</f>
        <v>#VALUE!</v>
      </c>
      <c r="AG843" s="85">
        <f t="shared" si="117"/>
        <v>0</v>
      </c>
      <c r="AH843" s="81"/>
      <c r="AJ843" s="72"/>
      <c r="AK843" s="72"/>
      <c r="AL843" s="72"/>
      <c r="AM843" s="72"/>
      <c r="AN843" s="72"/>
    </row>
    <row r="844" spans="2:40" ht="15" customHeight="1" x14ac:dyDescent="0.2">
      <c r="B844" s="78"/>
      <c r="C844" s="78"/>
      <c r="D844" s="78"/>
      <c r="E844" s="79"/>
      <c r="F844" s="80"/>
      <c r="G844" s="73"/>
      <c r="H844" s="82"/>
      <c r="I844" s="93"/>
      <c r="J844" s="90"/>
      <c r="K844" s="83"/>
      <c r="L844" s="83"/>
      <c r="M844" s="84"/>
      <c r="N844" s="83"/>
      <c r="O844" s="104" t="str">
        <f ca="1">IF($B844="","",IF(F844="Arbeitgeberähnliche Stellung",OFFSET(MD!$Q$5,MATCH(Grundlagen_Abrechnung_KAE!$AK$7,MD_JAHR,0),0)*$H844,IF(((AD844/12*M844*12)+N844)&gt;AF844,AF844/12,((AD844/12*M844*12)+N844)/12)))</f>
        <v/>
      </c>
      <c r="P844" s="90"/>
      <c r="Q844" s="90"/>
      <c r="R844" s="104">
        <f t="shared" si="110"/>
        <v>0</v>
      </c>
      <c r="T844" s="145">
        <f t="shared" si="111"/>
        <v>0</v>
      </c>
      <c r="U844" s="76">
        <f t="shared" ca="1" si="112"/>
        <v>0</v>
      </c>
      <c r="V844" s="76">
        <f t="shared" ca="1" si="118"/>
        <v>0</v>
      </c>
      <c r="W844" s="76">
        <f t="shared" ca="1" si="113"/>
        <v>0</v>
      </c>
      <c r="Y844" s="106" t="str">
        <f t="shared" si="114"/>
        <v>prüfen</v>
      </c>
      <c r="Z844" s="107" t="str">
        <f ca="1">IFERROR(OFFSET(MD!$U$5,MATCH(Grundlagen_Abrechnung_KAE!$E844,MD_GENDER,0),0),"")</f>
        <v/>
      </c>
      <c r="AA844" s="104">
        <f t="shared" si="115"/>
        <v>0</v>
      </c>
      <c r="AC844" s="104">
        <f t="shared" si="116"/>
        <v>0</v>
      </c>
      <c r="AD844" s="104">
        <f ca="1">IF(F844="Arbeitgeberähnliche Stellung",OFFSET(MD!$Q$5,MATCH(Grundlagen_Abrechnung_KAE!$AK$7,MD_JAHR,0),0)*$H844,IF(J844&gt;0,AC844,I844))</f>
        <v>0</v>
      </c>
      <c r="AF844" s="85" t="e">
        <f ca="1">OFFSET(MD!$P$5,MATCH($AK$7,MD_JAHR,0),0)*12</f>
        <v>#VALUE!</v>
      </c>
      <c r="AG844" s="85">
        <f t="shared" si="117"/>
        <v>0</v>
      </c>
      <c r="AH844" s="81"/>
      <c r="AJ844" s="72"/>
      <c r="AK844" s="72"/>
      <c r="AL844" s="72"/>
      <c r="AM844" s="72"/>
      <c r="AN844" s="72"/>
    </row>
    <row r="845" spans="2:40" ht="15" customHeight="1" x14ac:dyDescent="0.2">
      <c r="B845" s="78"/>
      <c r="C845" s="78"/>
      <c r="D845" s="78"/>
      <c r="E845" s="79"/>
      <c r="F845" s="80"/>
      <c r="G845" s="73"/>
      <c r="H845" s="82"/>
      <c r="I845" s="93"/>
      <c r="J845" s="90"/>
      <c r="K845" s="83"/>
      <c r="L845" s="83"/>
      <c r="M845" s="84"/>
      <c r="N845" s="83"/>
      <c r="O845" s="104" t="str">
        <f ca="1">IF($B845="","",IF(F845="Arbeitgeberähnliche Stellung",OFFSET(MD!$Q$5,MATCH(Grundlagen_Abrechnung_KAE!$AK$7,MD_JAHR,0),0)*$H845,IF(((AD845/12*M845*12)+N845)&gt;AF845,AF845/12,((AD845/12*M845*12)+N845)/12)))</f>
        <v/>
      </c>
      <c r="P845" s="90"/>
      <c r="Q845" s="90"/>
      <c r="R845" s="104">
        <f t="shared" si="110"/>
        <v>0</v>
      </c>
      <c r="T845" s="145">
        <f t="shared" si="111"/>
        <v>0</v>
      </c>
      <c r="U845" s="76">
        <f t="shared" ca="1" si="112"/>
        <v>0</v>
      </c>
      <c r="V845" s="76">
        <f t="shared" ca="1" si="118"/>
        <v>0</v>
      </c>
      <c r="W845" s="76">
        <f t="shared" ca="1" si="113"/>
        <v>0</v>
      </c>
      <c r="Y845" s="106" t="str">
        <f t="shared" si="114"/>
        <v>prüfen</v>
      </c>
      <c r="Z845" s="107" t="str">
        <f ca="1">IFERROR(OFFSET(MD!$U$5,MATCH(Grundlagen_Abrechnung_KAE!$E845,MD_GENDER,0),0),"")</f>
        <v/>
      </c>
      <c r="AA845" s="104">
        <f t="shared" si="115"/>
        <v>0</v>
      </c>
      <c r="AC845" s="104">
        <f t="shared" si="116"/>
        <v>0</v>
      </c>
      <c r="AD845" s="104">
        <f ca="1">IF(F845="Arbeitgeberähnliche Stellung",OFFSET(MD!$Q$5,MATCH(Grundlagen_Abrechnung_KAE!$AK$7,MD_JAHR,0),0)*$H845,IF(J845&gt;0,AC845,I845))</f>
        <v>0</v>
      </c>
      <c r="AF845" s="85" t="e">
        <f ca="1">OFFSET(MD!$P$5,MATCH($AK$7,MD_JAHR,0),0)*12</f>
        <v>#VALUE!</v>
      </c>
      <c r="AG845" s="85">
        <f t="shared" si="117"/>
        <v>0</v>
      </c>
      <c r="AH845" s="81"/>
      <c r="AJ845" s="72"/>
      <c r="AK845" s="72"/>
      <c r="AL845" s="72"/>
      <c r="AM845" s="72"/>
      <c r="AN845" s="72"/>
    </row>
    <row r="846" spans="2:40" ht="15" customHeight="1" x14ac:dyDescent="0.2">
      <c r="B846" s="78"/>
      <c r="C846" s="78"/>
      <c r="D846" s="78"/>
      <c r="E846" s="79"/>
      <c r="F846" s="80"/>
      <c r="G846" s="73"/>
      <c r="H846" s="82"/>
      <c r="I846" s="93"/>
      <c r="J846" s="90"/>
      <c r="K846" s="83"/>
      <c r="L846" s="83"/>
      <c r="M846" s="84"/>
      <c r="N846" s="83"/>
      <c r="O846" s="104" t="str">
        <f ca="1">IF($B846="","",IF(F846="Arbeitgeberähnliche Stellung",OFFSET(MD!$Q$5,MATCH(Grundlagen_Abrechnung_KAE!$AK$7,MD_JAHR,0),0)*$H846,IF(((AD846/12*M846*12)+N846)&gt;AF846,AF846/12,((AD846/12*M846*12)+N846)/12)))</f>
        <v/>
      </c>
      <c r="P846" s="90"/>
      <c r="Q846" s="90"/>
      <c r="R846" s="104">
        <f t="shared" si="110"/>
        <v>0</v>
      </c>
      <c r="T846" s="145">
        <f t="shared" si="111"/>
        <v>0</v>
      </c>
      <c r="U846" s="76">
        <f t="shared" ca="1" si="112"/>
        <v>0</v>
      </c>
      <c r="V846" s="76">
        <f t="shared" ca="1" si="118"/>
        <v>0</v>
      </c>
      <c r="W846" s="76">
        <f t="shared" ca="1" si="113"/>
        <v>0</v>
      </c>
      <c r="Y846" s="106" t="str">
        <f t="shared" si="114"/>
        <v>prüfen</v>
      </c>
      <c r="Z846" s="107" t="str">
        <f ca="1">IFERROR(OFFSET(MD!$U$5,MATCH(Grundlagen_Abrechnung_KAE!$E846,MD_GENDER,0),0),"")</f>
        <v/>
      </c>
      <c r="AA846" s="104">
        <f t="shared" si="115"/>
        <v>0</v>
      </c>
      <c r="AC846" s="104">
        <f t="shared" si="116"/>
        <v>0</v>
      </c>
      <c r="AD846" s="104">
        <f ca="1">IF(F846="Arbeitgeberähnliche Stellung",OFFSET(MD!$Q$5,MATCH(Grundlagen_Abrechnung_KAE!$AK$7,MD_JAHR,0),0)*$H846,IF(J846&gt;0,AC846,I846))</f>
        <v>0</v>
      </c>
      <c r="AF846" s="85" t="e">
        <f ca="1">OFFSET(MD!$P$5,MATCH($AK$7,MD_JAHR,0),0)*12</f>
        <v>#VALUE!</v>
      </c>
      <c r="AG846" s="85">
        <f t="shared" si="117"/>
        <v>0</v>
      </c>
      <c r="AH846" s="81"/>
      <c r="AJ846" s="72"/>
      <c r="AK846" s="72"/>
      <c r="AL846" s="72"/>
      <c r="AM846" s="72"/>
      <c r="AN846" s="72"/>
    </row>
    <row r="847" spans="2:40" ht="15" customHeight="1" x14ac:dyDescent="0.2">
      <c r="B847" s="78"/>
      <c r="C847" s="78"/>
      <c r="D847" s="78"/>
      <c r="E847" s="79"/>
      <c r="F847" s="80"/>
      <c r="G847" s="73"/>
      <c r="H847" s="82"/>
      <c r="I847" s="93"/>
      <c r="J847" s="90"/>
      <c r="K847" s="83"/>
      <c r="L847" s="83"/>
      <c r="M847" s="84"/>
      <c r="N847" s="83"/>
      <c r="O847" s="104" t="str">
        <f ca="1">IF($B847="","",IF(F847="Arbeitgeberähnliche Stellung",OFFSET(MD!$Q$5,MATCH(Grundlagen_Abrechnung_KAE!$AK$7,MD_JAHR,0),0)*$H847,IF(((AD847/12*M847*12)+N847)&gt;AF847,AF847/12,((AD847/12*M847*12)+N847)/12)))</f>
        <v/>
      </c>
      <c r="P847" s="90"/>
      <c r="Q847" s="90"/>
      <c r="R847" s="104">
        <f t="shared" si="110"/>
        <v>0</v>
      </c>
      <c r="T847" s="145">
        <f t="shared" si="111"/>
        <v>0</v>
      </c>
      <c r="U847" s="76">
        <f t="shared" ca="1" si="112"/>
        <v>0</v>
      </c>
      <c r="V847" s="76">
        <f t="shared" ca="1" si="118"/>
        <v>0</v>
      </c>
      <c r="W847" s="76">
        <f t="shared" ca="1" si="113"/>
        <v>0</v>
      </c>
      <c r="Y847" s="106" t="str">
        <f t="shared" si="114"/>
        <v>prüfen</v>
      </c>
      <c r="Z847" s="107" t="str">
        <f ca="1">IFERROR(OFFSET(MD!$U$5,MATCH(Grundlagen_Abrechnung_KAE!$E847,MD_GENDER,0),0),"")</f>
        <v/>
      </c>
      <c r="AA847" s="104">
        <f t="shared" si="115"/>
        <v>0</v>
      </c>
      <c r="AC847" s="104">
        <f t="shared" si="116"/>
        <v>0</v>
      </c>
      <c r="AD847" s="104">
        <f ca="1">IF(F847="Arbeitgeberähnliche Stellung",OFFSET(MD!$Q$5,MATCH(Grundlagen_Abrechnung_KAE!$AK$7,MD_JAHR,0),0)*$H847,IF(J847&gt;0,AC847,I847))</f>
        <v>0</v>
      </c>
      <c r="AF847" s="85" t="e">
        <f ca="1">OFFSET(MD!$P$5,MATCH($AK$7,MD_JAHR,0),0)*12</f>
        <v>#VALUE!</v>
      </c>
      <c r="AG847" s="85">
        <f t="shared" si="117"/>
        <v>0</v>
      </c>
      <c r="AH847" s="81"/>
      <c r="AJ847" s="72"/>
      <c r="AK847" s="72"/>
      <c r="AL847" s="72"/>
      <c r="AM847" s="72"/>
      <c r="AN847" s="72"/>
    </row>
    <row r="848" spans="2:40" ht="15" customHeight="1" x14ac:dyDescent="0.2">
      <c r="B848" s="78"/>
      <c r="C848" s="78"/>
      <c r="D848" s="78"/>
      <c r="E848" s="79"/>
      <c r="F848" s="80"/>
      <c r="G848" s="73"/>
      <c r="H848" s="82"/>
      <c r="I848" s="93"/>
      <c r="J848" s="90"/>
      <c r="K848" s="83"/>
      <c r="L848" s="83"/>
      <c r="M848" s="84"/>
      <c r="N848" s="83"/>
      <c r="O848" s="104" t="str">
        <f ca="1">IF($B848="","",IF(F848="Arbeitgeberähnliche Stellung",OFFSET(MD!$Q$5,MATCH(Grundlagen_Abrechnung_KAE!$AK$7,MD_JAHR,0),0)*$H848,IF(((AD848/12*M848*12)+N848)&gt;AF848,AF848/12,((AD848/12*M848*12)+N848)/12)))</f>
        <v/>
      </c>
      <c r="P848" s="90"/>
      <c r="Q848" s="90"/>
      <c r="R848" s="104">
        <f t="shared" si="110"/>
        <v>0</v>
      </c>
      <c r="T848" s="145">
        <f t="shared" si="111"/>
        <v>0</v>
      </c>
      <c r="U848" s="76">
        <f t="shared" ca="1" si="112"/>
        <v>0</v>
      </c>
      <c r="V848" s="76">
        <f t="shared" ca="1" si="118"/>
        <v>0</v>
      </c>
      <c r="W848" s="76">
        <f t="shared" ca="1" si="113"/>
        <v>0</v>
      </c>
      <c r="Y848" s="106" t="str">
        <f t="shared" si="114"/>
        <v>prüfen</v>
      </c>
      <c r="Z848" s="107" t="str">
        <f ca="1">IFERROR(OFFSET(MD!$U$5,MATCH(Grundlagen_Abrechnung_KAE!$E848,MD_GENDER,0),0),"")</f>
        <v/>
      </c>
      <c r="AA848" s="104">
        <f t="shared" si="115"/>
        <v>0</v>
      </c>
      <c r="AC848" s="104">
        <f t="shared" si="116"/>
        <v>0</v>
      </c>
      <c r="AD848" s="104">
        <f ca="1">IF(F848="Arbeitgeberähnliche Stellung",OFFSET(MD!$Q$5,MATCH(Grundlagen_Abrechnung_KAE!$AK$7,MD_JAHR,0),0)*$H848,IF(J848&gt;0,AC848,I848))</f>
        <v>0</v>
      </c>
      <c r="AF848" s="85" t="e">
        <f ca="1">OFFSET(MD!$P$5,MATCH($AK$7,MD_JAHR,0),0)*12</f>
        <v>#VALUE!</v>
      </c>
      <c r="AG848" s="85">
        <f t="shared" si="117"/>
        <v>0</v>
      </c>
      <c r="AH848" s="81"/>
      <c r="AJ848" s="72"/>
      <c r="AK848" s="72"/>
      <c r="AL848" s="72"/>
      <c r="AM848" s="72"/>
      <c r="AN848" s="72"/>
    </row>
    <row r="849" spans="2:40" ht="15" customHeight="1" x14ac:dyDescent="0.2">
      <c r="B849" s="78"/>
      <c r="C849" s="78"/>
      <c r="D849" s="78"/>
      <c r="E849" s="79"/>
      <c r="F849" s="80"/>
      <c r="G849" s="73"/>
      <c r="H849" s="82"/>
      <c r="I849" s="93"/>
      <c r="J849" s="90"/>
      <c r="K849" s="83"/>
      <c r="L849" s="83"/>
      <c r="M849" s="84"/>
      <c r="N849" s="83"/>
      <c r="O849" s="104" t="str">
        <f ca="1">IF($B849="","",IF(F849="Arbeitgeberähnliche Stellung",OFFSET(MD!$Q$5,MATCH(Grundlagen_Abrechnung_KAE!$AK$7,MD_JAHR,0),0)*$H849,IF(((AD849/12*M849*12)+N849)&gt;AF849,AF849/12,((AD849/12*M849*12)+N849)/12)))</f>
        <v/>
      </c>
      <c r="P849" s="90"/>
      <c r="Q849" s="90"/>
      <c r="R849" s="104">
        <f t="shared" si="110"/>
        <v>0</v>
      </c>
      <c r="T849" s="145">
        <f t="shared" si="111"/>
        <v>0</v>
      </c>
      <c r="U849" s="76">
        <f t="shared" ca="1" si="112"/>
        <v>0</v>
      </c>
      <c r="V849" s="76">
        <f t="shared" ca="1" si="118"/>
        <v>0</v>
      </c>
      <c r="W849" s="76">
        <f t="shared" ca="1" si="113"/>
        <v>0</v>
      </c>
      <c r="Y849" s="106" t="str">
        <f t="shared" si="114"/>
        <v>prüfen</v>
      </c>
      <c r="Z849" s="107" t="str">
        <f ca="1">IFERROR(OFFSET(MD!$U$5,MATCH(Grundlagen_Abrechnung_KAE!$E849,MD_GENDER,0),0),"")</f>
        <v/>
      </c>
      <c r="AA849" s="104">
        <f t="shared" si="115"/>
        <v>0</v>
      </c>
      <c r="AC849" s="104">
        <f t="shared" si="116"/>
        <v>0</v>
      </c>
      <c r="AD849" s="104">
        <f ca="1">IF(F849="Arbeitgeberähnliche Stellung",OFFSET(MD!$Q$5,MATCH(Grundlagen_Abrechnung_KAE!$AK$7,MD_JAHR,0),0)*$H849,IF(J849&gt;0,AC849,I849))</f>
        <v>0</v>
      </c>
      <c r="AF849" s="85" t="e">
        <f ca="1">OFFSET(MD!$P$5,MATCH($AK$7,MD_JAHR,0),0)*12</f>
        <v>#VALUE!</v>
      </c>
      <c r="AG849" s="85">
        <f t="shared" si="117"/>
        <v>0</v>
      </c>
      <c r="AH849" s="81"/>
      <c r="AJ849" s="72"/>
      <c r="AK849" s="72"/>
      <c r="AL849" s="72"/>
      <c r="AM849" s="72"/>
      <c r="AN849" s="72"/>
    </row>
    <row r="850" spans="2:40" ht="15" customHeight="1" x14ac:dyDescent="0.2">
      <c r="B850" s="78"/>
      <c r="C850" s="78"/>
      <c r="D850" s="78"/>
      <c r="E850" s="79"/>
      <c r="F850" s="80"/>
      <c r="G850" s="73"/>
      <c r="H850" s="82"/>
      <c r="I850" s="93"/>
      <c r="J850" s="90"/>
      <c r="K850" s="83"/>
      <c r="L850" s="83"/>
      <c r="M850" s="84"/>
      <c r="N850" s="83"/>
      <c r="O850" s="104" t="str">
        <f ca="1">IF($B850="","",IF(F850="Arbeitgeberähnliche Stellung",OFFSET(MD!$Q$5,MATCH(Grundlagen_Abrechnung_KAE!$AK$7,MD_JAHR,0),0)*$H850,IF(((AD850/12*M850*12)+N850)&gt;AF850,AF850/12,((AD850/12*M850*12)+N850)/12)))</f>
        <v/>
      </c>
      <c r="P850" s="90"/>
      <c r="Q850" s="90"/>
      <c r="R850" s="104">
        <f t="shared" si="110"/>
        <v>0</v>
      </c>
      <c r="T850" s="145">
        <f t="shared" si="111"/>
        <v>0</v>
      </c>
      <c r="U850" s="76">
        <f t="shared" ca="1" si="112"/>
        <v>0</v>
      </c>
      <c r="V850" s="76">
        <f t="shared" ca="1" si="118"/>
        <v>0</v>
      </c>
      <c r="W850" s="76">
        <f t="shared" ca="1" si="113"/>
        <v>0</v>
      </c>
      <c r="Y850" s="106" t="str">
        <f t="shared" si="114"/>
        <v>prüfen</v>
      </c>
      <c r="Z850" s="107" t="str">
        <f ca="1">IFERROR(OFFSET(MD!$U$5,MATCH(Grundlagen_Abrechnung_KAE!$E850,MD_GENDER,0),0),"")</f>
        <v/>
      </c>
      <c r="AA850" s="104">
        <f t="shared" si="115"/>
        <v>0</v>
      </c>
      <c r="AC850" s="104">
        <f t="shared" si="116"/>
        <v>0</v>
      </c>
      <c r="AD850" s="104">
        <f ca="1">IF(F850="Arbeitgeberähnliche Stellung",OFFSET(MD!$Q$5,MATCH(Grundlagen_Abrechnung_KAE!$AK$7,MD_JAHR,0),0)*$H850,IF(J850&gt;0,AC850,I850))</f>
        <v>0</v>
      </c>
      <c r="AF850" s="85" t="e">
        <f ca="1">OFFSET(MD!$P$5,MATCH($AK$7,MD_JAHR,0),0)*12</f>
        <v>#VALUE!</v>
      </c>
      <c r="AG850" s="85">
        <f t="shared" si="117"/>
        <v>0</v>
      </c>
      <c r="AH850" s="81"/>
      <c r="AJ850" s="72"/>
      <c r="AK850" s="72"/>
      <c r="AL850" s="72"/>
      <c r="AM850" s="72"/>
      <c r="AN850" s="72"/>
    </row>
    <row r="851" spans="2:40" ht="15" customHeight="1" x14ac:dyDescent="0.2">
      <c r="B851" s="78"/>
      <c r="C851" s="78"/>
      <c r="D851" s="78"/>
      <c r="E851" s="79"/>
      <c r="F851" s="80"/>
      <c r="G851" s="73"/>
      <c r="H851" s="82"/>
      <c r="I851" s="93"/>
      <c r="J851" s="90"/>
      <c r="K851" s="83"/>
      <c r="L851" s="83"/>
      <c r="M851" s="84"/>
      <c r="N851" s="83"/>
      <c r="O851" s="104" t="str">
        <f ca="1">IF($B851="","",IF(F851="Arbeitgeberähnliche Stellung",OFFSET(MD!$Q$5,MATCH(Grundlagen_Abrechnung_KAE!$AK$7,MD_JAHR,0),0)*$H851,IF(((AD851/12*M851*12)+N851)&gt;AF851,AF851/12,((AD851/12*M851*12)+N851)/12)))</f>
        <v/>
      </c>
      <c r="P851" s="90"/>
      <c r="Q851" s="90"/>
      <c r="R851" s="104">
        <f t="shared" ref="R851:R914" si="119">ROUND(IF(Q851="",0,IF(P851=0,0,IF(Q851&gt;P851,0,P851-Q851))),2)</f>
        <v>0</v>
      </c>
      <c r="T851" s="145">
        <f t="shared" ref="T851:T914" si="120">IFERROR(R851/P851,0)</f>
        <v>0</v>
      </c>
      <c r="U851" s="76">
        <f t="shared" ref="U851:U914" ca="1" si="121">IFERROR(IF(O851-W851=0,O851,(O851)*(1-T851)),0)</f>
        <v>0</v>
      </c>
      <c r="V851" s="76">
        <f t="shared" ca="1" si="118"/>
        <v>0</v>
      </c>
      <c r="W851" s="76">
        <f t="shared" ref="W851:W914" ca="1" si="122">IFERROR(O851*T851,0)*0.8</f>
        <v>0</v>
      </c>
      <c r="Y851" s="106" t="str">
        <f t="shared" ref="Y851:Y914" si="123">IF(YEAR($G851)&gt;$Y$16,"prüfen","")</f>
        <v>prüfen</v>
      </c>
      <c r="Z851" s="107" t="str">
        <f ca="1">IFERROR(OFFSET(MD!$U$5,MATCH(Grundlagen_Abrechnung_KAE!$E851,MD_GENDER,0),0),"")</f>
        <v/>
      </c>
      <c r="AA851" s="104">
        <f t="shared" ref="AA851:AA914" si="124">IF(B851="",0,IF(YEAR(G851)&gt;$AA$16,0,1))</f>
        <v>0</v>
      </c>
      <c r="AC851" s="104">
        <f t="shared" ref="AC851:AC914" si="125">IF(J851*K851/6&gt;J851*L851/12,J851*K851/6,J851*L851/12)</f>
        <v>0</v>
      </c>
      <c r="AD851" s="104">
        <f ca="1">IF(F851="Arbeitgeberähnliche Stellung",OFFSET(MD!$Q$5,MATCH(Grundlagen_Abrechnung_KAE!$AK$7,MD_JAHR,0),0)*$H851,IF(J851&gt;0,AC851,I851))</f>
        <v>0</v>
      </c>
      <c r="AF851" s="85" t="e">
        <f ca="1">OFFSET(MD!$P$5,MATCH($AK$7,MD_JAHR,0),0)*12</f>
        <v>#VALUE!</v>
      </c>
      <c r="AG851" s="85">
        <f t="shared" ref="AG851:AG914" si="126">I851*M851+N851</f>
        <v>0</v>
      </c>
      <c r="AH851" s="81"/>
      <c r="AJ851" s="72"/>
      <c r="AK851" s="72"/>
      <c r="AL851" s="72"/>
      <c r="AM851" s="72"/>
      <c r="AN851" s="72"/>
    </row>
    <row r="852" spans="2:40" ht="15" customHeight="1" x14ac:dyDescent="0.2">
      <c r="B852" s="78"/>
      <c r="C852" s="78"/>
      <c r="D852" s="78"/>
      <c r="E852" s="79"/>
      <c r="F852" s="80"/>
      <c r="G852" s="73"/>
      <c r="H852" s="82"/>
      <c r="I852" s="93"/>
      <c r="J852" s="90"/>
      <c r="K852" s="83"/>
      <c r="L852" s="83"/>
      <c r="M852" s="84"/>
      <c r="N852" s="83"/>
      <c r="O852" s="104" t="str">
        <f ca="1">IF($B852="","",IF(F852="Arbeitgeberähnliche Stellung",OFFSET(MD!$Q$5,MATCH(Grundlagen_Abrechnung_KAE!$AK$7,MD_JAHR,0),0)*$H852,IF(((AD852/12*M852*12)+N852)&gt;AF852,AF852/12,((AD852/12*M852*12)+N852)/12)))</f>
        <v/>
      </c>
      <c r="P852" s="90"/>
      <c r="Q852" s="90"/>
      <c r="R852" s="104">
        <f t="shared" si="119"/>
        <v>0</v>
      </c>
      <c r="T852" s="145">
        <f t="shared" si="120"/>
        <v>0</v>
      </c>
      <c r="U852" s="76">
        <f t="shared" ca="1" si="121"/>
        <v>0</v>
      </c>
      <c r="V852" s="76">
        <f t="shared" ref="V852:V915" ca="1" si="127">IFERROR(O852*T852,0)</f>
        <v>0</v>
      </c>
      <c r="W852" s="76">
        <f t="shared" ca="1" si="122"/>
        <v>0</v>
      </c>
      <c r="Y852" s="106" t="str">
        <f t="shared" si="123"/>
        <v>prüfen</v>
      </c>
      <c r="Z852" s="107" t="str">
        <f ca="1">IFERROR(OFFSET(MD!$U$5,MATCH(Grundlagen_Abrechnung_KAE!$E852,MD_GENDER,0),0),"")</f>
        <v/>
      </c>
      <c r="AA852" s="104">
        <f t="shared" si="124"/>
        <v>0</v>
      </c>
      <c r="AC852" s="104">
        <f t="shared" si="125"/>
        <v>0</v>
      </c>
      <c r="AD852" s="104">
        <f ca="1">IF(F852="Arbeitgeberähnliche Stellung",OFFSET(MD!$Q$5,MATCH(Grundlagen_Abrechnung_KAE!$AK$7,MD_JAHR,0),0)*$H852,IF(J852&gt;0,AC852,I852))</f>
        <v>0</v>
      </c>
      <c r="AF852" s="85" t="e">
        <f ca="1">OFFSET(MD!$P$5,MATCH($AK$7,MD_JAHR,0),0)*12</f>
        <v>#VALUE!</v>
      </c>
      <c r="AG852" s="85">
        <f t="shared" si="126"/>
        <v>0</v>
      </c>
      <c r="AH852" s="81"/>
      <c r="AJ852" s="72"/>
      <c r="AK852" s="72"/>
      <c r="AL852" s="72"/>
      <c r="AM852" s="72"/>
      <c r="AN852" s="72"/>
    </row>
    <row r="853" spans="2:40" ht="15" customHeight="1" x14ac:dyDescent="0.2">
      <c r="B853" s="78"/>
      <c r="C853" s="78"/>
      <c r="D853" s="78"/>
      <c r="E853" s="79"/>
      <c r="F853" s="80"/>
      <c r="G853" s="73"/>
      <c r="H853" s="82"/>
      <c r="I853" s="93"/>
      <c r="J853" s="90"/>
      <c r="K853" s="83"/>
      <c r="L853" s="83"/>
      <c r="M853" s="84"/>
      <c r="N853" s="83"/>
      <c r="O853" s="104" t="str">
        <f ca="1">IF($B853="","",IF(F853="Arbeitgeberähnliche Stellung",OFFSET(MD!$Q$5,MATCH(Grundlagen_Abrechnung_KAE!$AK$7,MD_JAHR,0),0)*$H853,IF(((AD853/12*M853*12)+N853)&gt;AF853,AF853/12,((AD853/12*M853*12)+N853)/12)))</f>
        <v/>
      </c>
      <c r="P853" s="90"/>
      <c r="Q853" s="90"/>
      <c r="R853" s="104">
        <f t="shared" si="119"/>
        <v>0</v>
      </c>
      <c r="T853" s="145">
        <f t="shared" si="120"/>
        <v>0</v>
      </c>
      <c r="U853" s="76">
        <f t="shared" ca="1" si="121"/>
        <v>0</v>
      </c>
      <c r="V853" s="76">
        <f t="shared" ca="1" si="127"/>
        <v>0</v>
      </c>
      <c r="W853" s="76">
        <f t="shared" ca="1" si="122"/>
        <v>0</v>
      </c>
      <c r="Y853" s="106" t="str">
        <f t="shared" si="123"/>
        <v>prüfen</v>
      </c>
      <c r="Z853" s="107" t="str">
        <f ca="1">IFERROR(OFFSET(MD!$U$5,MATCH(Grundlagen_Abrechnung_KAE!$E853,MD_GENDER,0),0),"")</f>
        <v/>
      </c>
      <c r="AA853" s="104">
        <f t="shared" si="124"/>
        <v>0</v>
      </c>
      <c r="AC853" s="104">
        <f t="shared" si="125"/>
        <v>0</v>
      </c>
      <c r="AD853" s="104">
        <f ca="1">IF(F853="Arbeitgeberähnliche Stellung",OFFSET(MD!$Q$5,MATCH(Grundlagen_Abrechnung_KAE!$AK$7,MD_JAHR,0),0)*$H853,IF(J853&gt;0,AC853,I853))</f>
        <v>0</v>
      </c>
      <c r="AF853" s="85" t="e">
        <f ca="1">OFFSET(MD!$P$5,MATCH($AK$7,MD_JAHR,0),0)*12</f>
        <v>#VALUE!</v>
      </c>
      <c r="AG853" s="85">
        <f t="shared" si="126"/>
        <v>0</v>
      </c>
      <c r="AH853" s="81"/>
      <c r="AJ853" s="72"/>
      <c r="AK853" s="72"/>
      <c r="AL853" s="72"/>
      <c r="AM853" s="72"/>
      <c r="AN853" s="72"/>
    </row>
    <row r="854" spans="2:40" ht="15" customHeight="1" x14ac:dyDescent="0.2">
      <c r="B854" s="78"/>
      <c r="C854" s="78"/>
      <c r="D854" s="78"/>
      <c r="E854" s="79"/>
      <c r="F854" s="80"/>
      <c r="G854" s="73"/>
      <c r="H854" s="82"/>
      <c r="I854" s="93"/>
      <c r="J854" s="90"/>
      <c r="K854" s="83"/>
      <c r="L854" s="83"/>
      <c r="M854" s="84"/>
      <c r="N854" s="83"/>
      <c r="O854" s="104" t="str">
        <f ca="1">IF($B854="","",IF(F854="Arbeitgeberähnliche Stellung",OFFSET(MD!$Q$5,MATCH(Grundlagen_Abrechnung_KAE!$AK$7,MD_JAHR,0),0)*$H854,IF(((AD854/12*M854*12)+N854)&gt;AF854,AF854/12,((AD854/12*M854*12)+N854)/12)))</f>
        <v/>
      </c>
      <c r="P854" s="90"/>
      <c r="Q854" s="90"/>
      <c r="R854" s="104">
        <f t="shared" si="119"/>
        <v>0</v>
      </c>
      <c r="T854" s="145">
        <f t="shared" si="120"/>
        <v>0</v>
      </c>
      <c r="U854" s="76">
        <f t="shared" ca="1" si="121"/>
        <v>0</v>
      </c>
      <c r="V854" s="76">
        <f t="shared" ca="1" si="127"/>
        <v>0</v>
      </c>
      <c r="W854" s="76">
        <f t="shared" ca="1" si="122"/>
        <v>0</v>
      </c>
      <c r="Y854" s="106" t="str">
        <f t="shared" si="123"/>
        <v>prüfen</v>
      </c>
      <c r="Z854" s="107" t="str">
        <f ca="1">IFERROR(OFFSET(MD!$U$5,MATCH(Grundlagen_Abrechnung_KAE!$E854,MD_GENDER,0),0),"")</f>
        <v/>
      </c>
      <c r="AA854" s="104">
        <f t="shared" si="124"/>
        <v>0</v>
      </c>
      <c r="AC854" s="104">
        <f t="shared" si="125"/>
        <v>0</v>
      </c>
      <c r="AD854" s="104">
        <f ca="1">IF(F854="Arbeitgeberähnliche Stellung",OFFSET(MD!$Q$5,MATCH(Grundlagen_Abrechnung_KAE!$AK$7,MD_JAHR,0),0)*$H854,IF(J854&gt;0,AC854,I854))</f>
        <v>0</v>
      </c>
      <c r="AF854" s="85" t="e">
        <f ca="1">OFFSET(MD!$P$5,MATCH($AK$7,MD_JAHR,0),0)*12</f>
        <v>#VALUE!</v>
      </c>
      <c r="AG854" s="85">
        <f t="shared" si="126"/>
        <v>0</v>
      </c>
      <c r="AH854" s="81"/>
      <c r="AJ854" s="72"/>
      <c r="AK854" s="72"/>
      <c r="AL854" s="72"/>
      <c r="AM854" s="72"/>
      <c r="AN854" s="72"/>
    </row>
    <row r="855" spans="2:40" ht="15" customHeight="1" x14ac:dyDescent="0.2">
      <c r="B855" s="78"/>
      <c r="C855" s="78"/>
      <c r="D855" s="78"/>
      <c r="E855" s="79"/>
      <c r="F855" s="80"/>
      <c r="G855" s="73"/>
      <c r="H855" s="82"/>
      <c r="I855" s="93"/>
      <c r="J855" s="90"/>
      <c r="K855" s="83"/>
      <c r="L855" s="83"/>
      <c r="M855" s="84"/>
      <c r="N855" s="83"/>
      <c r="O855" s="104" t="str">
        <f ca="1">IF($B855="","",IF(F855="Arbeitgeberähnliche Stellung",OFFSET(MD!$Q$5,MATCH(Grundlagen_Abrechnung_KAE!$AK$7,MD_JAHR,0),0)*$H855,IF(((AD855/12*M855*12)+N855)&gt;AF855,AF855/12,((AD855/12*M855*12)+N855)/12)))</f>
        <v/>
      </c>
      <c r="P855" s="90"/>
      <c r="Q855" s="90"/>
      <c r="R855" s="104">
        <f t="shared" si="119"/>
        <v>0</v>
      </c>
      <c r="T855" s="145">
        <f t="shared" si="120"/>
        <v>0</v>
      </c>
      <c r="U855" s="76">
        <f t="shared" ca="1" si="121"/>
        <v>0</v>
      </c>
      <c r="V855" s="76">
        <f t="shared" ca="1" si="127"/>
        <v>0</v>
      </c>
      <c r="W855" s="76">
        <f t="shared" ca="1" si="122"/>
        <v>0</v>
      </c>
      <c r="Y855" s="106" t="str">
        <f t="shared" si="123"/>
        <v>prüfen</v>
      </c>
      <c r="Z855" s="107" t="str">
        <f ca="1">IFERROR(OFFSET(MD!$U$5,MATCH(Grundlagen_Abrechnung_KAE!$E855,MD_GENDER,0),0),"")</f>
        <v/>
      </c>
      <c r="AA855" s="104">
        <f t="shared" si="124"/>
        <v>0</v>
      </c>
      <c r="AC855" s="104">
        <f t="shared" si="125"/>
        <v>0</v>
      </c>
      <c r="AD855" s="104">
        <f ca="1">IF(F855="Arbeitgeberähnliche Stellung",OFFSET(MD!$Q$5,MATCH(Grundlagen_Abrechnung_KAE!$AK$7,MD_JAHR,0),0)*$H855,IF(J855&gt;0,AC855,I855))</f>
        <v>0</v>
      </c>
      <c r="AF855" s="85" t="e">
        <f ca="1">OFFSET(MD!$P$5,MATCH($AK$7,MD_JAHR,0),0)*12</f>
        <v>#VALUE!</v>
      </c>
      <c r="AG855" s="85">
        <f t="shared" si="126"/>
        <v>0</v>
      </c>
      <c r="AH855" s="81"/>
      <c r="AJ855" s="72"/>
      <c r="AK855" s="72"/>
      <c r="AL855" s="72"/>
      <c r="AM855" s="72"/>
      <c r="AN855" s="72"/>
    </row>
    <row r="856" spans="2:40" ht="15" customHeight="1" x14ac:dyDescent="0.2">
      <c r="B856" s="78"/>
      <c r="C856" s="78"/>
      <c r="D856" s="78"/>
      <c r="E856" s="79"/>
      <c r="F856" s="80"/>
      <c r="G856" s="73"/>
      <c r="H856" s="82"/>
      <c r="I856" s="93"/>
      <c r="J856" s="90"/>
      <c r="K856" s="83"/>
      <c r="L856" s="83"/>
      <c r="M856" s="84"/>
      <c r="N856" s="83"/>
      <c r="O856" s="104" t="str">
        <f ca="1">IF($B856="","",IF(F856="Arbeitgeberähnliche Stellung",OFFSET(MD!$Q$5,MATCH(Grundlagen_Abrechnung_KAE!$AK$7,MD_JAHR,0),0)*$H856,IF(((AD856/12*M856*12)+N856)&gt;AF856,AF856/12,((AD856/12*M856*12)+N856)/12)))</f>
        <v/>
      </c>
      <c r="P856" s="90"/>
      <c r="Q856" s="90"/>
      <c r="R856" s="104">
        <f t="shared" si="119"/>
        <v>0</v>
      </c>
      <c r="T856" s="145">
        <f t="shared" si="120"/>
        <v>0</v>
      </c>
      <c r="U856" s="76">
        <f t="shared" ca="1" si="121"/>
        <v>0</v>
      </c>
      <c r="V856" s="76">
        <f t="shared" ca="1" si="127"/>
        <v>0</v>
      </c>
      <c r="W856" s="76">
        <f t="shared" ca="1" si="122"/>
        <v>0</v>
      </c>
      <c r="Y856" s="106" t="str">
        <f t="shared" si="123"/>
        <v>prüfen</v>
      </c>
      <c r="Z856" s="107" t="str">
        <f ca="1">IFERROR(OFFSET(MD!$U$5,MATCH(Grundlagen_Abrechnung_KAE!$E856,MD_GENDER,0),0),"")</f>
        <v/>
      </c>
      <c r="AA856" s="104">
        <f t="shared" si="124"/>
        <v>0</v>
      </c>
      <c r="AC856" s="104">
        <f t="shared" si="125"/>
        <v>0</v>
      </c>
      <c r="AD856" s="104">
        <f ca="1">IF(F856="Arbeitgeberähnliche Stellung",OFFSET(MD!$Q$5,MATCH(Grundlagen_Abrechnung_KAE!$AK$7,MD_JAHR,0),0)*$H856,IF(J856&gt;0,AC856,I856))</f>
        <v>0</v>
      </c>
      <c r="AF856" s="85" t="e">
        <f ca="1">OFFSET(MD!$P$5,MATCH($AK$7,MD_JAHR,0),0)*12</f>
        <v>#VALUE!</v>
      </c>
      <c r="AG856" s="85">
        <f t="shared" si="126"/>
        <v>0</v>
      </c>
      <c r="AH856" s="81"/>
      <c r="AJ856" s="72"/>
      <c r="AK856" s="72"/>
      <c r="AL856" s="72"/>
      <c r="AM856" s="72"/>
      <c r="AN856" s="72"/>
    </row>
    <row r="857" spans="2:40" ht="15" customHeight="1" x14ac:dyDescent="0.2">
      <c r="B857" s="78"/>
      <c r="C857" s="78"/>
      <c r="D857" s="78"/>
      <c r="E857" s="79"/>
      <c r="F857" s="80"/>
      <c r="G857" s="73"/>
      <c r="H857" s="82"/>
      <c r="I857" s="93"/>
      <c r="J857" s="90"/>
      <c r="K857" s="83"/>
      <c r="L857" s="83"/>
      <c r="M857" s="84"/>
      <c r="N857" s="83"/>
      <c r="O857" s="104" t="str">
        <f ca="1">IF($B857="","",IF(F857="Arbeitgeberähnliche Stellung",OFFSET(MD!$Q$5,MATCH(Grundlagen_Abrechnung_KAE!$AK$7,MD_JAHR,0),0)*$H857,IF(((AD857/12*M857*12)+N857)&gt;AF857,AF857/12,((AD857/12*M857*12)+N857)/12)))</f>
        <v/>
      </c>
      <c r="P857" s="90"/>
      <c r="Q857" s="90"/>
      <c r="R857" s="104">
        <f t="shared" si="119"/>
        <v>0</v>
      </c>
      <c r="T857" s="145">
        <f t="shared" si="120"/>
        <v>0</v>
      </c>
      <c r="U857" s="76">
        <f t="shared" ca="1" si="121"/>
        <v>0</v>
      </c>
      <c r="V857" s="76">
        <f t="shared" ca="1" si="127"/>
        <v>0</v>
      </c>
      <c r="W857" s="76">
        <f t="shared" ca="1" si="122"/>
        <v>0</v>
      </c>
      <c r="Y857" s="106" t="str">
        <f t="shared" si="123"/>
        <v>prüfen</v>
      </c>
      <c r="Z857" s="107" t="str">
        <f ca="1">IFERROR(OFFSET(MD!$U$5,MATCH(Grundlagen_Abrechnung_KAE!$E857,MD_GENDER,0),0),"")</f>
        <v/>
      </c>
      <c r="AA857" s="104">
        <f t="shared" si="124"/>
        <v>0</v>
      </c>
      <c r="AC857" s="104">
        <f t="shared" si="125"/>
        <v>0</v>
      </c>
      <c r="AD857" s="104">
        <f ca="1">IF(F857="Arbeitgeberähnliche Stellung",OFFSET(MD!$Q$5,MATCH(Grundlagen_Abrechnung_KAE!$AK$7,MD_JAHR,0),0)*$H857,IF(J857&gt;0,AC857,I857))</f>
        <v>0</v>
      </c>
      <c r="AF857" s="85" t="e">
        <f ca="1">OFFSET(MD!$P$5,MATCH($AK$7,MD_JAHR,0),0)*12</f>
        <v>#VALUE!</v>
      </c>
      <c r="AG857" s="85">
        <f t="shared" si="126"/>
        <v>0</v>
      </c>
      <c r="AH857" s="81"/>
      <c r="AJ857" s="72"/>
      <c r="AK857" s="72"/>
      <c r="AL857" s="72"/>
      <c r="AM857" s="72"/>
      <c r="AN857" s="72"/>
    </row>
    <row r="858" spans="2:40" ht="15" customHeight="1" x14ac:dyDescent="0.2">
      <c r="B858" s="78"/>
      <c r="C858" s="78"/>
      <c r="D858" s="78"/>
      <c r="E858" s="79"/>
      <c r="F858" s="80"/>
      <c r="G858" s="73"/>
      <c r="H858" s="82"/>
      <c r="I858" s="93"/>
      <c r="J858" s="90"/>
      <c r="K858" s="83"/>
      <c r="L858" s="83"/>
      <c r="M858" s="84"/>
      <c r="N858" s="83"/>
      <c r="O858" s="104" t="str">
        <f ca="1">IF($B858="","",IF(F858="Arbeitgeberähnliche Stellung",OFFSET(MD!$Q$5,MATCH(Grundlagen_Abrechnung_KAE!$AK$7,MD_JAHR,0),0)*$H858,IF(((AD858/12*M858*12)+N858)&gt;AF858,AF858/12,((AD858/12*M858*12)+N858)/12)))</f>
        <v/>
      </c>
      <c r="P858" s="90"/>
      <c r="Q858" s="90"/>
      <c r="R858" s="104">
        <f t="shared" si="119"/>
        <v>0</v>
      </c>
      <c r="T858" s="145">
        <f t="shared" si="120"/>
        <v>0</v>
      </c>
      <c r="U858" s="76">
        <f t="shared" ca="1" si="121"/>
        <v>0</v>
      </c>
      <c r="V858" s="76">
        <f t="shared" ca="1" si="127"/>
        <v>0</v>
      </c>
      <c r="W858" s="76">
        <f t="shared" ca="1" si="122"/>
        <v>0</v>
      </c>
      <c r="Y858" s="106" t="str">
        <f t="shared" si="123"/>
        <v>prüfen</v>
      </c>
      <c r="Z858" s="107" t="str">
        <f ca="1">IFERROR(OFFSET(MD!$U$5,MATCH(Grundlagen_Abrechnung_KAE!$E858,MD_GENDER,0),0),"")</f>
        <v/>
      </c>
      <c r="AA858" s="104">
        <f t="shared" si="124"/>
        <v>0</v>
      </c>
      <c r="AC858" s="104">
        <f t="shared" si="125"/>
        <v>0</v>
      </c>
      <c r="AD858" s="104">
        <f ca="1">IF(F858="Arbeitgeberähnliche Stellung",OFFSET(MD!$Q$5,MATCH(Grundlagen_Abrechnung_KAE!$AK$7,MD_JAHR,0),0)*$H858,IF(J858&gt;0,AC858,I858))</f>
        <v>0</v>
      </c>
      <c r="AF858" s="85" t="e">
        <f ca="1">OFFSET(MD!$P$5,MATCH($AK$7,MD_JAHR,0),0)*12</f>
        <v>#VALUE!</v>
      </c>
      <c r="AG858" s="85">
        <f t="shared" si="126"/>
        <v>0</v>
      </c>
      <c r="AH858" s="81"/>
      <c r="AJ858" s="72"/>
      <c r="AK858" s="72"/>
      <c r="AL858" s="72"/>
      <c r="AM858" s="72"/>
      <c r="AN858" s="72"/>
    </row>
    <row r="859" spans="2:40" ht="15" customHeight="1" x14ac:dyDescent="0.2">
      <c r="B859" s="78"/>
      <c r="C859" s="78"/>
      <c r="D859" s="78"/>
      <c r="E859" s="79"/>
      <c r="F859" s="80"/>
      <c r="G859" s="73"/>
      <c r="H859" s="82"/>
      <c r="I859" s="93"/>
      <c r="J859" s="90"/>
      <c r="K859" s="83"/>
      <c r="L859" s="83"/>
      <c r="M859" s="84"/>
      <c r="N859" s="83"/>
      <c r="O859" s="104" t="str">
        <f ca="1">IF($B859="","",IF(F859="Arbeitgeberähnliche Stellung",OFFSET(MD!$Q$5,MATCH(Grundlagen_Abrechnung_KAE!$AK$7,MD_JAHR,0),0)*$H859,IF(((AD859/12*M859*12)+N859)&gt;AF859,AF859/12,((AD859/12*M859*12)+N859)/12)))</f>
        <v/>
      </c>
      <c r="P859" s="90"/>
      <c r="Q859" s="90"/>
      <c r="R859" s="104">
        <f t="shared" si="119"/>
        <v>0</v>
      </c>
      <c r="T859" s="145">
        <f t="shared" si="120"/>
        <v>0</v>
      </c>
      <c r="U859" s="76">
        <f t="shared" ca="1" si="121"/>
        <v>0</v>
      </c>
      <c r="V859" s="76">
        <f t="shared" ca="1" si="127"/>
        <v>0</v>
      </c>
      <c r="W859" s="76">
        <f t="shared" ca="1" si="122"/>
        <v>0</v>
      </c>
      <c r="Y859" s="106" t="str">
        <f t="shared" si="123"/>
        <v>prüfen</v>
      </c>
      <c r="Z859" s="107" t="str">
        <f ca="1">IFERROR(OFFSET(MD!$U$5,MATCH(Grundlagen_Abrechnung_KAE!$E859,MD_GENDER,0),0),"")</f>
        <v/>
      </c>
      <c r="AA859" s="104">
        <f t="shared" si="124"/>
        <v>0</v>
      </c>
      <c r="AC859" s="104">
        <f t="shared" si="125"/>
        <v>0</v>
      </c>
      <c r="AD859" s="104">
        <f ca="1">IF(F859="Arbeitgeberähnliche Stellung",OFFSET(MD!$Q$5,MATCH(Grundlagen_Abrechnung_KAE!$AK$7,MD_JAHR,0),0)*$H859,IF(J859&gt;0,AC859,I859))</f>
        <v>0</v>
      </c>
      <c r="AF859" s="85" t="e">
        <f ca="1">OFFSET(MD!$P$5,MATCH($AK$7,MD_JAHR,0),0)*12</f>
        <v>#VALUE!</v>
      </c>
      <c r="AG859" s="85">
        <f t="shared" si="126"/>
        <v>0</v>
      </c>
      <c r="AH859" s="81"/>
      <c r="AJ859" s="72"/>
      <c r="AK859" s="72"/>
      <c r="AL859" s="72"/>
      <c r="AM859" s="72"/>
      <c r="AN859" s="72"/>
    </row>
    <row r="860" spans="2:40" ht="15" customHeight="1" x14ac:dyDescent="0.2">
      <c r="B860" s="78"/>
      <c r="C860" s="78"/>
      <c r="D860" s="78"/>
      <c r="E860" s="79"/>
      <c r="F860" s="80"/>
      <c r="G860" s="73"/>
      <c r="H860" s="82"/>
      <c r="I860" s="93"/>
      <c r="J860" s="90"/>
      <c r="K860" s="83"/>
      <c r="L860" s="83"/>
      <c r="M860" s="84"/>
      <c r="N860" s="83"/>
      <c r="O860" s="104" t="str">
        <f ca="1">IF($B860="","",IF(F860="Arbeitgeberähnliche Stellung",OFFSET(MD!$Q$5,MATCH(Grundlagen_Abrechnung_KAE!$AK$7,MD_JAHR,0),0)*$H860,IF(((AD860/12*M860*12)+N860)&gt;AF860,AF860/12,((AD860/12*M860*12)+N860)/12)))</f>
        <v/>
      </c>
      <c r="P860" s="90"/>
      <c r="Q860" s="90"/>
      <c r="R860" s="104">
        <f t="shared" si="119"/>
        <v>0</v>
      </c>
      <c r="T860" s="145">
        <f t="shared" si="120"/>
        <v>0</v>
      </c>
      <c r="U860" s="76">
        <f t="shared" ca="1" si="121"/>
        <v>0</v>
      </c>
      <c r="V860" s="76">
        <f t="shared" ca="1" si="127"/>
        <v>0</v>
      </c>
      <c r="W860" s="76">
        <f t="shared" ca="1" si="122"/>
        <v>0</v>
      </c>
      <c r="Y860" s="106" t="str">
        <f t="shared" si="123"/>
        <v>prüfen</v>
      </c>
      <c r="Z860" s="107" t="str">
        <f ca="1">IFERROR(OFFSET(MD!$U$5,MATCH(Grundlagen_Abrechnung_KAE!$E860,MD_GENDER,0),0),"")</f>
        <v/>
      </c>
      <c r="AA860" s="104">
        <f t="shared" si="124"/>
        <v>0</v>
      </c>
      <c r="AC860" s="104">
        <f t="shared" si="125"/>
        <v>0</v>
      </c>
      <c r="AD860" s="104">
        <f ca="1">IF(F860="Arbeitgeberähnliche Stellung",OFFSET(MD!$Q$5,MATCH(Grundlagen_Abrechnung_KAE!$AK$7,MD_JAHR,0),0)*$H860,IF(J860&gt;0,AC860,I860))</f>
        <v>0</v>
      </c>
      <c r="AF860" s="85" t="e">
        <f ca="1">OFFSET(MD!$P$5,MATCH($AK$7,MD_JAHR,0),0)*12</f>
        <v>#VALUE!</v>
      </c>
      <c r="AG860" s="85">
        <f t="shared" si="126"/>
        <v>0</v>
      </c>
      <c r="AH860" s="81"/>
      <c r="AJ860" s="72"/>
      <c r="AK860" s="72"/>
      <c r="AL860" s="72"/>
      <c r="AM860" s="72"/>
      <c r="AN860" s="72"/>
    </row>
    <row r="861" spans="2:40" ht="15" customHeight="1" x14ac:dyDescent="0.2">
      <c r="B861" s="78"/>
      <c r="C861" s="78"/>
      <c r="D861" s="78"/>
      <c r="E861" s="79"/>
      <c r="F861" s="80"/>
      <c r="G861" s="73"/>
      <c r="H861" s="82"/>
      <c r="I861" s="93"/>
      <c r="J861" s="90"/>
      <c r="K861" s="83"/>
      <c r="L861" s="83"/>
      <c r="M861" s="84"/>
      <c r="N861" s="83"/>
      <c r="O861" s="104" t="str">
        <f ca="1">IF($B861="","",IF(F861="Arbeitgeberähnliche Stellung",OFFSET(MD!$Q$5,MATCH(Grundlagen_Abrechnung_KAE!$AK$7,MD_JAHR,0),0)*$H861,IF(((AD861/12*M861*12)+N861)&gt;AF861,AF861/12,((AD861/12*M861*12)+N861)/12)))</f>
        <v/>
      </c>
      <c r="P861" s="90"/>
      <c r="Q861" s="90"/>
      <c r="R861" s="104">
        <f t="shared" si="119"/>
        <v>0</v>
      </c>
      <c r="T861" s="145">
        <f t="shared" si="120"/>
        <v>0</v>
      </c>
      <c r="U861" s="76">
        <f t="shared" ca="1" si="121"/>
        <v>0</v>
      </c>
      <c r="V861" s="76">
        <f t="shared" ca="1" si="127"/>
        <v>0</v>
      </c>
      <c r="W861" s="76">
        <f t="shared" ca="1" si="122"/>
        <v>0</v>
      </c>
      <c r="Y861" s="106" t="str">
        <f t="shared" si="123"/>
        <v>prüfen</v>
      </c>
      <c r="Z861" s="107" t="str">
        <f ca="1">IFERROR(OFFSET(MD!$U$5,MATCH(Grundlagen_Abrechnung_KAE!$E861,MD_GENDER,0),0),"")</f>
        <v/>
      </c>
      <c r="AA861" s="104">
        <f t="shared" si="124"/>
        <v>0</v>
      </c>
      <c r="AC861" s="104">
        <f t="shared" si="125"/>
        <v>0</v>
      </c>
      <c r="AD861" s="104">
        <f ca="1">IF(F861="Arbeitgeberähnliche Stellung",OFFSET(MD!$Q$5,MATCH(Grundlagen_Abrechnung_KAE!$AK$7,MD_JAHR,0),0)*$H861,IF(J861&gt;0,AC861,I861))</f>
        <v>0</v>
      </c>
      <c r="AF861" s="85" t="e">
        <f ca="1">OFFSET(MD!$P$5,MATCH($AK$7,MD_JAHR,0),0)*12</f>
        <v>#VALUE!</v>
      </c>
      <c r="AG861" s="85">
        <f t="shared" si="126"/>
        <v>0</v>
      </c>
      <c r="AH861" s="81"/>
      <c r="AJ861" s="72"/>
      <c r="AK861" s="72"/>
      <c r="AL861" s="72"/>
      <c r="AM861" s="72"/>
      <c r="AN861" s="72"/>
    </row>
    <row r="862" spans="2:40" ht="15" customHeight="1" x14ac:dyDescent="0.2">
      <c r="B862" s="78"/>
      <c r="C862" s="78"/>
      <c r="D862" s="78"/>
      <c r="E862" s="79"/>
      <c r="F862" s="80"/>
      <c r="G862" s="73"/>
      <c r="H862" s="82"/>
      <c r="I862" s="93"/>
      <c r="J862" s="90"/>
      <c r="K862" s="83"/>
      <c r="L862" s="83"/>
      <c r="M862" s="84"/>
      <c r="N862" s="83"/>
      <c r="O862" s="104" t="str">
        <f ca="1">IF($B862="","",IF(F862="Arbeitgeberähnliche Stellung",OFFSET(MD!$Q$5,MATCH(Grundlagen_Abrechnung_KAE!$AK$7,MD_JAHR,0),0)*$H862,IF(((AD862/12*M862*12)+N862)&gt;AF862,AF862/12,((AD862/12*M862*12)+N862)/12)))</f>
        <v/>
      </c>
      <c r="P862" s="90"/>
      <c r="Q862" s="90"/>
      <c r="R862" s="104">
        <f t="shared" si="119"/>
        <v>0</v>
      </c>
      <c r="T862" s="145">
        <f t="shared" si="120"/>
        <v>0</v>
      </c>
      <c r="U862" s="76">
        <f t="shared" ca="1" si="121"/>
        <v>0</v>
      </c>
      <c r="V862" s="76">
        <f t="shared" ca="1" si="127"/>
        <v>0</v>
      </c>
      <c r="W862" s="76">
        <f t="shared" ca="1" si="122"/>
        <v>0</v>
      </c>
      <c r="Y862" s="106" t="str">
        <f t="shared" si="123"/>
        <v>prüfen</v>
      </c>
      <c r="Z862" s="107" t="str">
        <f ca="1">IFERROR(OFFSET(MD!$U$5,MATCH(Grundlagen_Abrechnung_KAE!$E862,MD_GENDER,0),0),"")</f>
        <v/>
      </c>
      <c r="AA862" s="104">
        <f t="shared" si="124"/>
        <v>0</v>
      </c>
      <c r="AC862" s="104">
        <f t="shared" si="125"/>
        <v>0</v>
      </c>
      <c r="AD862" s="104">
        <f ca="1">IF(F862="Arbeitgeberähnliche Stellung",OFFSET(MD!$Q$5,MATCH(Grundlagen_Abrechnung_KAE!$AK$7,MD_JAHR,0),0)*$H862,IF(J862&gt;0,AC862,I862))</f>
        <v>0</v>
      </c>
      <c r="AF862" s="85" t="e">
        <f ca="1">OFFSET(MD!$P$5,MATCH($AK$7,MD_JAHR,0),0)*12</f>
        <v>#VALUE!</v>
      </c>
      <c r="AG862" s="85">
        <f t="shared" si="126"/>
        <v>0</v>
      </c>
      <c r="AH862" s="81"/>
      <c r="AJ862" s="72"/>
      <c r="AK862" s="72"/>
      <c r="AL862" s="72"/>
      <c r="AM862" s="72"/>
      <c r="AN862" s="72"/>
    </row>
    <row r="863" spans="2:40" ht="15" customHeight="1" x14ac:dyDescent="0.2">
      <c r="B863" s="78"/>
      <c r="C863" s="78"/>
      <c r="D863" s="78"/>
      <c r="E863" s="79"/>
      <c r="F863" s="80"/>
      <c r="G863" s="73"/>
      <c r="H863" s="82"/>
      <c r="I863" s="93"/>
      <c r="J863" s="90"/>
      <c r="K863" s="83"/>
      <c r="L863" s="83"/>
      <c r="M863" s="84"/>
      <c r="N863" s="83"/>
      <c r="O863" s="104" t="str">
        <f ca="1">IF($B863="","",IF(F863="Arbeitgeberähnliche Stellung",OFFSET(MD!$Q$5,MATCH(Grundlagen_Abrechnung_KAE!$AK$7,MD_JAHR,0),0)*$H863,IF(((AD863/12*M863*12)+N863)&gt;AF863,AF863/12,((AD863/12*M863*12)+N863)/12)))</f>
        <v/>
      </c>
      <c r="P863" s="90"/>
      <c r="Q863" s="90"/>
      <c r="R863" s="104">
        <f t="shared" si="119"/>
        <v>0</v>
      </c>
      <c r="T863" s="145">
        <f t="shared" si="120"/>
        <v>0</v>
      </c>
      <c r="U863" s="76">
        <f t="shared" ca="1" si="121"/>
        <v>0</v>
      </c>
      <c r="V863" s="76">
        <f t="shared" ca="1" si="127"/>
        <v>0</v>
      </c>
      <c r="W863" s="76">
        <f t="shared" ca="1" si="122"/>
        <v>0</v>
      </c>
      <c r="Y863" s="106" t="str">
        <f t="shared" si="123"/>
        <v>prüfen</v>
      </c>
      <c r="Z863" s="107" t="str">
        <f ca="1">IFERROR(OFFSET(MD!$U$5,MATCH(Grundlagen_Abrechnung_KAE!$E863,MD_GENDER,0),0),"")</f>
        <v/>
      </c>
      <c r="AA863" s="104">
        <f t="shared" si="124"/>
        <v>0</v>
      </c>
      <c r="AC863" s="104">
        <f t="shared" si="125"/>
        <v>0</v>
      </c>
      <c r="AD863" s="104">
        <f ca="1">IF(F863="Arbeitgeberähnliche Stellung",OFFSET(MD!$Q$5,MATCH(Grundlagen_Abrechnung_KAE!$AK$7,MD_JAHR,0),0)*$H863,IF(J863&gt;0,AC863,I863))</f>
        <v>0</v>
      </c>
      <c r="AF863" s="85" t="e">
        <f ca="1">OFFSET(MD!$P$5,MATCH($AK$7,MD_JAHR,0),0)*12</f>
        <v>#VALUE!</v>
      </c>
      <c r="AG863" s="85">
        <f t="shared" si="126"/>
        <v>0</v>
      </c>
      <c r="AH863" s="81"/>
      <c r="AJ863" s="72"/>
      <c r="AK863" s="72"/>
      <c r="AL863" s="72"/>
      <c r="AM863" s="72"/>
      <c r="AN863" s="72"/>
    </row>
    <row r="864" spans="2:40" ht="15" customHeight="1" x14ac:dyDescent="0.2">
      <c r="B864" s="78"/>
      <c r="C864" s="78"/>
      <c r="D864" s="78"/>
      <c r="E864" s="79"/>
      <c r="F864" s="80"/>
      <c r="G864" s="73"/>
      <c r="H864" s="82"/>
      <c r="I864" s="93"/>
      <c r="J864" s="90"/>
      <c r="K864" s="83"/>
      <c r="L864" s="83"/>
      <c r="M864" s="84"/>
      <c r="N864" s="83"/>
      <c r="O864" s="104" t="str">
        <f ca="1">IF($B864="","",IF(F864="Arbeitgeberähnliche Stellung",OFFSET(MD!$Q$5,MATCH(Grundlagen_Abrechnung_KAE!$AK$7,MD_JAHR,0),0)*$H864,IF(((AD864/12*M864*12)+N864)&gt;AF864,AF864/12,((AD864/12*M864*12)+N864)/12)))</f>
        <v/>
      </c>
      <c r="P864" s="90"/>
      <c r="Q864" s="90"/>
      <c r="R864" s="104">
        <f t="shared" si="119"/>
        <v>0</v>
      </c>
      <c r="T864" s="145">
        <f t="shared" si="120"/>
        <v>0</v>
      </c>
      <c r="U864" s="76">
        <f t="shared" ca="1" si="121"/>
        <v>0</v>
      </c>
      <c r="V864" s="76">
        <f t="shared" ca="1" si="127"/>
        <v>0</v>
      </c>
      <c r="W864" s="76">
        <f t="shared" ca="1" si="122"/>
        <v>0</v>
      </c>
      <c r="Y864" s="106" t="str">
        <f t="shared" si="123"/>
        <v>prüfen</v>
      </c>
      <c r="Z864" s="107" t="str">
        <f ca="1">IFERROR(OFFSET(MD!$U$5,MATCH(Grundlagen_Abrechnung_KAE!$E864,MD_GENDER,0),0),"")</f>
        <v/>
      </c>
      <c r="AA864" s="104">
        <f t="shared" si="124"/>
        <v>0</v>
      </c>
      <c r="AC864" s="104">
        <f t="shared" si="125"/>
        <v>0</v>
      </c>
      <c r="AD864" s="104">
        <f ca="1">IF(F864="Arbeitgeberähnliche Stellung",OFFSET(MD!$Q$5,MATCH(Grundlagen_Abrechnung_KAE!$AK$7,MD_JAHR,0),0)*$H864,IF(J864&gt;0,AC864,I864))</f>
        <v>0</v>
      </c>
      <c r="AF864" s="85" t="e">
        <f ca="1">OFFSET(MD!$P$5,MATCH($AK$7,MD_JAHR,0),0)*12</f>
        <v>#VALUE!</v>
      </c>
      <c r="AG864" s="85">
        <f t="shared" si="126"/>
        <v>0</v>
      </c>
      <c r="AH864" s="81"/>
      <c r="AJ864" s="72"/>
      <c r="AK864" s="72"/>
      <c r="AL864" s="72"/>
      <c r="AM864" s="72"/>
      <c r="AN864" s="72"/>
    </row>
    <row r="865" spans="2:40" ht="15" customHeight="1" x14ac:dyDescent="0.2">
      <c r="B865" s="78"/>
      <c r="C865" s="78"/>
      <c r="D865" s="78"/>
      <c r="E865" s="79"/>
      <c r="F865" s="80"/>
      <c r="G865" s="73"/>
      <c r="H865" s="82"/>
      <c r="I865" s="93"/>
      <c r="J865" s="90"/>
      <c r="K865" s="83"/>
      <c r="L865" s="83"/>
      <c r="M865" s="84"/>
      <c r="N865" s="83"/>
      <c r="O865" s="104" t="str">
        <f ca="1">IF($B865="","",IF(F865="Arbeitgeberähnliche Stellung",OFFSET(MD!$Q$5,MATCH(Grundlagen_Abrechnung_KAE!$AK$7,MD_JAHR,0),0)*$H865,IF(((AD865/12*M865*12)+N865)&gt;AF865,AF865/12,((AD865/12*M865*12)+N865)/12)))</f>
        <v/>
      </c>
      <c r="P865" s="90"/>
      <c r="Q865" s="90"/>
      <c r="R865" s="104">
        <f t="shared" si="119"/>
        <v>0</v>
      </c>
      <c r="T865" s="145">
        <f t="shared" si="120"/>
        <v>0</v>
      </c>
      <c r="U865" s="76">
        <f t="shared" ca="1" si="121"/>
        <v>0</v>
      </c>
      <c r="V865" s="76">
        <f t="shared" ca="1" si="127"/>
        <v>0</v>
      </c>
      <c r="W865" s="76">
        <f t="shared" ca="1" si="122"/>
        <v>0</v>
      </c>
      <c r="Y865" s="106" t="str">
        <f t="shared" si="123"/>
        <v>prüfen</v>
      </c>
      <c r="Z865" s="107" t="str">
        <f ca="1">IFERROR(OFFSET(MD!$U$5,MATCH(Grundlagen_Abrechnung_KAE!$E865,MD_GENDER,0),0),"")</f>
        <v/>
      </c>
      <c r="AA865" s="104">
        <f t="shared" si="124"/>
        <v>0</v>
      </c>
      <c r="AC865" s="104">
        <f t="shared" si="125"/>
        <v>0</v>
      </c>
      <c r="AD865" s="104">
        <f ca="1">IF(F865="Arbeitgeberähnliche Stellung",OFFSET(MD!$Q$5,MATCH(Grundlagen_Abrechnung_KAE!$AK$7,MD_JAHR,0),0)*$H865,IF(J865&gt;0,AC865,I865))</f>
        <v>0</v>
      </c>
      <c r="AF865" s="85" t="e">
        <f ca="1">OFFSET(MD!$P$5,MATCH($AK$7,MD_JAHR,0),0)*12</f>
        <v>#VALUE!</v>
      </c>
      <c r="AG865" s="85">
        <f t="shared" si="126"/>
        <v>0</v>
      </c>
      <c r="AH865" s="81"/>
      <c r="AJ865" s="72"/>
      <c r="AK865" s="72"/>
      <c r="AL865" s="72"/>
      <c r="AM865" s="72"/>
      <c r="AN865" s="72"/>
    </row>
    <row r="866" spans="2:40" ht="15" customHeight="1" x14ac:dyDescent="0.2">
      <c r="B866" s="78"/>
      <c r="C866" s="78"/>
      <c r="D866" s="78"/>
      <c r="E866" s="79"/>
      <c r="F866" s="80"/>
      <c r="G866" s="73"/>
      <c r="H866" s="82"/>
      <c r="I866" s="93"/>
      <c r="J866" s="90"/>
      <c r="K866" s="83"/>
      <c r="L866" s="83"/>
      <c r="M866" s="84"/>
      <c r="N866" s="83"/>
      <c r="O866" s="104" t="str">
        <f ca="1">IF($B866="","",IF(F866="Arbeitgeberähnliche Stellung",OFFSET(MD!$Q$5,MATCH(Grundlagen_Abrechnung_KAE!$AK$7,MD_JAHR,0),0)*$H866,IF(((AD866/12*M866*12)+N866)&gt;AF866,AF866/12,((AD866/12*M866*12)+N866)/12)))</f>
        <v/>
      </c>
      <c r="P866" s="90"/>
      <c r="Q866" s="90"/>
      <c r="R866" s="104">
        <f t="shared" si="119"/>
        <v>0</v>
      </c>
      <c r="T866" s="145">
        <f t="shared" si="120"/>
        <v>0</v>
      </c>
      <c r="U866" s="76">
        <f t="shared" ca="1" si="121"/>
        <v>0</v>
      </c>
      <c r="V866" s="76">
        <f t="shared" ca="1" si="127"/>
        <v>0</v>
      </c>
      <c r="W866" s="76">
        <f t="shared" ca="1" si="122"/>
        <v>0</v>
      </c>
      <c r="Y866" s="106" t="str">
        <f t="shared" si="123"/>
        <v>prüfen</v>
      </c>
      <c r="Z866" s="107" t="str">
        <f ca="1">IFERROR(OFFSET(MD!$U$5,MATCH(Grundlagen_Abrechnung_KAE!$E866,MD_GENDER,0),0),"")</f>
        <v/>
      </c>
      <c r="AA866" s="104">
        <f t="shared" si="124"/>
        <v>0</v>
      </c>
      <c r="AC866" s="104">
        <f t="shared" si="125"/>
        <v>0</v>
      </c>
      <c r="AD866" s="104">
        <f ca="1">IF(F866="Arbeitgeberähnliche Stellung",OFFSET(MD!$Q$5,MATCH(Grundlagen_Abrechnung_KAE!$AK$7,MD_JAHR,0),0)*$H866,IF(J866&gt;0,AC866,I866))</f>
        <v>0</v>
      </c>
      <c r="AF866" s="85" t="e">
        <f ca="1">OFFSET(MD!$P$5,MATCH($AK$7,MD_JAHR,0),0)*12</f>
        <v>#VALUE!</v>
      </c>
      <c r="AG866" s="85">
        <f t="shared" si="126"/>
        <v>0</v>
      </c>
      <c r="AH866" s="81"/>
      <c r="AJ866" s="72"/>
      <c r="AK866" s="72"/>
      <c r="AL866" s="72"/>
      <c r="AM866" s="72"/>
      <c r="AN866" s="72"/>
    </row>
    <row r="867" spans="2:40" ht="15" customHeight="1" x14ac:dyDescent="0.2">
      <c r="B867" s="78"/>
      <c r="C867" s="78"/>
      <c r="D867" s="78"/>
      <c r="E867" s="79"/>
      <c r="F867" s="80"/>
      <c r="G867" s="73"/>
      <c r="H867" s="82"/>
      <c r="I867" s="93"/>
      <c r="J867" s="90"/>
      <c r="K867" s="83"/>
      <c r="L867" s="83"/>
      <c r="M867" s="84"/>
      <c r="N867" s="83"/>
      <c r="O867" s="104" t="str">
        <f ca="1">IF($B867="","",IF(F867="Arbeitgeberähnliche Stellung",OFFSET(MD!$Q$5,MATCH(Grundlagen_Abrechnung_KAE!$AK$7,MD_JAHR,0),0)*$H867,IF(((AD867/12*M867*12)+N867)&gt;AF867,AF867/12,((AD867/12*M867*12)+N867)/12)))</f>
        <v/>
      </c>
      <c r="P867" s="90"/>
      <c r="Q867" s="90"/>
      <c r="R867" s="104">
        <f t="shared" si="119"/>
        <v>0</v>
      </c>
      <c r="T867" s="145">
        <f t="shared" si="120"/>
        <v>0</v>
      </c>
      <c r="U867" s="76">
        <f t="shared" ca="1" si="121"/>
        <v>0</v>
      </c>
      <c r="V867" s="76">
        <f t="shared" ca="1" si="127"/>
        <v>0</v>
      </c>
      <c r="W867" s="76">
        <f t="shared" ca="1" si="122"/>
        <v>0</v>
      </c>
      <c r="Y867" s="106" t="str">
        <f t="shared" si="123"/>
        <v>prüfen</v>
      </c>
      <c r="Z867" s="107" t="str">
        <f ca="1">IFERROR(OFFSET(MD!$U$5,MATCH(Grundlagen_Abrechnung_KAE!$E867,MD_GENDER,0),0),"")</f>
        <v/>
      </c>
      <c r="AA867" s="104">
        <f t="shared" si="124"/>
        <v>0</v>
      </c>
      <c r="AC867" s="104">
        <f t="shared" si="125"/>
        <v>0</v>
      </c>
      <c r="AD867" s="104">
        <f ca="1">IF(F867="Arbeitgeberähnliche Stellung",OFFSET(MD!$Q$5,MATCH(Grundlagen_Abrechnung_KAE!$AK$7,MD_JAHR,0),0)*$H867,IF(J867&gt;0,AC867,I867))</f>
        <v>0</v>
      </c>
      <c r="AF867" s="85" t="e">
        <f ca="1">OFFSET(MD!$P$5,MATCH($AK$7,MD_JAHR,0),0)*12</f>
        <v>#VALUE!</v>
      </c>
      <c r="AG867" s="85">
        <f t="shared" si="126"/>
        <v>0</v>
      </c>
      <c r="AH867" s="81"/>
      <c r="AJ867" s="72"/>
      <c r="AK867" s="72"/>
      <c r="AL867" s="72"/>
      <c r="AM867" s="72"/>
      <c r="AN867" s="72"/>
    </row>
    <row r="868" spans="2:40" ht="15" customHeight="1" x14ac:dyDescent="0.2">
      <c r="B868" s="78"/>
      <c r="C868" s="78"/>
      <c r="D868" s="78"/>
      <c r="E868" s="79"/>
      <c r="F868" s="80"/>
      <c r="G868" s="73"/>
      <c r="H868" s="82"/>
      <c r="I868" s="93"/>
      <c r="J868" s="90"/>
      <c r="K868" s="83"/>
      <c r="L868" s="83"/>
      <c r="M868" s="84"/>
      <c r="N868" s="83"/>
      <c r="O868" s="104" t="str">
        <f ca="1">IF($B868="","",IF(F868="Arbeitgeberähnliche Stellung",OFFSET(MD!$Q$5,MATCH(Grundlagen_Abrechnung_KAE!$AK$7,MD_JAHR,0),0)*$H868,IF(((AD868/12*M868*12)+N868)&gt;AF868,AF868/12,((AD868/12*M868*12)+N868)/12)))</f>
        <v/>
      </c>
      <c r="P868" s="90"/>
      <c r="Q868" s="90"/>
      <c r="R868" s="104">
        <f t="shared" si="119"/>
        <v>0</v>
      </c>
      <c r="T868" s="145">
        <f t="shared" si="120"/>
        <v>0</v>
      </c>
      <c r="U868" s="76">
        <f t="shared" ca="1" si="121"/>
        <v>0</v>
      </c>
      <c r="V868" s="76">
        <f t="shared" ca="1" si="127"/>
        <v>0</v>
      </c>
      <c r="W868" s="76">
        <f t="shared" ca="1" si="122"/>
        <v>0</v>
      </c>
      <c r="Y868" s="106" t="str">
        <f t="shared" si="123"/>
        <v>prüfen</v>
      </c>
      <c r="Z868" s="107" t="str">
        <f ca="1">IFERROR(OFFSET(MD!$U$5,MATCH(Grundlagen_Abrechnung_KAE!$E868,MD_GENDER,0),0),"")</f>
        <v/>
      </c>
      <c r="AA868" s="104">
        <f t="shared" si="124"/>
        <v>0</v>
      </c>
      <c r="AC868" s="104">
        <f t="shared" si="125"/>
        <v>0</v>
      </c>
      <c r="AD868" s="104">
        <f ca="1">IF(F868="Arbeitgeberähnliche Stellung",OFFSET(MD!$Q$5,MATCH(Grundlagen_Abrechnung_KAE!$AK$7,MD_JAHR,0),0)*$H868,IF(J868&gt;0,AC868,I868))</f>
        <v>0</v>
      </c>
      <c r="AF868" s="85" t="e">
        <f ca="1">OFFSET(MD!$P$5,MATCH($AK$7,MD_JAHR,0),0)*12</f>
        <v>#VALUE!</v>
      </c>
      <c r="AG868" s="85">
        <f t="shared" si="126"/>
        <v>0</v>
      </c>
      <c r="AH868" s="81"/>
      <c r="AJ868" s="72"/>
      <c r="AK868" s="72"/>
      <c r="AL868" s="72"/>
      <c r="AM868" s="72"/>
      <c r="AN868" s="72"/>
    </row>
    <row r="869" spans="2:40" ht="15" customHeight="1" x14ac:dyDescent="0.2">
      <c r="B869" s="78"/>
      <c r="C869" s="78"/>
      <c r="D869" s="78"/>
      <c r="E869" s="79"/>
      <c r="F869" s="80"/>
      <c r="G869" s="73"/>
      <c r="H869" s="82"/>
      <c r="I869" s="93"/>
      <c r="J869" s="90"/>
      <c r="K869" s="83"/>
      <c r="L869" s="83"/>
      <c r="M869" s="84"/>
      <c r="N869" s="83"/>
      <c r="O869" s="104" t="str">
        <f ca="1">IF($B869="","",IF(F869="Arbeitgeberähnliche Stellung",OFFSET(MD!$Q$5,MATCH(Grundlagen_Abrechnung_KAE!$AK$7,MD_JAHR,0),0)*$H869,IF(((AD869/12*M869*12)+N869)&gt;AF869,AF869/12,((AD869/12*M869*12)+N869)/12)))</f>
        <v/>
      </c>
      <c r="P869" s="90"/>
      <c r="Q869" s="90"/>
      <c r="R869" s="104">
        <f t="shared" si="119"/>
        <v>0</v>
      </c>
      <c r="T869" s="145">
        <f t="shared" si="120"/>
        <v>0</v>
      </c>
      <c r="U869" s="76">
        <f t="shared" ca="1" si="121"/>
        <v>0</v>
      </c>
      <c r="V869" s="76">
        <f t="shared" ca="1" si="127"/>
        <v>0</v>
      </c>
      <c r="W869" s="76">
        <f t="shared" ca="1" si="122"/>
        <v>0</v>
      </c>
      <c r="Y869" s="106" t="str">
        <f t="shared" si="123"/>
        <v>prüfen</v>
      </c>
      <c r="Z869" s="107" t="str">
        <f ca="1">IFERROR(OFFSET(MD!$U$5,MATCH(Grundlagen_Abrechnung_KAE!$E869,MD_GENDER,0),0),"")</f>
        <v/>
      </c>
      <c r="AA869" s="104">
        <f t="shared" si="124"/>
        <v>0</v>
      </c>
      <c r="AC869" s="104">
        <f t="shared" si="125"/>
        <v>0</v>
      </c>
      <c r="AD869" s="104">
        <f ca="1">IF(F869="Arbeitgeberähnliche Stellung",OFFSET(MD!$Q$5,MATCH(Grundlagen_Abrechnung_KAE!$AK$7,MD_JAHR,0),0)*$H869,IF(J869&gt;0,AC869,I869))</f>
        <v>0</v>
      </c>
      <c r="AF869" s="85" t="e">
        <f ca="1">OFFSET(MD!$P$5,MATCH($AK$7,MD_JAHR,0),0)*12</f>
        <v>#VALUE!</v>
      </c>
      <c r="AG869" s="85">
        <f t="shared" si="126"/>
        <v>0</v>
      </c>
      <c r="AH869" s="81"/>
      <c r="AJ869" s="72"/>
      <c r="AK869" s="72"/>
      <c r="AL869" s="72"/>
      <c r="AM869" s="72"/>
      <c r="AN869" s="72"/>
    </row>
    <row r="870" spans="2:40" ht="15" customHeight="1" x14ac:dyDescent="0.2">
      <c r="B870" s="78"/>
      <c r="C870" s="78"/>
      <c r="D870" s="78"/>
      <c r="E870" s="79"/>
      <c r="F870" s="80"/>
      <c r="G870" s="73"/>
      <c r="H870" s="82"/>
      <c r="I870" s="93"/>
      <c r="J870" s="90"/>
      <c r="K870" s="83"/>
      <c r="L870" s="83"/>
      <c r="M870" s="84"/>
      <c r="N870" s="83"/>
      <c r="O870" s="104" t="str">
        <f ca="1">IF($B870="","",IF(F870="Arbeitgeberähnliche Stellung",OFFSET(MD!$Q$5,MATCH(Grundlagen_Abrechnung_KAE!$AK$7,MD_JAHR,0),0)*$H870,IF(((AD870/12*M870*12)+N870)&gt;AF870,AF870/12,((AD870/12*M870*12)+N870)/12)))</f>
        <v/>
      </c>
      <c r="P870" s="90"/>
      <c r="Q870" s="90"/>
      <c r="R870" s="104">
        <f t="shared" si="119"/>
        <v>0</v>
      </c>
      <c r="T870" s="145">
        <f t="shared" si="120"/>
        <v>0</v>
      </c>
      <c r="U870" s="76">
        <f t="shared" ca="1" si="121"/>
        <v>0</v>
      </c>
      <c r="V870" s="76">
        <f t="shared" ca="1" si="127"/>
        <v>0</v>
      </c>
      <c r="W870" s="76">
        <f t="shared" ca="1" si="122"/>
        <v>0</v>
      </c>
      <c r="Y870" s="106" t="str">
        <f t="shared" si="123"/>
        <v>prüfen</v>
      </c>
      <c r="Z870" s="107" t="str">
        <f ca="1">IFERROR(OFFSET(MD!$U$5,MATCH(Grundlagen_Abrechnung_KAE!$E870,MD_GENDER,0),0),"")</f>
        <v/>
      </c>
      <c r="AA870" s="104">
        <f t="shared" si="124"/>
        <v>0</v>
      </c>
      <c r="AC870" s="104">
        <f t="shared" si="125"/>
        <v>0</v>
      </c>
      <c r="AD870" s="104">
        <f ca="1">IF(F870="Arbeitgeberähnliche Stellung",OFFSET(MD!$Q$5,MATCH(Grundlagen_Abrechnung_KAE!$AK$7,MD_JAHR,0),0)*$H870,IF(J870&gt;0,AC870,I870))</f>
        <v>0</v>
      </c>
      <c r="AF870" s="85" t="e">
        <f ca="1">OFFSET(MD!$P$5,MATCH($AK$7,MD_JAHR,0),0)*12</f>
        <v>#VALUE!</v>
      </c>
      <c r="AG870" s="85">
        <f t="shared" si="126"/>
        <v>0</v>
      </c>
      <c r="AH870" s="81"/>
      <c r="AJ870" s="72"/>
      <c r="AK870" s="72"/>
      <c r="AL870" s="72"/>
      <c r="AM870" s="72"/>
      <c r="AN870" s="72"/>
    </row>
    <row r="871" spans="2:40" ht="15" customHeight="1" x14ac:dyDescent="0.2">
      <c r="B871" s="78"/>
      <c r="C871" s="78"/>
      <c r="D871" s="78"/>
      <c r="E871" s="79"/>
      <c r="F871" s="80"/>
      <c r="G871" s="73"/>
      <c r="H871" s="82"/>
      <c r="I871" s="93"/>
      <c r="J871" s="90"/>
      <c r="K871" s="83"/>
      <c r="L871" s="83"/>
      <c r="M871" s="84"/>
      <c r="N871" s="83"/>
      <c r="O871" s="104" t="str">
        <f ca="1">IF($B871="","",IF(F871="Arbeitgeberähnliche Stellung",OFFSET(MD!$Q$5,MATCH(Grundlagen_Abrechnung_KAE!$AK$7,MD_JAHR,0),0)*$H871,IF(((AD871/12*M871*12)+N871)&gt;AF871,AF871/12,((AD871/12*M871*12)+N871)/12)))</f>
        <v/>
      </c>
      <c r="P871" s="90"/>
      <c r="Q871" s="90"/>
      <c r="R871" s="104">
        <f t="shared" si="119"/>
        <v>0</v>
      </c>
      <c r="T871" s="145">
        <f t="shared" si="120"/>
        <v>0</v>
      </c>
      <c r="U871" s="76">
        <f t="shared" ca="1" si="121"/>
        <v>0</v>
      </c>
      <c r="V871" s="76">
        <f t="shared" ca="1" si="127"/>
        <v>0</v>
      </c>
      <c r="W871" s="76">
        <f t="shared" ca="1" si="122"/>
        <v>0</v>
      </c>
      <c r="Y871" s="106" t="str">
        <f t="shared" si="123"/>
        <v>prüfen</v>
      </c>
      <c r="Z871" s="107" t="str">
        <f ca="1">IFERROR(OFFSET(MD!$U$5,MATCH(Grundlagen_Abrechnung_KAE!$E871,MD_GENDER,0),0),"")</f>
        <v/>
      </c>
      <c r="AA871" s="104">
        <f t="shared" si="124"/>
        <v>0</v>
      </c>
      <c r="AC871" s="104">
        <f t="shared" si="125"/>
        <v>0</v>
      </c>
      <c r="AD871" s="104">
        <f ca="1">IF(F871="Arbeitgeberähnliche Stellung",OFFSET(MD!$Q$5,MATCH(Grundlagen_Abrechnung_KAE!$AK$7,MD_JAHR,0),0)*$H871,IF(J871&gt;0,AC871,I871))</f>
        <v>0</v>
      </c>
      <c r="AF871" s="85" t="e">
        <f ca="1">OFFSET(MD!$P$5,MATCH($AK$7,MD_JAHR,0),0)*12</f>
        <v>#VALUE!</v>
      </c>
      <c r="AG871" s="85">
        <f t="shared" si="126"/>
        <v>0</v>
      </c>
      <c r="AH871" s="81"/>
      <c r="AJ871" s="72"/>
      <c r="AK871" s="72"/>
      <c r="AL871" s="72"/>
      <c r="AM871" s="72"/>
      <c r="AN871" s="72"/>
    </row>
    <row r="872" spans="2:40" ht="15" customHeight="1" x14ac:dyDescent="0.2">
      <c r="B872" s="78"/>
      <c r="C872" s="78"/>
      <c r="D872" s="78"/>
      <c r="E872" s="79"/>
      <c r="F872" s="80"/>
      <c r="G872" s="73"/>
      <c r="H872" s="82"/>
      <c r="I872" s="93"/>
      <c r="J872" s="90"/>
      <c r="K872" s="83"/>
      <c r="L872" s="83"/>
      <c r="M872" s="84"/>
      <c r="N872" s="83"/>
      <c r="O872" s="104" t="str">
        <f ca="1">IF($B872="","",IF(F872="Arbeitgeberähnliche Stellung",OFFSET(MD!$Q$5,MATCH(Grundlagen_Abrechnung_KAE!$AK$7,MD_JAHR,0),0)*$H872,IF(((AD872/12*M872*12)+N872)&gt;AF872,AF872/12,((AD872/12*M872*12)+N872)/12)))</f>
        <v/>
      </c>
      <c r="P872" s="90"/>
      <c r="Q872" s="90"/>
      <c r="R872" s="104">
        <f t="shared" si="119"/>
        <v>0</v>
      </c>
      <c r="T872" s="145">
        <f t="shared" si="120"/>
        <v>0</v>
      </c>
      <c r="U872" s="76">
        <f t="shared" ca="1" si="121"/>
        <v>0</v>
      </c>
      <c r="V872" s="76">
        <f t="shared" ca="1" si="127"/>
        <v>0</v>
      </c>
      <c r="W872" s="76">
        <f t="shared" ca="1" si="122"/>
        <v>0</v>
      </c>
      <c r="Y872" s="106" t="str">
        <f t="shared" si="123"/>
        <v>prüfen</v>
      </c>
      <c r="Z872" s="107" t="str">
        <f ca="1">IFERROR(OFFSET(MD!$U$5,MATCH(Grundlagen_Abrechnung_KAE!$E872,MD_GENDER,0),0),"")</f>
        <v/>
      </c>
      <c r="AA872" s="104">
        <f t="shared" si="124"/>
        <v>0</v>
      </c>
      <c r="AC872" s="104">
        <f t="shared" si="125"/>
        <v>0</v>
      </c>
      <c r="AD872" s="104">
        <f ca="1">IF(F872="Arbeitgeberähnliche Stellung",OFFSET(MD!$Q$5,MATCH(Grundlagen_Abrechnung_KAE!$AK$7,MD_JAHR,0),0)*$H872,IF(J872&gt;0,AC872,I872))</f>
        <v>0</v>
      </c>
      <c r="AF872" s="85" t="e">
        <f ca="1">OFFSET(MD!$P$5,MATCH($AK$7,MD_JAHR,0),0)*12</f>
        <v>#VALUE!</v>
      </c>
      <c r="AG872" s="85">
        <f t="shared" si="126"/>
        <v>0</v>
      </c>
      <c r="AH872" s="81"/>
      <c r="AJ872" s="72"/>
      <c r="AK872" s="72"/>
      <c r="AL872" s="72"/>
      <c r="AM872" s="72"/>
      <c r="AN872" s="72"/>
    </row>
    <row r="873" spans="2:40" ht="15" customHeight="1" x14ac:dyDescent="0.2">
      <c r="B873" s="78"/>
      <c r="C873" s="78"/>
      <c r="D873" s="78"/>
      <c r="E873" s="79"/>
      <c r="F873" s="80"/>
      <c r="G873" s="73"/>
      <c r="H873" s="82"/>
      <c r="I873" s="93"/>
      <c r="J873" s="90"/>
      <c r="K873" s="83"/>
      <c r="L873" s="83"/>
      <c r="M873" s="84"/>
      <c r="N873" s="83"/>
      <c r="O873" s="104" t="str">
        <f ca="1">IF($B873="","",IF(F873="Arbeitgeberähnliche Stellung",OFFSET(MD!$Q$5,MATCH(Grundlagen_Abrechnung_KAE!$AK$7,MD_JAHR,0),0)*$H873,IF(((AD873/12*M873*12)+N873)&gt;AF873,AF873/12,((AD873/12*M873*12)+N873)/12)))</f>
        <v/>
      </c>
      <c r="P873" s="90"/>
      <c r="Q873" s="90"/>
      <c r="R873" s="104">
        <f t="shared" si="119"/>
        <v>0</v>
      </c>
      <c r="T873" s="145">
        <f t="shared" si="120"/>
        <v>0</v>
      </c>
      <c r="U873" s="76">
        <f t="shared" ca="1" si="121"/>
        <v>0</v>
      </c>
      <c r="V873" s="76">
        <f t="shared" ca="1" si="127"/>
        <v>0</v>
      </c>
      <c r="W873" s="76">
        <f t="shared" ca="1" si="122"/>
        <v>0</v>
      </c>
      <c r="Y873" s="106" t="str">
        <f t="shared" si="123"/>
        <v>prüfen</v>
      </c>
      <c r="Z873" s="107" t="str">
        <f ca="1">IFERROR(OFFSET(MD!$U$5,MATCH(Grundlagen_Abrechnung_KAE!$E873,MD_GENDER,0),0),"")</f>
        <v/>
      </c>
      <c r="AA873" s="104">
        <f t="shared" si="124"/>
        <v>0</v>
      </c>
      <c r="AC873" s="104">
        <f t="shared" si="125"/>
        <v>0</v>
      </c>
      <c r="AD873" s="104">
        <f ca="1">IF(F873="Arbeitgeberähnliche Stellung",OFFSET(MD!$Q$5,MATCH(Grundlagen_Abrechnung_KAE!$AK$7,MD_JAHR,0),0)*$H873,IF(J873&gt;0,AC873,I873))</f>
        <v>0</v>
      </c>
      <c r="AF873" s="85" t="e">
        <f ca="1">OFFSET(MD!$P$5,MATCH($AK$7,MD_JAHR,0),0)*12</f>
        <v>#VALUE!</v>
      </c>
      <c r="AG873" s="85">
        <f t="shared" si="126"/>
        <v>0</v>
      </c>
      <c r="AH873" s="81"/>
      <c r="AJ873" s="72"/>
      <c r="AK873" s="72"/>
      <c r="AL873" s="72"/>
      <c r="AM873" s="72"/>
      <c r="AN873" s="72"/>
    </row>
    <row r="874" spans="2:40" ht="15" customHeight="1" x14ac:dyDescent="0.2">
      <c r="B874" s="78"/>
      <c r="C874" s="78"/>
      <c r="D874" s="78"/>
      <c r="E874" s="79"/>
      <c r="F874" s="80"/>
      <c r="G874" s="73"/>
      <c r="H874" s="82"/>
      <c r="I874" s="93"/>
      <c r="J874" s="90"/>
      <c r="K874" s="83"/>
      <c r="L874" s="83"/>
      <c r="M874" s="84"/>
      <c r="N874" s="83"/>
      <c r="O874" s="104" t="str">
        <f ca="1">IF($B874="","",IF(F874="Arbeitgeberähnliche Stellung",OFFSET(MD!$Q$5,MATCH(Grundlagen_Abrechnung_KAE!$AK$7,MD_JAHR,0),0)*$H874,IF(((AD874/12*M874*12)+N874)&gt;AF874,AF874/12,((AD874/12*M874*12)+N874)/12)))</f>
        <v/>
      </c>
      <c r="P874" s="90"/>
      <c r="Q874" s="90"/>
      <c r="R874" s="104">
        <f t="shared" si="119"/>
        <v>0</v>
      </c>
      <c r="T874" s="145">
        <f t="shared" si="120"/>
        <v>0</v>
      </c>
      <c r="U874" s="76">
        <f t="shared" ca="1" si="121"/>
        <v>0</v>
      </c>
      <c r="V874" s="76">
        <f t="shared" ca="1" si="127"/>
        <v>0</v>
      </c>
      <c r="W874" s="76">
        <f t="shared" ca="1" si="122"/>
        <v>0</v>
      </c>
      <c r="Y874" s="106" t="str">
        <f t="shared" si="123"/>
        <v>prüfen</v>
      </c>
      <c r="Z874" s="107" t="str">
        <f ca="1">IFERROR(OFFSET(MD!$U$5,MATCH(Grundlagen_Abrechnung_KAE!$E874,MD_GENDER,0),0),"")</f>
        <v/>
      </c>
      <c r="AA874" s="104">
        <f t="shared" si="124"/>
        <v>0</v>
      </c>
      <c r="AC874" s="104">
        <f t="shared" si="125"/>
        <v>0</v>
      </c>
      <c r="AD874" s="104">
        <f ca="1">IF(F874="Arbeitgeberähnliche Stellung",OFFSET(MD!$Q$5,MATCH(Grundlagen_Abrechnung_KAE!$AK$7,MD_JAHR,0),0)*$H874,IF(J874&gt;0,AC874,I874))</f>
        <v>0</v>
      </c>
      <c r="AF874" s="85" t="e">
        <f ca="1">OFFSET(MD!$P$5,MATCH($AK$7,MD_JAHR,0),0)*12</f>
        <v>#VALUE!</v>
      </c>
      <c r="AG874" s="85">
        <f t="shared" si="126"/>
        <v>0</v>
      </c>
      <c r="AH874" s="81"/>
      <c r="AJ874" s="72"/>
      <c r="AK874" s="72"/>
      <c r="AL874" s="72"/>
      <c r="AM874" s="72"/>
      <c r="AN874" s="72"/>
    </row>
    <row r="875" spans="2:40" ht="15" customHeight="1" x14ac:dyDescent="0.2">
      <c r="B875" s="78"/>
      <c r="C875" s="78"/>
      <c r="D875" s="78"/>
      <c r="E875" s="79"/>
      <c r="F875" s="80"/>
      <c r="G875" s="73"/>
      <c r="H875" s="82"/>
      <c r="I875" s="93"/>
      <c r="J875" s="90"/>
      <c r="K875" s="83"/>
      <c r="L875" s="83"/>
      <c r="M875" s="84"/>
      <c r="N875" s="83"/>
      <c r="O875" s="104" t="str">
        <f ca="1">IF($B875="","",IF(F875="Arbeitgeberähnliche Stellung",OFFSET(MD!$Q$5,MATCH(Grundlagen_Abrechnung_KAE!$AK$7,MD_JAHR,0),0)*$H875,IF(((AD875/12*M875*12)+N875)&gt;AF875,AF875/12,((AD875/12*M875*12)+N875)/12)))</f>
        <v/>
      </c>
      <c r="P875" s="90"/>
      <c r="Q875" s="90"/>
      <c r="R875" s="104">
        <f t="shared" si="119"/>
        <v>0</v>
      </c>
      <c r="T875" s="145">
        <f t="shared" si="120"/>
        <v>0</v>
      </c>
      <c r="U875" s="76">
        <f t="shared" ca="1" si="121"/>
        <v>0</v>
      </c>
      <c r="V875" s="76">
        <f t="shared" ca="1" si="127"/>
        <v>0</v>
      </c>
      <c r="W875" s="76">
        <f t="shared" ca="1" si="122"/>
        <v>0</v>
      </c>
      <c r="Y875" s="106" t="str">
        <f t="shared" si="123"/>
        <v>prüfen</v>
      </c>
      <c r="Z875" s="107" t="str">
        <f ca="1">IFERROR(OFFSET(MD!$U$5,MATCH(Grundlagen_Abrechnung_KAE!$E875,MD_GENDER,0),0),"")</f>
        <v/>
      </c>
      <c r="AA875" s="104">
        <f t="shared" si="124"/>
        <v>0</v>
      </c>
      <c r="AC875" s="104">
        <f t="shared" si="125"/>
        <v>0</v>
      </c>
      <c r="AD875" s="104">
        <f ca="1">IF(F875="Arbeitgeberähnliche Stellung",OFFSET(MD!$Q$5,MATCH(Grundlagen_Abrechnung_KAE!$AK$7,MD_JAHR,0),0)*$H875,IF(J875&gt;0,AC875,I875))</f>
        <v>0</v>
      </c>
      <c r="AF875" s="85" t="e">
        <f ca="1">OFFSET(MD!$P$5,MATCH($AK$7,MD_JAHR,0),0)*12</f>
        <v>#VALUE!</v>
      </c>
      <c r="AG875" s="85">
        <f t="shared" si="126"/>
        <v>0</v>
      </c>
      <c r="AH875" s="81"/>
      <c r="AJ875" s="72"/>
      <c r="AK875" s="72"/>
      <c r="AL875" s="72"/>
      <c r="AM875" s="72"/>
      <c r="AN875" s="72"/>
    </row>
    <row r="876" spans="2:40" ht="15" customHeight="1" x14ac:dyDescent="0.2">
      <c r="B876" s="78"/>
      <c r="C876" s="78"/>
      <c r="D876" s="78"/>
      <c r="E876" s="79"/>
      <c r="F876" s="80"/>
      <c r="G876" s="73"/>
      <c r="H876" s="82"/>
      <c r="I876" s="93"/>
      <c r="J876" s="90"/>
      <c r="K876" s="83"/>
      <c r="L876" s="83"/>
      <c r="M876" s="84"/>
      <c r="N876" s="83"/>
      <c r="O876" s="104" t="str">
        <f ca="1">IF($B876="","",IF(F876="Arbeitgeberähnliche Stellung",OFFSET(MD!$Q$5,MATCH(Grundlagen_Abrechnung_KAE!$AK$7,MD_JAHR,0),0)*$H876,IF(((AD876/12*M876*12)+N876)&gt;AF876,AF876/12,((AD876/12*M876*12)+N876)/12)))</f>
        <v/>
      </c>
      <c r="P876" s="90"/>
      <c r="Q876" s="90"/>
      <c r="R876" s="104">
        <f t="shared" si="119"/>
        <v>0</v>
      </c>
      <c r="T876" s="145">
        <f t="shared" si="120"/>
        <v>0</v>
      </c>
      <c r="U876" s="76">
        <f t="shared" ca="1" si="121"/>
        <v>0</v>
      </c>
      <c r="V876" s="76">
        <f t="shared" ca="1" si="127"/>
        <v>0</v>
      </c>
      <c r="W876" s="76">
        <f t="shared" ca="1" si="122"/>
        <v>0</v>
      </c>
      <c r="Y876" s="106" t="str">
        <f t="shared" si="123"/>
        <v>prüfen</v>
      </c>
      <c r="Z876" s="107" t="str">
        <f ca="1">IFERROR(OFFSET(MD!$U$5,MATCH(Grundlagen_Abrechnung_KAE!$E876,MD_GENDER,0),0),"")</f>
        <v/>
      </c>
      <c r="AA876" s="104">
        <f t="shared" si="124"/>
        <v>0</v>
      </c>
      <c r="AC876" s="104">
        <f t="shared" si="125"/>
        <v>0</v>
      </c>
      <c r="AD876" s="104">
        <f ca="1">IF(F876="Arbeitgeberähnliche Stellung",OFFSET(MD!$Q$5,MATCH(Grundlagen_Abrechnung_KAE!$AK$7,MD_JAHR,0),0)*$H876,IF(J876&gt;0,AC876,I876))</f>
        <v>0</v>
      </c>
      <c r="AF876" s="85" t="e">
        <f ca="1">OFFSET(MD!$P$5,MATCH($AK$7,MD_JAHR,0),0)*12</f>
        <v>#VALUE!</v>
      </c>
      <c r="AG876" s="85">
        <f t="shared" si="126"/>
        <v>0</v>
      </c>
      <c r="AH876" s="81"/>
      <c r="AJ876" s="72"/>
      <c r="AK876" s="72"/>
      <c r="AL876" s="72"/>
      <c r="AM876" s="72"/>
      <c r="AN876" s="72"/>
    </row>
    <row r="877" spans="2:40" ht="15" customHeight="1" x14ac:dyDescent="0.2">
      <c r="B877" s="78"/>
      <c r="C877" s="78"/>
      <c r="D877" s="78"/>
      <c r="E877" s="79"/>
      <c r="F877" s="80"/>
      <c r="G877" s="73"/>
      <c r="H877" s="82"/>
      <c r="I877" s="93"/>
      <c r="J877" s="90"/>
      <c r="K877" s="83"/>
      <c r="L877" s="83"/>
      <c r="M877" s="84"/>
      <c r="N877" s="83"/>
      <c r="O877" s="104" t="str">
        <f ca="1">IF($B877="","",IF(F877="Arbeitgeberähnliche Stellung",OFFSET(MD!$Q$5,MATCH(Grundlagen_Abrechnung_KAE!$AK$7,MD_JAHR,0),0)*$H877,IF(((AD877/12*M877*12)+N877)&gt;AF877,AF877/12,((AD877/12*M877*12)+N877)/12)))</f>
        <v/>
      </c>
      <c r="P877" s="90"/>
      <c r="Q877" s="90"/>
      <c r="R877" s="104">
        <f t="shared" si="119"/>
        <v>0</v>
      </c>
      <c r="T877" s="145">
        <f t="shared" si="120"/>
        <v>0</v>
      </c>
      <c r="U877" s="76">
        <f t="shared" ca="1" si="121"/>
        <v>0</v>
      </c>
      <c r="V877" s="76">
        <f t="shared" ca="1" si="127"/>
        <v>0</v>
      </c>
      <c r="W877" s="76">
        <f t="shared" ca="1" si="122"/>
        <v>0</v>
      </c>
      <c r="Y877" s="106" t="str">
        <f t="shared" si="123"/>
        <v>prüfen</v>
      </c>
      <c r="Z877" s="107" t="str">
        <f ca="1">IFERROR(OFFSET(MD!$U$5,MATCH(Grundlagen_Abrechnung_KAE!$E877,MD_GENDER,0),0),"")</f>
        <v/>
      </c>
      <c r="AA877" s="104">
        <f t="shared" si="124"/>
        <v>0</v>
      </c>
      <c r="AC877" s="104">
        <f t="shared" si="125"/>
        <v>0</v>
      </c>
      <c r="AD877" s="104">
        <f ca="1">IF(F877="Arbeitgeberähnliche Stellung",OFFSET(MD!$Q$5,MATCH(Grundlagen_Abrechnung_KAE!$AK$7,MD_JAHR,0),0)*$H877,IF(J877&gt;0,AC877,I877))</f>
        <v>0</v>
      </c>
      <c r="AF877" s="85" t="e">
        <f ca="1">OFFSET(MD!$P$5,MATCH($AK$7,MD_JAHR,0),0)*12</f>
        <v>#VALUE!</v>
      </c>
      <c r="AG877" s="85">
        <f t="shared" si="126"/>
        <v>0</v>
      </c>
      <c r="AH877" s="81"/>
      <c r="AJ877" s="72"/>
      <c r="AK877" s="72"/>
      <c r="AL877" s="72"/>
      <c r="AM877" s="72"/>
      <c r="AN877" s="72"/>
    </row>
    <row r="878" spans="2:40" ht="15" customHeight="1" x14ac:dyDescent="0.2">
      <c r="B878" s="78"/>
      <c r="C878" s="78"/>
      <c r="D878" s="78"/>
      <c r="E878" s="79"/>
      <c r="F878" s="80"/>
      <c r="G878" s="73"/>
      <c r="H878" s="82"/>
      <c r="I878" s="93"/>
      <c r="J878" s="90"/>
      <c r="K878" s="83"/>
      <c r="L878" s="83"/>
      <c r="M878" s="84"/>
      <c r="N878" s="83"/>
      <c r="O878" s="104" t="str">
        <f ca="1">IF($B878="","",IF(F878="Arbeitgeberähnliche Stellung",OFFSET(MD!$Q$5,MATCH(Grundlagen_Abrechnung_KAE!$AK$7,MD_JAHR,0),0)*$H878,IF(((AD878/12*M878*12)+N878)&gt;AF878,AF878/12,((AD878/12*M878*12)+N878)/12)))</f>
        <v/>
      </c>
      <c r="P878" s="90"/>
      <c r="Q878" s="90"/>
      <c r="R878" s="104">
        <f t="shared" si="119"/>
        <v>0</v>
      </c>
      <c r="T878" s="145">
        <f t="shared" si="120"/>
        <v>0</v>
      </c>
      <c r="U878" s="76">
        <f t="shared" ca="1" si="121"/>
        <v>0</v>
      </c>
      <c r="V878" s="76">
        <f t="shared" ca="1" si="127"/>
        <v>0</v>
      </c>
      <c r="W878" s="76">
        <f t="shared" ca="1" si="122"/>
        <v>0</v>
      </c>
      <c r="Y878" s="106" t="str">
        <f t="shared" si="123"/>
        <v>prüfen</v>
      </c>
      <c r="Z878" s="107" t="str">
        <f ca="1">IFERROR(OFFSET(MD!$U$5,MATCH(Grundlagen_Abrechnung_KAE!$E878,MD_GENDER,0),0),"")</f>
        <v/>
      </c>
      <c r="AA878" s="104">
        <f t="shared" si="124"/>
        <v>0</v>
      </c>
      <c r="AC878" s="104">
        <f t="shared" si="125"/>
        <v>0</v>
      </c>
      <c r="AD878" s="104">
        <f ca="1">IF(F878="Arbeitgeberähnliche Stellung",OFFSET(MD!$Q$5,MATCH(Grundlagen_Abrechnung_KAE!$AK$7,MD_JAHR,0),0)*$H878,IF(J878&gt;0,AC878,I878))</f>
        <v>0</v>
      </c>
      <c r="AF878" s="85" t="e">
        <f ca="1">OFFSET(MD!$P$5,MATCH($AK$7,MD_JAHR,0),0)*12</f>
        <v>#VALUE!</v>
      </c>
      <c r="AG878" s="85">
        <f t="shared" si="126"/>
        <v>0</v>
      </c>
      <c r="AH878" s="81"/>
      <c r="AJ878" s="72"/>
      <c r="AK878" s="72"/>
      <c r="AL878" s="72"/>
      <c r="AM878" s="72"/>
      <c r="AN878" s="72"/>
    </row>
    <row r="879" spans="2:40" ht="15" customHeight="1" x14ac:dyDescent="0.2">
      <c r="B879" s="78"/>
      <c r="C879" s="78"/>
      <c r="D879" s="78"/>
      <c r="E879" s="79"/>
      <c r="F879" s="80"/>
      <c r="G879" s="73"/>
      <c r="H879" s="82"/>
      <c r="I879" s="93"/>
      <c r="J879" s="90"/>
      <c r="K879" s="83"/>
      <c r="L879" s="83"/>
      <c r="M879" s="84"/>
      <c r="N879" s="83"/>
      <c r="O879" s="104" t="str">
        <f ca="1">IF($B879="","",IF(F879="Arbeitgeberähnliche Stellung",OFFSET(MD!$Q$5,MATCH(Grundlagen_Abrechnung_KAE!$AK$7,MD_JAHR,0),0)*$H879,IF(((AD879/12*M879*12)+N879)&gt;AF879,AF879/12,((AD879/12*M879*12)+N879)/12)))</f>
        <v/>
      </c>
      <c r="P879" s="90"/>
      <c r="Q879" s="90"/>
      <c r="R879" s="104">
        <f t="shared" si="119"/>
        <v>0</v>
      </c>
      <c r="T879" s="145">
        <f t="shared" si="120"/>
        <v>0</v>
      </c>
      <c r="U879" s="76">
        <f t="shared" ca="1" si="121"/>
        <v>0</v>
      </c>
      <c r="V879" s="76">
        <f t="shared" ca="1" si="127"/>
        <v>0</v>
      </c>
      <c r="W879" s="76">
        <f t="shared" ca="1" si="122"/>
        <v>0</v>
      </c>
      <c r="Y879" s="106" t="str">
        <f t="shared" si="123"/>
        <v>prüfen</v>
      </c>
      <c r="Z879" s="107" t="str">
        <f ca="1">IFERROR(OFFSET(MD!$U$5,MATCH(Grundlagen_Abrechnung_KAE!$E879,MD_GENDER,0),0),"")</f>
        <v/>
      </c>
      <c r="AA879" s="104">
        <f t="shared" si="124"/>
        <v>0</v>
      </c>
      <c r="AC879" s="104">
        <f t="shared" si="125"/>
        <v>0</v>
      </c>
      <c r="AD879" s="104">
        <f ca="1">IF(F879="Arbeitgeberähnliche Stellung",OFFSET(MD!$Q$5,MATCH(Grundlagen_Abrechnung_KAE!$AK$7,MD_JAHR,0),0)*$H879,IF(J879&gt;0,AC879,I879))</f>
        <v>0</v>
      </c>
      <c r="AF879" s="85" t="e">
        <f ca="1">OFFSET(MD!$P$5,MATCH($AK$7,MD_JAHR,0),0)*12</f>
        <v>#VALUE!</v>
      </c>
      <c r="AG879" s="85">
        <f t="shared" si="126"/>
        <v>0</v>
      </c>
      <c r="AH879" s="81"/>
      <c r="AJ879" s="72"/>
      <c r="AK879" s="72"/>
      <c r="AL879" s="72"/>
      <c r="AM879" s="72"/>
      <c r="AN879" s="72"/>
    </row>
    <row r="880" spans="2:40" ht="15" customHeight="1" x14ac:dyDescent="0.2">
      <c r="B880" s="78"/>
      <c r="C880" s="78"/>
      <c r="D880" s="78"/>
      <c r="E880" s="79"/>
      <c r="F880" s="80"/>
      <c r="G880" s="73"/>
      <c r="H880" s="82"/>
      <c r="I880" s="93"/>
      <c r="J880" s="90"/>
      <c r="K880" s="83"/>
      <c r="L880" s="83"/>
      <c r="M880" s="84"/>
      <c r="N880" s="83"/>
      <c r="O880" s="104" t="str">
        <f ca="1">IF($B880="","",IF(F880="Arbeitgeberähnliche Stellung",OFFSET(MD!$Q$5,MATCH(Grundlagen_Abrechnung_KAE!$AK$7,MD_JAHR,0),0)*$H880,IF(((AD880/12*M880*12)+N880)&gt;AF880,AF880/12,((AD880/12*M880*12)+N880)/12)))</f>
        <v/>
      </c>
      <c r="P880" s="90"/>
      <c r="Q880" s="90"/>
      <c r="R880" s="104">
        <f t="shared" si="119"/>
        <v>0</v>
      </c>
      <c r="T880" s="145">
        <f t="shared" si="120"/>
        <v>0</v>
      </c>
      <c r="U880" s="76">
        <f t="shared" ca="1" si="121"/>
        <v>0</v>
      </c>
      <c r="V880" s="76">
        <f t="shared" ca="1" si="127"/>
        <v>0</v>
      </c>
      <c r="W880" s="76">
        <f t="shared" ca="1" si="122"/>
        <v>0</v>
      </c>
      <c r="Y880" s="106" t="str">
        <f t="shared" si="123"/>
        <v>prüfen</v>
      </c>
      <c r="Z880" s="107" t="str">
        <f ca="1">IFERROR(OFFSET(MD!$U$5,MATCH(Grundlagen_Abrechnung_KAE!$E880,MD_GENDER,0),0),"")</f>
        <v/>
      </c>
      <c r="AA880" s="104">
        <f t="shared" si="124"/>
        <v>0</v>
      </c>
      <c r="AC880" s="104">
        <f t="shared" si="125"/>
        <v>0</v>
      </c>
      <c r="AD880" s="104">
        <f ca="1">IF(F880="Arbeitgeberähnliche Stellung",OFFSET(MD!$Q$5,MATCH(Grundlagen_Abrechnung_KAE!$AK$7,MD_JAHR,0),0)*$H880,IF(J880&gt;0,AC880,I880))</f>
        <v>0</v>
      </c>
      <c r="AF880" s="85" t="e">
        <f ca="1">OFFSET(MD!$P$5,MATCH($AK$7,MD_JAHR,0),0)*12</f>
        <v>#VALUE!</v>
      </c>
      <c r="AG880" s="85">
        <f t="shared" si="126"/>
        <v>0</v>
      </c>
      <c r="AH880" s="81"/>
      <c r="AJ880" s="72"/>
      <c r="AK880" s="72"/>
      <c r="AL880" s="72"/>
      <c r="AM880" s="72"/>
      <c r="AN880" s="72"/>
    </row>
    <row r="881" spans="2:40" ht="15" customHeight="1" x14ac:dyDescent="0.2">
      <c r="B881" s="78"/>
      <c r="C881" s="78"/>
      <c r="D881" s="78"/>
      <c r="E881" s="79"/>
      <c r="F881" s="80"/>
      <c r="G881" s="73"/>
      <c r="H881" s="82"/>
      <c r="I881" s="93"/>
      <c r="J881" s="90"/>
      <c r="K881" s="83"/>
      <c r="L881" s="83"/>
      <c r="M881" s="84"/>
      <c r="N881" s="83"/>
      <c r="O881" s="104" t="str">
        <f ca="1">IF($B881="","",IF(F881="Arbeitgeberähnliche Stellung",OFFSET(MD!$Q$5,MATCH(Grundlagen_Abrechnung_KAE!$AK$7,MD_JAHR,0),0)*$H881,IF(((AD881/12*M881*12)+N881)&gt;AF881,AF881/12,((AD881/12*M881*12)+N881)/12)))</f>
        <v/>
      </c>
      <c r="P881" s="90"/>
      <c r="Q881" s="90"/>
      <c r="R881" s="104">
        <f t="shared" si="119"/>
        <v>0</v>
      </c>
      <c r="T881" s="145">
        <f t="shared" si="120"/>
        <v>0</v>
      </c>
      <c r="U881" s="76">
        <f t="shared" ca="1" si="121"/>
        <v>0</v>
      </c>
      <c r="V881" s="76">
        <f t="shared" ca="1" si="127"/>
        <v>0</v>
      </c>
      <c r="W881" s="76">
        <f t="shared" ca="1" si="122"/>
        <v>0</v>
      </c>
      <c r="Y881" s="106" t="str">
        <f t="shared" si="123"/>
        <v>prüfen</v>
      </c>
      <c r="Z881" s="107" t="str">
        <f ca="1">IFERROR(OFFSET(MD!$U$5,MATCH(Grundlagen_Abrechnung_KAE!$E881,MD_GENDER,0),0),"")</f>
        <v/>
      </c>
      <c r="AA881" s="104">
        <f t="shared" si="124"/>
        <v>0</v>
      </c>
      <c r="AC881" s="104">
        <f t="shared" si="125"/>
        <v>0</v>
      </c>
      <c r="AD881" s="104">
        <f ca="1">IF(F881="Arbeitgeberähnliche Stellung",OFFSET(MD!$Q$5,MATCH(Grundlagen_Abrechnung_KAE!$AK$7,MD_JAHR,0),0)*$H881,IF(J881&gt;0,AC881,I881))</f>
        <v>0</v>
      </c>
      <c r="AF881" s="85" t="e">
        <f ca="1">OFFSET(MD!$P$5,MATCH($AK$7,MD_JAHR,0),0)*12</f>
        <v>#VALUE!</v>
      </c>
      <c r="AG881" s="85">
        <f t="shared" si="126"/>
        <v>0</v>
      </c>
      <c r="AH881" s="81"/>
      <c r="AJ881" s="72"/>
      <c r="AK881" s="72"/>
      <c r="AL881" s="72"/>
      <c r="AM881" s="72"/>
      <c r="AN881" s="72"/>
    </row>
    <row r="882" spans="2:40" ht="15" customHeight="1" x14ac:dyDescent="0.2">
      <c r="B882" s="78"/>
      <c r="C882" s="78"/>
      <c r="D882" s="78"/>
      <c r="E882" s="79"/>
      <c r="F882" s="80"/>
      <c r="G882" s="73"/>
      <c r="H882" s="82"/>
      <c r="I882" s="93"/>
      <c r="J882" s="90"/>
      <c r="K882" s="83"/>
      <c r="L882" s="83"/>
      <c r="M882" s="84"/>
      <c r="N882" s="83"/>
      <c r="O882" s="104" t="str">
        <f ca="1">IF($B882="","",IF(F882="Arbeitgeberähnliche Stellung",OFFSET(MD!$Q$5,MATCH(Grundlagen_Abrechnung_KAE!$AK$7,MD_JAHR,0),0)*$H882,IF(((AD882/12*M882*12)+N882)&gt;AF882,AF882/12,((AD882/12*M882*12)+N882)/12)))</f>
        <v/>
      </c>
      <c r="P882" s="90"/>
      <c r="Q882" s="90"/>
      <c r="R882" s="104">
        <f t="shared" si="119"/>
        <v>0</v>
      </c>
      <c r="T882" s="145">
        <f t="shared" si="120"/>
        <v>0</v>
      </c>
      <c r="U882" s="76">
        <f t="shared" ca="1" si="121"/>
        <v>0</v>
      </c>
      <c r="V882" s="76">
        <f t="shared" ca="1" si="127"/>
        <v>0</v>
      </c>
      <c r="W882" s="76">
        <f t="shared" ca="1" si="122"/>
        <v>0</v>
      </c>
      <c r="Y882" s="106" t="str">
        <f t="shared" si="123"/>
        <v>prüfen</v>
      </c>
      <c r="Z882" s="107" t="str">
        <f ca="1">IFERROR(OFFSET(MD!$U$5,MATCH(Grundlagen_Abrechnung_KAE!$E882,MD_GENDER,0),0),"")</f>
        <v/>
      </c>
      <c r="AA882" s="104">
        <f t="shared" si="124"/>
        <v>0</v>
      </c>
      <c r="AC882" s="104">
        <f t="shared" si="125"/>
        <v>0</v>
      </c>
      <c r="AD882" s="104">
        <f ca="1">IF(F882="Arbeitgeberähnliche Stellung",OFFSET(MD!$Q$5,MATCH(Grundlagen_Abrechnung_KAE!$AK$7,MD_JAHR,0),0)*$H882,IF(J882&gt;0,AC882,I882))</f>
        <v>0</v>
      </c>
      <c r="AF882" s="85" t="e">
        <f ca="1">OFFSET(MD!$P$5,MATCH($AK$7,MD_JAHR,0),0)*12</f>
        <v>#VALUE!</v>
      </c>
      <c r="AG882" s="85">
        <f t="shared" si="126"/>
        <v>0</v>
      </c>
      <c r="AH882" s="81"/>
      <c r="AJ882" s="72"/>
      <c r="AK882" s="72"/>
      <c r="AL882" s="72"/>
      <c r="AM882" s="72"/>
      <c r="AN882" s="72"/>
    </row>
    <row r="883" spans="2:40" ht="15" customHeight="1" x14ac:dyDescent="0.2">
      <c r="B883" s="78"/>
      <c r="C883" s="78"/>
      <c r="D883" s="78"/>
      <c r="E883" s="79"/>
      <c r="F883" s="80"/>
      <c r="G883" s="73"/>
      <c r="H883" s="82"/>
      <c r="I883" s="93"/>
      <c r="J883" s="90"/>
      <c r="K883" s="83"/>
      <c r="L883" s="83"/>
      <c r="M883" s="84"/>
      <c r="N883" s="83"/>
      <c r="O883" s="104" t="str">
        <f ca="1">IF($B883="","",IF(F883="Arbeitgeberähnliche Stellung",OFFSET(MD!$Q$5,MATCH(Grundlagen_Abrechnung_KAE!$AK$7,MD_JAHR,0),0)*$H883,IF(((AD883/12*M883*12)+N883)&gt;AF883,AF883/12,((AD883/12*M883*12)+N883)/12)))</f>
        <v/>
      </c>
      <c r="P883" s="90"/>
      <c r="Q883" s="90"/>
      <c r="R883" s="104">
        <f t="shared" si="119"/>
        <v>0</v>
      </c>
      <c r="T883" s="145">
        <f t="shared" si="120"/>
        <v>0</v>
      </c>
      <c r="U883" s="76">
        <f t="shared" ca="1" si="121"/>
        <v>0</v>
      </c>
      <c r="V883" s="76">
        <f t="shared" ca="1" si="127"/>
        <v>0</v>
      </c>
      <c r="W883" s="76">
        <f t="shared" ca="1" si="122"/>
        <v>0</v>
      </c>
      <c r="Y883" s="106" t="str">
        <f t="shared" si="123"/>
        <v>prüfen</v>
      </c>
      <c r="Z883" s="107" t="str">
        <f ca="1">IFERROR(OFFSET(MD!$U$5,MATCH(Grundlagen_Abrechnung_KAE!$E883,MD_GENDER,0),0),"")</f>
        <v/>
      </c>
      <c r="AA883" s="104">
        <f t="shared" si="124"/>
        <v>0</v>
      </c>
      <c r="AC883" s="104">
        <f t="shared" si="125"/>
        <v>0</v>
      </c>
      <c r="AD883" s="104">
        <f ca="1">IF(F883="Arbeitgeberähnliche Stellung",OFFSET(MD!$Q$5,MATCH(Grundlagen_Abrechnung_KAE!$AK$7,MD_JAHR,0),0)*$H883,IF(J883&gt;0,AC883,I883))</f>
        <v>0</v>
      </c>
      <c r="AF883" s="85" t="e">
        <f ca="1">OFFSET(MD!$P$5,MATCH($AK$7,MD_JAHR,0),0)*12</f>
        <v>#VALUE!</v>
      </c>
      <c r="AG883" s="85">
        <f t="shared" si="126"/>
        <v>0</v>
      </c>
      <c r="AH883" s="81"/>
      <c r="AJ883" s="72"/>
      <c r="AK883" s="72"/>
      <c r="AL883" s="72"/>
      <c r="AM883" s="72"/>
      <c r="AN883" s="72"/>
    </row>
    <row r="884" spans="2:40" ht="15" customHeight="1" x14ac:dyDescent="0.2">
      <c r="B884" s="78"/>
      <c r="C884" s="78"/>
      <c r="D884" s="78"/>
      <c r="E884" s="79"/>
      <c r="F884" s="80"/>
      <c r="G884" s="73"/>
      <c r="H884" s="82"/>
      <c r="I884" s="93"/>
      <c r="J884" s="90"/>
      <c r="K884" s="83"/>
      <c r="L884" s="83"/>
      <c r="M884" s="84"/>
      <c r="N884" s="83"/>
      <c r="O884" s="104" t="str">
        <f ca="1">IF($B884="","",IF(F884="Arbeitgeberähnliche Stellung",OFFSET(MD!$Q$5,MATCH(Grundlagen_Abrechnung_KAE!$AK$7,MD_JAHR,0),0)*$H884,IF(((AD884/12*M884*12)+N884)&gt;AF884,AF884/12,((AD884/12*M884*12)+N884)/12)))</f>
        <v/>
      </c>
      <c r="P884" s="90"/>
      <c r="Q884" s="90"/>
      <c r="R884" s="104">
        <f t="shared" si="119"/>
        <v>0</v>
      </c>
      <c r="T884" s="145">
        <f t="shared" si="120"/>
        <v>0</v>
      </c>
      <c r="U884" s="76">
        <f t="shared" ca="1" si="121"/>
        <v>0</v>
      </c>
      <c r="V884" s="76">
        <f t="shared" ca="1" si="127"/>
        <v>0</v>
      </c>
      <c r="W884" s="76">
        <f t="shared" ca="1" si="122"/>
        <v>0</v>
      </c>
      <c r="Y884" s="106" t="str">
        <f t="shared" si="123"/>
        <v>prüfen</v>
      </c>
      <c r="Z884" s="107" t="str">
        <f ca="1">IFERROR(OFFSET(MD!$U$5,MATCH(Grundlagen_Abrechnung_KAE!$E884,MD_GENDER,0),0),"")</f>
        <v/>
      </c>
      <c r="AA884" s="104">
        <f t="shared" si="124"/>
        <v>0</v>
      </c>
      <c r="AC884" s="104">
        <f t="shared" si="125"/>
        <v>0</v>
      </c>
      <c r="AD884" s="104">
        <f ca="1">IF(F884="Arbeitgeberähnliche Stellung",OFFSET(MD!$Q$5,MATCH(Grundlagen_Abrechnung_KAE!$AK$7,MD_JAHR,0),0)*$H884,IF(J884&gt;0,AC884,I884))</f>
        <v>0</v>
      </c>
      <c r="AF884" s="85" t="e">
        <f ca="1">OFFSET(MD!$P$5,MATCH($AK$7,MD_JAHR,0),0)*12</f>
        <v>#VALUE!</v>
      </c>
      <c r="AG884" s="85">
        <f t="shared" si="126"/>
        <v>0</v>
      </c>
      <c r="AH884" s="81"/>
      <c r="AJ884" s="72"/>
      <c r="AK884" s="72"/>
      <c r="AL884" s="72"/>
      <c r="AM884" s="72"/>
      <c r="AN884" s="72"/>
    </row>
    <row r="885" spans="2:40" ht="15" customHeight="1" x14ac:dyDescent="0.2">
      <c r="B885" s="78"/>
      <c r="C885" s="78"/>
      <c r="D885" s="78"/>
      <c r="E885" s="79"/>
      <c r="F885" s="80"/>
      <c r="G885" s="73"/>
      <c r="H885" s="82"/>
      <c r="I885" s="93"/>
      <c r="J885" s="90"/>
      <c r="K885" s="83"/>
      <c r="L885" s="83"/>
      <c r="M885" s="84"/>
      <c r="N885" s="83"/>
      <c r="O885" s="104" t="str">
        <f ca="1">IF($B885="","",IF(F885="Arbeitgeberähnliche Stellung",OFFSET(MD!$Q$5,MATCH(Grundlagen_Abrechnung_KAE!$AK$7,MD_JAHR,0),0)*$H885,IF(((AD885/12*M885*12)+N885)&gt;AF885,AF885/12,((AD885/12*M885*12)+N885)/12)))</f>
        <v/>
      </c>
      <c r="P885" s="90"/>
      <c r="Q885" s="90"/>
      <c r="R885" s="104">
        <f t="shared" si="119"/>
        <v>0</v>
      </c>
      <c r="T885" s="145">
        <f t="shared" si="120"/>
        <v>0</v>
      </c>
      <c r="U885" s="76">
        <f t="shared" ca="1" si="121"/>
        <v>0</v>
      </c>
      <c r="V885" s="76">
        <f t="shared" ca="1" si="127"/>
        <v>0</v>
      </c>
      <c r="W885" s="76">
        <f t="shared" ca="1" si="122"/>
        <v>0</v>
      </c>
      <c r="Y885" s="106" t="str">
        <f t="shared" si="123"/>
        <v>prüfen</v>
      </c>
      <c r="Z885" s="107" t="str">
        <f ca="1">IFERROR(OFFSET(MD!$U$5,MATCH(Grundlagen_Abrechnung_KAE!$E885,MD_GENDER,0),0),"")</f>
        <v/>
      </c>
      <c r="AA885" s="104">
        <f t="shared" si="124"/>
        <v>0</v>
      </c>
      <c r="AC885" s="104">
        <f t="shared" si="125"/>
        <v>0</v>
      </c>
      <c r="AD885" s="104">
        <f ca="1">IF(F885="Arbeitgeberähnliche Stellung",OFFSET(MD!$Q$5,MATCH(Grundlagen_Abrechnung_KAE!$AK$7,MD_JAHR,0),0)*$H885,IF(J885&gt;0,AC885,I885))</f>
        <v>0</v>
      </c>
      <c r="AF885" s="85" t="e">
        <f ca="1">OFFSET(MD!$P$5,MATCH($AK$7,MD_JAHR,0),0)*12</f>
        <v>#VALUE!</v>
      </c>
      <c r="AG885" s="85">
        <f t="shared" si="126"/>
        <v>0</v>
      </c>
      <c r="AH885" s="81"/>
      <c r="AJ885" s="72"/>
      <c r="AK885" s="72"/>
      <c r="AL885" s="72"/>
      <c r="AM885" s="72"/>
      <c r="AN885" s="72"/>
    </row>
    <row r="886" spans="2:40" ht="15" customHeight="1" x14ac:dyDescent="0.2">
      <c r="B886" s="78"/>
      <c r="C886" s="78"/>
      <c r="D886" s="78"/>
      <c r="E886" s="79"/>
      <c r="F886" s="80"/>
      <c r="G886" s="73"/>
      <c r="H886" s="82"/>
      <c r="I886" s="93"/>
      <c r="J886" s="90"/>
      <c r="K886" s="83"/>
      <c r="L886" s="83"/>
      <c r="M886" s="84"/>
      <c r="N886" s="83"/>
      <c r="O886" s="104" t="str">
        <f ca="1">IF($B886="","",IF(F886="Arbeitgeberähnliche Stellung",OFFSET(MD!$Q$5,MATCH(Grundlagen_Abrechnung_KAE!$AK$7,MD_JAHR,0),0)*$H886,IF(((AD886/12*M886*12)+N886)&gt;AF886,AF886/12,((AD886/12*M886*12)+N886)/12)))</f>
        <v/>
      </c>
      <c r="P886" s="90"/>
      <c r="Q886" s="90"/>
      <c r="R886" s="104">
        <f t="shared" si="119"/>
        <v>0</v>
      </c>
      <c r="T886" s="145">
        <f t="shared" si="120"/>
        <v>0</v>
      </c>
      <c r="U886" s="76">
        <f t="shared" ca="1" si="121"/>
        <v>0</v>
      </c>
      <c r="V886" s="76">
        <f t="shared" ca="1" si="127"/>
        <v>0</v>
      </c>
      <c r="W886" s="76">
        <f t="shared" ca="1" si="122"/>
        <v>0</v>
      </c>
      <c r="Y886" s="106" t="str">
        <f t="shared" si="123"/>
        <v>prüfen</v>
      </c>
      <c r="Z886" s="107" t="str">
        <f ca="1">IFERROR(OFFSET(MD!$U$5,MATCH(Grundlagen_Abrechnung_KAE!$E886,MD_GENDER,0),0),"")</f>
        <v/>
      </c>
      <c r="AA886" s="104">
        <f t="shared" si="124"/>
        <v>0</v>
      </c>
      <c r="AC886" s="104">
        <f t="shared" si="125"/>
        <v>0</v>
      </c>
      <c r="AD886" s="104">
        <f ca="1">IF(F886="Arbeitgeberähnliche Stellung",OFFSET(MD!$Q$5,MATCH(Grundlagen_Abrechnung_KAE!$AK$7,MD_JAHR,0),0)*$H886,IF(J886&gt;0,AC886,I886))</f>
        <v>0</v>
      </c>
      <c r="AF886" s="85" t="e">
        <f ca="1">OFFSET(MD!$P$5,MATCH($AK$7,MD_JAHR,0),0)*12</f>
        <v>#VALUE!</v>
      </c>
      <c r="AG886" s="85">
        <f t="shared" si="126"/>
        <v>0</v>
      </c>
      <c r="AH886" s="81"/>
      <c r="AJ886" s="72"/>
      <c r="AK886" s="72"/>
      <c r="AL886" s="72"/>
      <c r="AM886" s="72"/>
      <c r="AN886" s="72"/>
    </row>
    <row r="887" spans="2:40" ht="15" customHeight="1" x14ac:dyDescent="0.2">
      <c r="B887" s="78"/>
      <c r="C887" s="78"/>
      <c r="D887" s="78"/>
      <c r="E887" s="79"/>
      <c r="F887" s="80"/>
      <c r="G887" s="73"/>
      <c r="H887" s="82"/>
      <c r="I887" s="93"/>
      <c r="J887" s="90"/>
      <c r="K887" s="83"/>
      <c r="L887" s="83"/>
      <c r="M887" s="84"/>
      <c r="N887" s="83"/>
      <c r="O887" s="104" t="str">
        <f ca="1">IF($B887="","",IF(F887="Arbeitgeberähnliche Stellung",OFFSET(MD!$Q$5,MATCH(Grundlagen_Abrechnung_KAE!$AK$7,MD_JAHR,0),0)*$H887,IF(((AD887/12*M887*12)+N887)&gt;AF887,AF887/12,((AD887/12*M887*12)+N887)/12)))</f>
        <v/>
      </c>
      <c r="P887" s="90"/>
      <c r="Q887" s="90"/>
      <c r="R887" s="104">
        <f t="shared" si="119"/>
        <v>0</v>
      </c>
      <c r="T887" s="145">
        <f t="shared" si="120"/>
        <v>0</v>
      </c>
      <c r="U887" s="76">
        <f t="shared" ca="1" si="121"/>
        <v>0</v>
      </c>
      <c r="V887" s="76">
        <f t="shared" ca="1" si="127"/>
        <v>0</v>
      </c>
      <c r="W887" s="76">
        <f t="shared" ca="1" si="122"/>
        <v>0</v>
      </c>
      <c r="Y887" s="106" t="str">
        <f t="shared" si="123"/>
        <v>prüfen</v>
      </c>
      <c r="Z887" s="107" t="str">
        <f ca="1">IFERROR(OFFSET(MD!$U$5,MATCH(Grundlagen_Abrechnung_KAE!$E887,MD_GENDER,0),0),"")</f>
        <v/>
      </c>
      <c r="AA887" s="104">
        <f t="shared" si="124"/>
        <v>0</v>
      </c>
      <c r="AC887" s="104">
        <f t="shared" si="125"/>
        <v>0</v>
      </c>
      <c r="AD887" s="104">
        <f ca="1">IF(F887="Arbeitgeberähnliche Stellung",OFFSET(MD!$Q$5,MATCH(Grundlagen_Abrechnung_KAE!$AK$7,MD_JAHR,0),0)*$H887,IF(J887&gt;0,AC887,I887))</f>
        <v>0</v>
      </c>
      <c r="AF887" s="85" t="e">
        <f ca="1">OFFSET(MD!$P$5,MATCH($AK$7,MD_JAHR,0),0)*12</f>
        <v>#VALUE!</v>
      </c>
      <c r="AG887" s="85">
        <f t="shared" si="126"/>
        <v>0</v>
      </c>
      <c r="AH887" s="81"/>
      <c r="AJ887" s="72"/>
      <c r="AK887" s="72"/>
      <c r="AL887" s="72"/>
      <c r="AM887" s="72"/>
      <c r="AN887" s="72"/>
    </row>
    <row r="888" spans="2:40" ht="15" customHeight="1" x14ac:dyDescent="0.2">
      <c r="B888" s="78"/>
      <c r="C888" s="78"/>
      <c r="D888" s="78"/>
      <c r="E888" s="79"/>
      <c r="F888" s="80"/>
      <c r="G888" s="73"/>
      <c r="H888" s="82"/>
      <c r="I888" s="93"/>
      <c r="J888" s="90"/>
      <c r="K888" s="83"/>
      <c r="L888" s="83"/>
      <c r="M888" s="84"/>
      <c r="N888" s="83"/>
      <c r="O888" s="104" t="str">
        <f ca="1">IF($B888="","",IF(F888="Arbeitgeberähnliche Stellung",OFFSET(MD!$Q$5,MATCH(Grundlagen_Abrechnung_KAE!$AK$7,MD_JAHR,0),0)*$H888,IF(((AD888/12*M888*12)+N888)&gt;AF888,AF888/12,((AD888/12*M888*12)+N888)/12)))</f>
        <v/>
      </c>
      <c r="P888" s="90"/>
      <c r="Q888" s="90"/>
      <c r="R888" s="104">
        <f t="shared" si="119"/>
        <v>0</v>
      </c>
      <c r="T888" s="145">
        <f t="shared" si="120"/>
        <v>0</v>
      </c>
      <c r="U888" s="76">
        <f t="shared" ca="1" si="121"/>
        <v>0</v>
      </c>
      <c r="V888" s="76">
        <f t="shared" ca="1" si="127"/>
        <v>0</v>
      </c>
      <c r="W888" s="76">
        <f t="shared" ca="1" si="122"/>
        <v>0</v>
      </c>
      <c r="Y888" s="106" t="str">
        <f t="shared" si="123"/>
        <v>prüfen</v>
      </c>
      <c r="Z888" s="107" t="str">
        <f ca="1">IFERROR(OFFSET(MD!$U$5,MATCH(Grundlagen_Abrechnung_KAE!$E888,MD_GENDER,0),0),"")</f>
        <v/>
      </c>
      <c r="AA888" s="104">
        <f t="shared" si="124"/>
        <v>0</v>
      </c>
      <c r="AC888" s="104">
        <f t="shared" si="125"/>
        <v>0</v>
      </c>
      <c r="AD888" s="104">
        <f ca="1">IF(F888="Arbeitgeberähnliche Stellung",OFFSET(MD!$Q$5,MATCH(Grundlagen_Abrechnung_KAE!$AK$7,MD_JAHR,0),0)*$H888,IF(J888&gt;0,AC888,I888))</f>
        <v>0</v>
      </c>
      <c r="AF888" s="85" t="e">
        <f ca="1">OFFSET(MD!$P$5,MATCH($AK$7,MD_JAHR,0),0)*12</f>
        <v>#VALUE!</v>
      </c>
      <c r="AG888" s="85">
        <f t="shared" si="126"/>
        <v>0</v>
      </c>
      <c r="AH888" s="81"/>
      <c r="AJ888" s="72"/>
      <c r="AK888" s="72"/>
      <c r="AL888" s="72"/>
      <c r="AM888" s="72"/>
      <c r="AN888" s="72"/>
    </row>
    <row r="889" spans="2:40" ht="15" customHeight="1" x14ac:dyDescent="0.2">
      <c r="B889" s="78"/>
      <c r="C889" s="78"/>
      <c r="D889" s="78"/>
      <c r="E889" s="79"/>
      <c r="F889" s="80"/>
      <c r="G889" s="73"/>
      <c r="H889" s="82"/>
      <c r="I889" s="93"/>
      <c r="J889" s="90"/>
      <c r="K889" s="83"/>
      <c r="L889" s="83"/>
      <c r="M889" s="84"/>
      <c r="N889" s="83"/>
      <c r="O889" s="104" t="str">
        <f ca="1">IF($B889="","",IF(F889="Arbeitgeberähnliche Stellung",OFFSET(MD!$Q$5,MATCH(Grundlagen_Abrechnung_KAE!$AK$7,MD_JAHR,0),0)*$H889,IF(((AD889/12*M889*12)+N889)&gt;AF889,AF889/12,((AD889/12*M889*12)+N889)/12)))</f>
        <v/>
      </c>
      <c r="P889" s="90"/>
      <c r="Q889" s="90"/>
      <c r="R889" s="104">
        <f t="shared" si="119"/>
        <v>0</v>
      </c>
      <c r="T889" s="145">
        <f t="shared" si="120"/>
        <v>0</v>
      </c>
      <c r="U889" s="76">
        <f t="shared" ca="1" si="121"/>
        <v>0</v>
      </c>
      <c r="V889" s="76">
        <f t="shared" ca="1" si="127"/>
        <v>0</v>
      </c>
      <c r="W889" s="76">
        <f t="shared" ca="1" si="122"/>
        <v>0</v>
      </c>
      <c r="Y889" s="106" t="str">
        <f t="shared" si="123"/>
        <v>prüfen</v>
      </c>
      <c r="Z889" s="107" t="str">
        <f ca="1">IFERROR(OFFSET(MD!$U$5,MATCH(Grundlagen_Abrechnung_KAE!$E889,MD_GENDER,0),0),"")</f>
        <v/>
      </c>
      <c r="AA889" s="104">
        <f t="shared" si="124"/>
        <v>0</v>
      </c>
      <c r="AC889" s="104">
        <f t="shared" si="125"/>
        <v>0</v>
      </c>
      <c r="AD889" s="104">
        <f ca="1">IF(F889="Arbeitgeberähnliche Stellung",OFFSET(MD!$Q$5,MATCH(Grundlagen_Abrechnung_KAE!$AK$7,MD_JAHR,0),0)*$H889,IF(J889&gt;0,AC889,I889))</f>
        <v>0</v>
      </c>
      <c r="AF889" s="85" t="e">
        <f ca="1">OFFSET(MD!$P$5,MATCH($AK$7,MD_JAHR,0),0)*12</f>
        <v>#VALUE!</v>
      </c>
      <c r="AG889" s="85">
        <f t="shared" si="126"/>
        <v>0</v>
      </c>
      <c r="AH889" s="81"/>
      <c r="AJ889" s="72"/>
      <c r="AK889" s="72"/>
      <c r="AL889" s="72"/>
      <c r="AM889" s="72"/>
      <c r="AN889" s="72"/>
    </row>
    <row r="890" spans="2:40" ht="15" customHeight="1" x14ac:dyDescent="0.2">
      <c r="B890" s="78"/>
      <c r="C890" s="78"/>
      <c r="D890" s="78"/>
      <c r="E890" s="79"/>
      <c r="F890" s="80"/>
      <c r="G890" s="73"/>
      <c r="H890" s="82"/>
      <c r="I890" s="93"/>
      <c r="J890" s="90"/>
      <c r="K890" s="83"/>
      <c r="L890" s="83"/>
      <c r="M890" s="84"/>
      <c r="N890" s="83"/>
      <c r="O890" s="104" t="str">
        <f ca="1">IF($B890="","",IF(F890="Arbeitgeberähnliche Stellung",OFFSET(MD!$Q$5,MATCH(Grundlagen_Abrechnung_KAE!$AK$7,MD_JAHR,0),0)*$H890,IF(((AD890/12*M890*12)+N890)&gt;AF890,AF890/12,((AD890/12*M890*12)+N890)/12)))</f>
        <v/>
      </c>
      <c r="P890" s="90"/>
      <c r="Q890" s="90"/>
      <c r="R890" s="104">
        <f t="shared" si="119"/>
        <v>0</v>
      </c>
      <c r="T890" s="145">
        <f t="shared" si="120"/>
        <v>0</v>
      </c>
      <c r="U890" s="76">
        <f t="shared" ca="1" si="121"/>
        <v>0</v>
      </c>
      <c r="V890" s="76">
        <f t="shared" ca="1" si="127"/>
        <v>0</v>
      </c>
      <c r="W890" s="76">
        <f t="shared" ca="1" si="122"/>
        <v>0</v>
      </c>
      <c r="Y890" s="106" t="str">
        <f t="shared" si="123"/>
        <v>prüfen</v>
      </c>
      <c r="Z890" s="107" t="str">
        <f ca="1">IFERROR(OFFSET(MD!$U$5,MATCH(Grundlagen_Abrechnung_KAE!$E890,MD_GENDER,0),0),"")</f>
        <v/>
      </c>
      <c r="AA890" s="104">
        <f t="shared" si="124"/>
        <v>0</v>
      </c>
      <c r="AC890" s="104">
        <f t="shared" si="125"/>
        <v>0</v>
      </c>
      <c r="AD890" s="104">
        <f ca="1">IF(F890="Arbeitgeberähnliche Stellung",OFFSET(MD!$Q$5,MATCH(Grundlagen_Abrechnung_KAE!$AK$7,MD_JAHR,0),0)*$H890,IF(J890&gt;0,AC890,I890))</f>
        <v>0</v>
      </c>
      <c r="AF890" s="85" t="e">
        <f ca="1">OFFSET(MD!$P$5,MATCH($AK$7,MD_JAHR,0),0)*12</f>
        <v>#VALUE!</v>
      </c>
      <c r="AG890" s="85">
        <f t="shared" si="126"/>
        <v>0</v>
      </c>
      <c r="AH890" s="81"/>
      <c r="AJ890" s="72"/>
      <c r="AK890" s="72"/>
      <c r="AL890" s="72"/>
      <c r="AM890" s="72"/>
      <c r="AN890" s="72"/>
    </row>
    <row r="891" spans="2:40" ht="15" customHeight="1" x14ac:dyDescent="0.2">
      <c r="B891" s="78"/>
      <c r="C891" s="78"/>
      <c r="D891" s="78"/>
      <c r="E891" s="79"/>
      <c r="F891" s="80"/>
      <c r="G891" s="73"/>
      <c r="H891" s="82"/>
      <c r="I891" s="93"/>
      <c r="J891" s="90"/>
      <c r="K891" s="83"/>
      <c r="L891" s="83"/>
      <c r="M891" s="84"/>
      <c r="N891" s="83"/>
      <c r="O891" s="104" t="str">
        <f ca="1">IF($B891="","",IF(F891="Arbeitgeberähnliche Stellung",OFFSET(MD!$Q$5,MATCH(Grundlagen_Abrechnung_KAE!$AK$7,MD_JAHR,0),0)*$H891,IF(((AD891/12*M891*12)+N891)&gt;AF891,AF891/12,((AD891/12*M891*12)+N891)/12)))</f>
        <v/>
      </c>
      <c r="P891" s="90"/>
      <c r="Q891" s="90"/>
      <c r="R891" s="104">
        <f t="shared" si="119"/>
        <v>0</v>
      </c>
      <c r="T891" s="145">
        <f t="shared" si="120"/>
        <v>0</v>
      </c>
      <c r="U891" s="76">
        <f t="shared" ca="1" si="121"/>
        <v>0</v>
      </c>
      <c r="V891" s="76">
        <f t="shared" ca="1" si="127"/>
        <v>0</v>
      </c>
      <c r="W891" s="76">
        <f t="shared" ca="1" si="122"/>
        <v>0</v>
      </c>
      <c r="Y891" s="106" t="str">
        <f t="shared" si="123"/>
        <v>prüfen</v>
      </c>
      <c r="Z891" s="107" t="str">
        <f ca="1">IFERROR(OFFSET(MD!$U$5,MATCH(Grundlagen_Abrechnung_KAE!$E891,MD_GENDER,0),0),"")</f>
        <v/>
      </c>
      <c r="AA891" s="104">
        <f t="shared" si="124"/>
        <v>0</v>
      </c>
      <c r="AC891" s="104">
        <f t="shared" si="125"/>
        <v>0</v>
      </c>
      <c r="AD891" s="104">
        <f ca="1">IF(F891="Arbeitgeberähnliche Stellung",OFFSET(MD!$Q$5,MATCH(Grundlagen_Abrechnung_KAE!$AK$7,MD_JAHR,0),0)*$H891,IF(J891&gt;0,AC891,I891))</f>
        <v>0</v>
      </c>
      <c r="AF891" s="85" t="e">
        <f ca="1">OFFSET(MD!$P$5,MATCH($AK$7,MD_JAHR,0),0)*12</f>
        <v>#VALUE!</v>
      </c>
      <c r="AG891" s="85">
        <f t="shared" si="126"/>
        <v>0</v>
      </c>
      <c r="AH891" s="81"/>
      <c r="AJ891" s="72"/>
      <c r="AK891" s="72"/>
      <c r="AL891" s="72"/>
      <c r="AM891" s="72"/>
      <c r="AN891" s="72"/>
    </row>
    <row r="892" spans="2:40" ht="15" customHeight="1" x14ac:dyDescent="0.2">
      <c r="B892" s="78"/>
      <c r="C892" s="78"/>
      <c r="D892" s="78"/>
      <c r="E892" s="79"/>
      <c r="F892" s="80"/>
      <c r="G892" s="73"/>
      <c r="H892" s="82"/>
      <c r="I892" s="93"/>
      <c r="J892" s="90"/>
      <c r="K892" s="83"/>
      <c r="L892" s="83"/>
      <c r="M892" s="84"/>
      <c r="N892" s="83"/>
      <c r="O892" s="104" t="str">
        <f ca="1">IF($B892="","",IF(F892="Arbeitgeberähnliche Stellung",OFFSET(MD!$Q$5,MATCH(Grundlagen_Abrechnung_KAE!$AK$7,MD_JAHR,0),0)*$H892,IF(((AD892/12*M892*12)+N892)&gt;AF892,AF892/12,((AD892/12*M892*12)+N892)/12)))</f>
        <v/>
      </c>
      <c r="P892" s="90"/>
      <c r="Q892" s="90"/>
      <c r="R892" s="104">
        <f t="shared" si="119"/>
        <v>0</v>
      </c>
      <c r="T892" s="145">
        <f t="shared" si="120"/>
        <v>0</v>
      </c>
      <c r="U892" s="76">
        <f t="shared" ca="1" si="121"/>
        <v>0</v>
      </c>
      <c r="V892" s="76">
        <f t="shared" ca="1" si="127"/>
        <v>0</v>
      </c>
      <c r="W892" s="76">
        <f t="shared" ca="1" si="122"/>
        <v>0</v>
      </c>
      <c r="Y892" s="106" t="str">
        <f t="shared" si="123"/>
        <v>prüfen</v>
      </c>
      <c r="Z892" s="107" t="str">
        <f ca="1">IFERROR(OFFSET(MD!$U$5,MATCH(Grundlagen_Abrechnung_KAE!$E892,MD_GENDER,0),0),"")</f>
        <v/>
      </c>
      <c r="AA892" s="104">
        <f t="shared" si="124"/>
        <v>0</v>
      </c>
      <c r="AC892" s="104">
        <f t="shared" si="125"/>
        <v>0</v>
      </c>
      <c r="AD892" s="104">
        <f ca="1">IF(F892="Arbeitgeberähnliche Stellung",OFFSET(MD!$Q$5,MATCH(Grundlagen_Abrechnung_KAE!$AK$7,MD_JAHR,0),0)*$H892,IF(J892&gt;0,AC892,I892))</f>
        <v>0</v>
      </c>
      <c r="AF892" s="85" t="e">
        <f ca="1">OFFSET(MD!$P$5,MATCH($AK$7,MD_JAHR,0),0)*12</f>
        <v>#VALUE!</v>
      </c>
      <c r="AG892" s="85">
        <f t="shared" si="126"/>
        <v>0</v>
      </c>
      <c r="AH892" s="81"/>
      <c r="AJ892" s="72"/>
      <c r="AK892" s="72"/>
      <c r="AL892" s="72"/>
      <c r="AM892" s="72"/>
      <c r="AN892" s="72"/>
    </row>
    <row r="893" spans="2:40" ht="15" customHeight="1" x14ac:dyDescent="0.2">
      <c r="B893" s="78"/>
      <c r="C893" s="78"/>
      <c r="D893" s="78"/>
      <c r="E893" s="79"/>
      <c r="F893" s="80"/>
      <c r="G893" s="73"/>
      <c r="H893" s="82"/>
      <c r="I893" s="93"/>
      <c r="J893" s="90"/>
      <c r="K893" s="83"/>
      <c r="L893" s="83"/>
      <c r="M893" s="84"/>
      <c r="N893" s="83"/>
      <c r="O893" s="104" t="str">
        <f ca="1">IF($B893="","",IF(F893="Arbeitgeberähnliche Stellung",OFFSET(MD!$Q$5,MATCH(Grundlagen_Abrechnung_KAE!$AK$7,MD_JAHR,0),0)*$H893,IF(((AD893/12*M893*12)+N893)&gt;AF893,AF893/12,((AD893/12*M893*12)+N893)/12)))</f>
        <v/>
      </c>
      <c r="P893" s="90"/>
      <c r="Q893" s="90"/>
      <c r="R893" s="104">
        <f t="shared" si="119"/>
        <v>0</v>
      </c>
      <c r="T893" s="145">
        <f t="shared" si="120"/>
        <v>0</v>
      </c>
      <c r="U893" s="76">
        <f t="shared" ca="1" si="121"/>
        <v>0</v>
      </c>
      <c r="V893" s="76">
        <f t="shared" ca="1" si="127"/>
        <v>0</v>
      </c>
      <c r="W893" s="76">
        <f t="shared" ca="1" si="122"/>
        <v>0</v>
      </c>
      <c r="Y893" s="106" t="str">
        <f t="shared" si="123"/>
        <v>prüfen</v>
      </c>
      <c r="Z893" s="107" t="str">
        <f ca="1">IFERROR(OFFSET(MD!$U$5,MATCH(Grundlagen_Abrechnung_KAE!$E893,MD_GENDER,0),0),"")</f>
        <v/>
      </c>
      <c r="AA893" s="104">
        <f t="shared" si="124"/>
        <v>0</v>
      </c>
      <c r="AC893" s="104">
        <f t="shared" si="125"/>
        <v>0</v>
      </c>
      <c r="AD893" s="104">
        <f ca="1">IF(F893="Arbeitgeberähnliche Stellung",OFFSET(MD!$Q$5,MATCH(Grundlagen_Abrechnung_KAE!$AK$7,MD_JAHR,0),0)*$H893,IF(J893&gt;0,AC893,I893))</f>
        <v>0</v>
      </c>
      <c r="AF893" s="85" t="e">
        <f ca="1">OFFSET(MD!$P$5,MATCH($AK$7,MD_JAHR,0),0)*12</f>
        <v>#VALUE!</v>
      </c>
      <c r="AG893" s="85">
        <f t="shared" si="126"/>
        <v>0</v>
      </c>
      <c r="AH893" s="81"/>
      <c r="AJ893" s="72"/>
      <c r="AK893" s="72"/>
      <c r="AL893" s="72"/>
      <c r="AM893" s="72"/>
      <c r="AN893" s="72"/>
    </row>
    <row r="894" spans="2:40" ht="15" customHeight="1" x14ac:dyDescent="0.2">
      <c r="B894" s="78"/>
      <c r="C894" s="78"/>
      <c r="D894" s="78"/>
      <c r="E894" s="79"/>
      <c r="F894" s="80"/>
      <c r="G894" s="73"/>
      <c r="H894" s="82"/>
      <c r="I894" s="93"/>
      <c r="J894" s="90"/>
      <c r="K894" s="83"/>
      <c r="L894" s="83"/>
      <c r="M894" s="84"/>
      <c r="N894" s="83"/>
      <c r="O894" s="104" t="str">
        <f ca="1">IF($B894="","",IF(F894="Arbeitgeberähnliche Stellung",OFFSET(MD!$Q$5,MATCH(Grundlagen_Abrechnung_KAE!$AK$7,MD_JAHR,0),0)*$H894,IF(((AD894/12*M894*12)+N894)&gt;AF894,AF894/12,((AD894/12*M894*12)+N894)/12)))</f>
        <v/>
      </c>
      <c r="P894" s="90"/>
      <c r="Q894" s="90"/>
      <c r="R894" s="104">
        <f t="shared" si="119"/>
        <v>0</v>
      </c>
      <c r="T894" s="145">
        <f t="shared" si="120"/>
        <v>0</v>
      </c>
      <c r="U894" s="76">
        <f t="shared" ca="1" si="121"/>
        <v>0</v>
      </c>
      <c r="V894" s="76">
        <f t="shared" ca="1" si="127"/>
        <v>0</v>
      </c>
      <c r="W894" s="76">
        <f t="shared" ca="1" si="122"/>
        <v>0</v>
      </c>
      <c r="Y894" s="106" t="str">
        <f t="shared" si="123"/>
        <v>prüfen</v>
      </c>
      <c r="Z894" s="107" t="str">
        <f ca="1">IFERROR(OFFSET(MD!$U$5,MATCH(Grundlagen_Abrechnung_KAE!$E894,MD_GENDER,0),0),"")</f>
        <v/>
      </c>
      <c r="AA894" s="104">
        <f t="shared" si="124"/>
        <v>0</v>
      </c>
      <c r="AC894" s="104">
        <f t="shared" si="125"/>
        <v>0</v>
      </c>
      <c r="AD894" s="104">
        <f ca="1">IF(F894="Arbeitgeberähnliche Stellung",OFFSET(MD!$Q$5,MATCH(Grundlagen_Abrechnung_KAE!$AK$7,MD_JAHR,0),0)*$H894,IF(J894&gt;0,AC894,I894))</f>
        <v>0</v>
      </c>
      <c r="AF894" s="85" t="e">
        <f ca="1">OFFSET(MD!$P$5,MATCH($AK$7,MD_JAHR,0),0)*12</f>
        <v>#VALUE!</v>
      </c>
      <c r="AG894" s="85">
        <f t="shared" si="126"/>
        <v>0</v>
      </c>
      <c r="AH894" s="81"/>
      <c r="AJ894" s="72"/>
      <c r="AK894" s="72"/>
      <c r="AL894" s="72"/>
      <c r="AM894" s="72"/>
      <c r="AN894" s="72"/>
    </row>
    <row r="895" spans="2:40" ht="15" customHeight="1" x14ac:dyDescent="0.2">
      <c r="B895" s="78"/>
      <c r="C895" s="78"/>
      <c r="D895" s="78"/>
      <c r="E895" s="79"/>
      <c r="F895" s="80"/>
      <c r="G895" s="73"/>
      <c r="H895" s="82"/>
      <c r="I895" s="93"/>
      <c r="J895" s="90"/>
      <c r="K895" s="83"/>
      <c r="L895" s="83"/>
      <c r="M895" s="84"/>
      <c r="N895" s="83"/>
      <c r="O895" s="104" t="str">
        <f ca="1">IF($B895="","",IF(F895="Arbeitgeberähnliche Stellung",OFFSET(MD!$Q$5,MATCH(Grundlagen_Abrechnung_KAE!$AK$7,MD_JAHR,0),0)*$H895,IF(((AD895/12*M895*12)+N895)&gt;AF895,AF895/12,((AD895/12*M895*12)+N895)/12)))</f>
        <v/>
      </c>
      <c r="P895" s="90"/>
      <c r="Q895" s="90"/>
      <c r="R895" s="104">
        <f t="shared" si="119"/>
        <v>0</v>
      </c>
      <c r="T895" s="145">
        <f t="shared" si="120"/>
        <v>0</v>
      </c>
      <c r="U895" s="76">
        <f t="shared" ca="1" si="121"/>
        <v>0</v>
      </c>
      <c r="V895" s="76">
        <f t="shared" ca="1" si="127"/>
        <v>0</v>
      </c>
      <c r="W895" s="76">
        <f t="shared" ca="1" si="122"/>
        <v>0</v>
      </c>
      <c r="Y895" s="106" t="str">
        <f t="shared" si="123"/>
        <v>prüfen</v>
      </c>
      <c r="Z895" s="107" t="str">
        <f ca="1">IFERROR(OFFSET(MD!$U$5,MATCH(Grundlagen_Abrechnung_KAE!$E895,MD_GENDER,0),0),"")</f>
        <v/>
      </c>
      <c r="AA895" s="104">
        <f t="shared" si="124"/>
        <v>0</v>
      </c>
      <c r="AC895" s="104">
        <f t="shared" si="125"/>
        <v>0</v>
      </c>
      <c r="AD895" s="104">
        <f ca="1">IF(F895="Arbeitgeberähnliche Stellung",OFFSET(MD!$Q$5,MATCH(Grundlagen_Abrechnung_KAE!$AK$7,MD_JAHR,0),0)*$H895,IF(J895&gt;0,AC895,I895))</f>
        <v>0</v>
      </c>
      <c r="AF895" s="85" t="e">
        <f ca="1">OFFSET(MD!$P$5,MATCH($AK$7,MD_JAHR,0),0)*12</f>
        <v>#VALUE!</v>
      </c>
      <c r="AG895" s="85">
        <f t="shared" si="126"/>
        <v>0</v>
      </c>
      <c r="AH895" s="81"/>
      <c r="AJ895" s="72"/>
      <c r="AK895" s="72"/>
      <c r="AL895" s="72"/>
      <c r="AM895" s="72"/>
      <c r="AN895" s="72"/>
    </row>
    <row r="896" spans="2:40" ht="15" customHeight="1" x14ac:dyDescent="0.2">
      <c r="B896" s="78"/>
      <c r="C896" s="78"/>
      <c r="D896" s="78"/>
      <c r="E896" s="79"/>
      <c r="F896" s="80"/>
      <c r="G896" s="73"/>
      <c r="H896" s="82"/>
      <c r="I896" s="93"/>
      <c r="J896" s="90"/>
      <c r="K896" s="83"/>
      <c r="L896" s="83"/>
      <c r="M896" s="84"/>
      <c r="N896" s="83"/>
      <c r="O896" s="104" t="str">
        <f ca="1">IF($B896="","",IF(F896="Arbeitgeberähnliche Stellung",OFFSET(MD!$Q$5,MATCH(Grundlagen_Abrechnung_KAE!$AK$7,MD_JAHR,0),0)*$H896,IF(((AD896/12*M896*12)+N896)&gt;AF896,AF896/12,((AD896/12*M896*12)+N896)/12)))</f>
        <v/>
      </c>
      <c r="P896" s="90"/>
      <c r="Q896" s="90"/>
      <c r="R896" s="104">
        <f t="shared" si="119"/>
        <v>0</v>
      </c>
      <c r="T896" s="145">
        <f t="shared" si="120"/>
        <v>0</v>
      </c>
      <c r="U896" s="76">
        <f t="shared" ca="1" si="121"/>
        <v>0</v>
      </c>
      <c r="V896" s="76">
        <f t="shared" ca="1" si="127"/>
        <v>0</v>
      </c>
      <c r="W896" s="76">
        <f t="shared" ca="1" si="122"/>
        <v>0</v>
      </c>
      <c r="Y896" s="106" t="str">
        <f t="shared" si="123"/>
        <v>prüfen</v>
      </c>
      <c r="Z896" s="107" t="str">
        <f ca="1">IFERROR(OFFSET(MD!$U$5,MATCH(Grundlagen_Abrechnung_KAE!$E896,MD_GENDER,0),0),"")</f>
        <v/>
      </c>
      <c r="AA896" s="104">
        <f t="shared" si="124"/>
        <v>0</v>
      </c>
      <c r="AC896" s="104">
        <f t="shared" si="125"/>
        <v>0</v>
      </c>
      <c r="AD896" s="104">
        <f ca="1">IF(F896="Arbeitgeberähnliche Stellung",OFFSET(MD!$Q$5,MATCH(Grundlagen_Abrechnung_KAE!$AK$7,MD_JAHR,0),0)*$H896,IF(J896&gt;0,AC896,I896))</f>
        <v>0</v>
      </c>
      <c r="AF896" s="85" t="e">
        <f ca="1">OFFSET(MD!$P$5,MATCH($AK$7,MD_JAHR,0),0)*12</f>
        <v>#VALUE!</v>
      </c>
      <c r="AG896" s="85">
        <f t="shared" si="126"/>
        <v>0</v>
      </c>
      <c r="AH896" s="81"/>
      <c r="AJ896" s="72"/>
      <c r="AK896" s="72"/>
      <c r="AL896" s="72"/>
      <c r="AM896" s="72"/>
      <c r="AN896" s="72"/>
    </row>
    <row r="897" spans="2:40" ht="15" customHeight="1" x14ac:dyDescent="0.2">
      <c r="B897" s="78"/>
      <c r="C897" s="78"/>
      <c r="D897" s="78"/>
      <c r="E897" s="79"/>
      <c r="F897" s="80"/>
      <c r="G897" s="73"/>
      <c r="H897" s="82"/>
      <c r="I897" s="93"/>
      <c r="J897" s="90"/>
      <c r="K897" s="83"/>
      <c r="L897" s="83"/>
      <c r="M897" s="84"/>
      <c r="N897" s="83"/>
      <c r="O897" s="104" t="str">
        <f ca="1">IF($B897="","",IF(F897="Arbeitgeberähnliche Stellung",OFFSET(MD!$Q$5,MATCH(Grundlagen_Abrechnung_KAE!$AK$7,MD_JAHR,0),0)*$H897,IF(((AD897/12*M897*12)+N897)&gt;AF897,AF897/12,((AD897/12*M897*12)+N897)/12)))</f>
        <v/>
      </c>
      <c r="P897" s="90"/>
      <c r="Q897" s="90"/>
      <c r="R897" s="104">
        <f t="shared" si="119"/>
        <v>0</v>
      </c>
      <c r="T897" s="145">
        <f t="shared" si="120"/>
        <v>0</v>
      </c>
      <c r="U897" s="76">
        <f t="shared" ca="1" si="121"/>
        <v>0</v>
      </c>
      <c r="V897" s="76">
        <f t="shared" ca="1" si="127"/>
        <v>0</v>
      </c>
      <c r="W897" s="76">
        <f t="shared" ca="1" si="122"/>
        <v>0</v>
      </c>
      <c r="Y897" s="106" t="str">
        <f t="shared" si="123"/>
        <v>prüfen</v>
      </c>
      <c r="Z897" s="107" t="str">
        <f ca="1">IFERROR(OFFSET(MD!$U$5,MATCH(Grundlagen_Abrechnung_KAE!$E897,MD_GENDER,0),0),"")</f>
        <v/>
      </c>
      <c r="AA897" s="104">
        <f t="shared" si="124"/>
        <v>0</v>
      </c>
      <c r="AC897" s="104">
        <f t="shared" si="125"/>
        <v>0</v>
      </c>
      <c r="AD897" s="104">
        <f ca="1">IF(F897="Arbeitgeberähnliche Stellung",OFFSET(MD!$Q$5,MATCH(Grundlagen_Abrechnung_KAE!$AK$7,MD_JAHR,0),0)*$H897,IF(J897&gt;0,AC897,I897))</f>
        <v>0</v>
      </c>
      <c r="AF897" s="85" t="e">
        <f ca="1">OFFSET(MD!$P$5,MATCH($AK$7,MD_JAHR,0),0)*12</f>
        <v>#VALUE!</v>
      </c>
      <c r="AG897" s="85">
        <f t="shared" si="126"/>
        <v>0</v>
      </c>
      <c r="AH897" s="81"/>
      <c r="AJ897" s="72"/>
      <c r="AK897" s="72"/>
      <c r="AL897" s="72"/>
      <c r="AM897" s="72"/>
      <c r="AN897" s="72"/>
    </row>
    <row r="898" spans="2:40" ht="15" customHeight="1" x14ac:dyDescent="0.2">
      <c r="B898" s="78"/>
      <c r="C898" s="78"/>
      <c r="D898" s="78"/>
      <c r="E898" s="79"/>
      <c r="F898" s="80"/>
      <c r="G898" s="73"/>
      <c r="H898" s="82"/>
      <c r="I898" s="93"/>
      <c r="J898" s="90"/>
      <c r="K898" s="83"/>
      <c r="L898" s="83"/>
      <c r="M898" s="84"/>
      <c r="N898" s="83"/>
      <c r="O898" s="104" t="str">
        <f ca="1">IF($B898="","",IF(F898="Arbeitgeberähnliche Stellung",OFFSET(MD!$Q$5,MATCH(Grundlagen_Abrechnung_KAE!$AK$7,MD_JAHR,0),0)*$H898,IF(((AD898/12*M898*12)+N898)&gt;AF898,AF898/12,((AD898/12*M898*12)+N898)/12)))</f>
        <v/>
      </c>
      <c r="P898" s="90"/>
      <c r="Q898" s="90"/>
      <c r="R898" s="104">
        <f t="shared" si="119"/>
        <v>0</v>
      </c>
      <c r="T898" s="145">
        <f t="shared" si="120"/>
        <v>0</v>
      </c>
      <c r="U898" s="76">
        <f t="shared" ca="1" si="121"/>
        <v>0</v>
      </c>
      <c r="V898" s="76">
        <f t="shared" ca="1" si="127"/>
        <v>0</v>
      </c>
      <c r="W898" s="76">
        <f t="shared" ca="1" si="122"/>
        <v>0</v>
      </c>
      <c r="Y898" s="106" t="str">
        <f t="shared" si="123"/>
        <v>prüfen</v>
      </c>
      <c r="Z898" s="107" t="str">
        <f ca="1">IFERROR(OFFSET(MD!$U$5,MATCH(Grundlagen_Abrechnung_KAE!$E898,MD_GENDER,0),0),"")</f>
        <v/>
      </c>
      <c r="AA898" s="104">
        <f t="shared" si="124"/>
        <v>0</v>
      </c>
      <c r="AC898" s="104">
        <f t="shared" si="125"/>
        <v>0</v>
      </c>
      <c r="AD898" s="104">
        <f ca="1">IF(F898="Arbeitgeberähnliche Stellung",OFFSET(MD!$Q$5,MATCH(Grundlagen_Abrechnung_KAE!$AK$7,MD_JAHR,0),0)*$H898,IF(J898&gt;0,AC898,I898))</f>
        <v>0</v>
      </c>
      <c r="AF898" s="85" t="e">
        <f ca="1">OFFSET(MD!$P$5,MATCH($AK$7,MD_JAHR,0),0)*12</f>
        <v>#VALUE!</v>
      </c>
      <c r="AG898" s="85">
        <f t="shared" si="126"/>
        <v>0</v>
      </c>
      <c r="AH898" s="81"/>
      <c r="AJ898" s="72"/>
      <c r="AK898" s="72"/>
      <c r="AL898" s="72"/>
      <c r="AM898" s="72"/>
      <c r="AN898" s="72"/>
    </row>
    <row r="899" spans="2:40" ht="15" customHeight="1" x14ac:dyDescent="0.2">
      <c r="B899" s="78"/>
      <c r="C899" s="78"/>
      <c r="D899" s="78"/>
      <c r="E899" s="79"/>
      <c r="F899" s="80"/>
      <c r="G899" s="73"/>
      <c r="H899" s="82"/>
      <c r="I899" s="93"/>
      <c r="J899" s="90"/>
      <c r="K899" s="83"/>
      <c r="L899" s="83"/>
      <c r="M899" s="84"/>
      <c r="N899" s="83"/>
      <c r="O899" s="104" t="str">
        <f ca="1">IF($B899="","",IF(F899="Arbeitgeberähnliche Stellung",OFFSET(MD!$Q$5,MATCH(Grundlagen_Abrechnung_KAE!$AK$7,MD_JAHR,0),0)*$H899,IF(((AD899/12*M899*12)+N899)&gt;AF899,AF899/12,((AD899/12*M899*12)+N899)/12)))</f>
        <v/>
      </c>
      <c r="P899" s="90"/>
      <c r="Q899" s="90"/>
      <c r="R899" s="104">
        <f t="shared" si="119"/>
        <v>0</v>
      </c>
      <c r="T899" s="145">
        <f t="shared" si="120"/>
        <v>0</v>
      </c>
      <c r="U899" s="76">
        <f t="shared" ca="1" si="121"/>
        <v>0</v>
      </c>
      <c r="V899" s="76">
        <f t="shared" ca="1" si="127"/>
        <v>0</v>
      </c>
      <c r="W899" s="76">
        <f t="shared" ca="1" si="122"/>
        <v>0</v>
      </c>
      <c r="Y899" s="106" t="str">
        <f t="shared" si="123"/>
        <v>prüfen</v>
      </c>
      <c r="Z899" s="107" t="str">
        <f ca="1">IFERROR(OFFSET(MD!$U$5,MATCH(Grundlagen_Abrechnung_KAE!$E899,MD_GENDER,0),0),"")</f>
        <v/>
      </c>
      <c r="AA899" s="104">
        <f t="shared" si="124"/>
        <v>0</v>
      </c>
      <c r="AC899" s="104">
        <f t="shared" si="125"/>
        <v>0</v>
      </c>
      <c r="AD899" s="104">
        <f ca="1">IF(F899="Arbeitgeberähnliche Stellung",OFFSET(MD!$Q$5,MATCH(Grundlagen_Abrechnung_KAE!$AK$7,MD_JAHR,0),0)*$H899,IF(J899&gt;0,AC899,I899))</f>
        <v>0</v>
      </c>
      <c r="AF899" s="85" t="e">
        <f ca="1">OFFSET(MD!$P$5,MATCH($AK$7,MD_JAHR,0),0)*12</f>
        <v>#VALUE!</v>
      </c>
      <c r="AG899" s="85">
        <f t="shared" si="126"/>
        <v>0</v>
      </c>
      <c r="AH899" s="81"/>
      <c r="AJ899" s="72"/>
      <c r="AK899" s="72"/>
      <c r="AL899" s="72"/>
      <c r="AM899" s="72"/>
      <c r="AN899" s="72"/>
    </row>
    <row r="900" spans="2:40" ht="15" customHeight="1" x14ac:dyDescent="0.2">
      <c r="B900" s="78"/>
      <c r="C900" s="78"/>
      <c r="D900" s="78"/>
      <c r="E900" s="79"/>
      <c r="F900" s="80"/>
      <c r="G900" s="73"/>
      <c r="H900" s="82"/>
      <c r="I900" s="93"/>
      <c r="J900" s="90"/>
      <c r="K900" s="83"/>
      <c r="L900" s="83"/>
      <c r="M900" s="84"/>
      <c r="N900" s="83"/>
      <c r="O900" s="104" t="str">
        <f ca="1">IF($B900="","",IF(F900="Arbeitgeberähnliche Stellung",OFFSET(MD!$Q$5,MATCH(Grundlagen_Abrechnung_KAE!$AK$7,MD_JAHR,0),0)*$H900,IF(((AD900/12*M900*12)+N900)&gt;AF900,AF900/12,((AD900/12*M900*12)+N900)/12)))</f>
        <v/>
      </c>
      <c r="P900" s="90"/>
      <c r="Q900" s="90"/>
      <c r="R900" s="104">
        <f t="shared" si="119"/>
        <v>0</v>
      </c>
      <c r="T900" s="145">
        <f t="shared" si="120"/>
        <v>0</v>
      </c>
      <c r="U900" s="76">
        <f t="shared" ca="1" si="121"/>
        <v>0</v>
      </c>
      <c r="V900" s="76">
        <f t="shared" ca="1" si="127"/>
        <v>0</v>
      </c>
      <c r="W900" s="76">
        <f t="shared" ca="1" si="122"/>
        <v>0</v>
      </c>
      <c r="Y900" s="106" t="str">
        <f t="shared" si="123"/>
        <v>prüfen</v>
      </c>
      <c r="Z900" s="107" t="str">
        <f ca="1">IFERROR(OFFSET(MD!$U$5,MATCH(Grundlagen_Abrechnung_KAE!$E900,MD_GENDER,0),0),"")</f>
        <v/>
      </c>
      <c r="AA900" s="104">
        <f t="shared" si="124"/>
        <v>0</v>
      </c>
      <c r="AC900" s="104">
        <f t="shared" si="125"/>
        <v>0</v>
      </c>
      <c r="AD900" s="104">
        <f ca="1">IF(F900="Arbeitgeberähnliche Stellung",OFFSET(MD!$Q$5,MATCH(Grundlagen_Abrechnung_KAE!$AK$7,MD_JAHR,0),0)*$H900,IF(J900&gt;0,AC900,I900))</f>
        <v>0</v>
      </c>
      <c r="AF900" s="85" t="e">
        <f ca="1">OFFSET(MD!$P$5,MATCH($AK$7,MD_JAHR,0),0)*12</f>
        <v>#VALUE!</v>
      </c>
      <c r="AG900" s="85">
        <f t="shared" si="126"/>
        <v>0</v>
      </c>
      <c r="AH900" s="81"/>
      <c r="AJ900" s="72"/>
      <c r="AK900" s="72"/>
      <c r="AL900" s="72"/>
      <c r="AM900" s="72"/>
      <c r="AN900" s="72"/>
    </row>
    <row r="901" spans="2:40" ht="15" customHeight="1" x14ac:dyDescent="0.2">
      <c r="B901" s="78"/>
      <c r="C901" s="78"/>
      <c r="D901" s="78"/>
      <c r="E901" s="79"/>
      <c r="F901" s="80"/>
      <c r="G901" s="73"/>
      <c r="H901" s="82"/>
      <c r="I901" s="93"/>
      <c r="J901" s="90"/>
      <c r="K901" s="83"/>
      <c r="L901" s="83"/>
      <c r="M901" s="84"/>
      <c r="N901" s="83"/>
      <c r="O901" s="104" t="str">
        <f ca="1">IF($B901="","",IF(F901="Arbeitgeberähnliche Stellung",OFFSET(MD!$Q$5,MATCH(Grundlagen_Abrechnung_KAE!$AK$7,MD_JAHR,0),0)*$H901,IF(((AD901/12*M901*12)+N901)&gt;AF901,AF901/12,((AD901/12*M901*12)+N901)/12)))</f>
        <v/>
      </c>
      <c r="P901" s="90"/>
      <c r="Q901" s="90"/>
      <c r="R901" s="104">
        <f t="shared" si="119"/>
        <v>0</v>
      </c>
      <c r="T901" s="145">
        <f t="shared" si="120"/>
        <v>0</v>
      </c>
      <c r="U901" s="76">
        <f t="shared" ca="1" si="121"/>
        <v>0</v>
      </c>
      <c r="V901" s="76">
        <f t="shared" ca="1" si="127"/>
        <v>0</v>
      </c>
      <c r="W901" s="76">
        <f t="shared" ca="1" si="122"/>
        <v>0</v>
      </c>
      <c r="Y901" s="106" t="str">
        <f t="shared" si="123"/>
        <v>prüfen</v>
      </c>
      <c r="Z901" s="107" t="str">
        <f ca="1">IFERROR(OFFSET(MD!$U$5,MATCH(Grundlagen_Abrechnung_KAE!$E901,MD_GENDER,0),0),"")</f>
        <v/>
      </c>
      <c r="AA901" s="104">
        <f t="shared" si="124"/>
        <v>0</v>
      </c>
      <c r="AC901" s="104">
        <f t="shared" si="125"/>
        <v>0</v>
      </c>
      <c r="AD901" s="104">
        <f ca="1">IF(F901="Arbeitgeberähnliche Stellung",OFFSET(MD!$Q$5,MATCH(Grundlagen_Abrechnung_KAE!$AK$7,MD_JAHR,0),0)*$H901,IF(J901&gt;0,AC901,I901))</f>
        <v>0</v>
      </c>
      <c r="AF901" s="85" t="e">
        <f ca="1">OFFSET(MD!$P$5,MATCH($AK$7,MD_JAHR,0),0)*12</f>
        <v>#VALUE!</v>
      </c>
      <c r="AG901" s="85">
        <f t="shared" si="126"/>
        <v>0</v>
      </c>
      <c r="AH901" s="81"/>
      <c r="AJ901" s="72"/>
      <c r="AK901" s="72"/>
      <c r="AL901" s="72"/>
      <c r="AM901" s="72"/>
      <c r="AN901" s="72"/>
    </row>
    <row r="902" spans="2:40" ht="15" customHeight="1" x14ac:dyDescent="0.2">
      <c r="B902" s="78"/>
      <c r="C902" s="78"/>
      <c r="D902" s="78"/>
      <c r="E902" s="79"/>
      <c r="F902" s="80"/>
      <c r="G902" s="73"/>
      <c r="H902" s="82"/>
      <c r="I902" s="93"/>
      <c r="J902" s="90"/>
      <c r="K902" s="83"/>
      <c r="L902" s="83"/>
      <c r="M902" s="84"/>
      <c r="N902" s="83"/>
      <c r="O902" s="104" t="str">
        <f ca="1">IF($B902="","",IF(F902="Arbeitgeberähnliche Stellung",OFFSET(MD!$Q$5,MATCH(Grundlagen_Abrechnung_KAE!$AK$7,MD_JAHR,0),0)*$H902,IF(((AD902/12*M902*12)+N902)&gt;AF902,AF902/12,((AD902/12*M902*12)+N902)/12)))</f>
        <v/>
      </c>
      <c r="P902" s="90"/>
      <c r="Q902" s="90"/>
      <c r="R902" s="104">
        <f t="shared" si="119"/>
        <v>0</v>
      </c>
      <c r="T902" s="145">
        <f t="shared" si="120"/>
        <v>0</v>
      </c>
      <c r="U902" s="76">
        <f t="shared" ca="1" si="121"/>
        <v>0</v>
      </c>
      <c r="V902" s="76">
        <f t="shared" ca="1" si="127"/>
        <v>0</v>
      </c>
      <c r="W902" s="76">
        <f t="shared" ca="1" si="122"/>
        <v>0</v>
      </c>
      <c r="Y902" s="106" t="str">
        <f t="shared" si="123"/>
        <v>prüfen</v>
      </c>
      <c r="Z902" s="107" t="str">
        <f ca="1">IFERROR(OFFSET(MD!$U$5,MATCH(Grundlagen_Abrechnung_KAE!$E902,MD_GENDER,0),0),"")</f>
        <v/>
      </c>
      <c r="AA902" s="104">
        <f t="shared" si="124"/>
        <v>0</v>
      </c>
      <c r="AC902" s="104">
        <f t="shared" si="125"/>
        <v>0</v>
      </c>
      <c r="AD902" s="104">
        <f ca="1">IF(F902="Arbeitgeberähnliche Stellung",OFFSET(MD!$Q$5,MATCH(Grundlagen_Abrechnung_KAE!$AK$7,MD_JAHR,0),0)*$H902,IF(J902&gt;0,AC902,I902))</f>
        <v>0</v>
      </c>
      <c r="AF902" s="85" t="e">
        <f ca="1">OFFSET(MD!$P$5,MATCH($AK$7,MD_JAHR,0),0)*12</f>
        <v>#VALUE!</v>
      </c>
      <c r="AG902" s="85">
        <f t="shared" si="126"/>
        <v>0</v>
      </c>
      <c r="AH902" s="81"/>
      <c r="AJ902" s="72"/>
      <c r="AK902" s="72"/>
      <c r="AL902" s="72"/>
      <c r="AM902" s="72"/>
      <c r="AN902" s="72"/>
    </row>
    <row r="903" spans="2:40" ht="15" customHeight="1" x14ac:dyDescent="0.2">
      <c r="B903" s="78"/>
      <c r="C903" s="78"/>
      <c r="D903" s="78"/>
      <c r="E903" s="79"/>
      <c r="F903" s="80"/>
      <c r="G903" s="73"/>
      <c r="H903" s="82"/>
      <c r="I903" s="93"/>
      <c r="J903" s="90"/>
      <c r="K903" s="83"/>
      <c r="L903" s="83"/>
      <c r="M903" s="84"/>
      <c r="N903" s="83"/>
      <c r="O903" s="104" t="str">
        <f ca="1">IF($B903="","",IF(F903="Arbeitgeberähnliche Stellung",OFFSET(MD!$Q$5,MATCH(Grundlagen_Abrechnung_KAE!$AK$7,MD_JAHR,0),0)*$H903,IF(((AD903/12*M903*12)+N903)&gt;AF903,AF903/12,((AD903/12*M903*12)+N903)/12)))</f>
        <v/>
      </c>
      <c r="P903" s="90"/>
      <c r="Q903" s="90"/>
      <c r="R903" s="104">
        <f t="shared" si="119"/>
        <v>0</v>
      </c>
      <c r="T903" s="145">
        <f t="shared" si="120"/>
        <v>0</v>
      </c>
      <c r="U903" s="76">
        <f t="shared" ca="1" si="121"/>
        <v>0</v>
      </c>
      <c r="V903" s="76">
        <f t="shared" ca="1" si="127"/>
        <v>0</v>
      </c>
      <c r="W903" s="76">
        <f t="shared" ca="1" si="122"/>
        <v>0</v>
      </c>
      <c r="Y903" s="106" t="str">
        <f t="shared" si="123"/>
        <v>prüfen</v>
      </c>
      <c r="Z903" s="107" t="str">
        <f ca="1">IFERROR(OFFSET(MD!$U$5,MATCH(Grundlagen_Abrechnung_KAE!$E903,MD_GENDER,0),0),"")</f>
        <v/>
      </c>
      <c r="AA903" s="104">
        <f t="shared" si="124"/>
        <v>0</v>
      </c>
      <c r="AC903" s="104">
        <f t="shared" si="125"/>
        <v>0</v>
      </c>
      <c r="AD903" s="104">
        <f ca="1">IF(F903="Arbeitgeberähnliche Stellung",OFFSET(MD!$Q$5,MATCH(Grundlagen_Abrechnung_KAE!$AK$7,MD_JAHR,0),0)*$H903,IF(J903&gt;0,AC903,I903))</f>
        <v>0</v>
      </c>
      <c r="AF903" s="85" t="e">
        <f ca="1">OFFSET(MD!$P$5,MATCH($AK$7,MD_JAHR,0),0)*12</f>
        <v>#VALUE!</v>
      </c>
      <c r="AG903" s="85">
        <f t="shared" si="126"/>
        <v>0</v>
      </c>
      <c r="AH903" s="81"/>
      <c r="AJ903" s="72"/>
      <c r="AK903" s="72"/>
      <c r="AL903" s="72"/>
      <c r="AM903" s="72"/>
      <c r="AN903" s="72"/>
    </row>
    <row r="904" spans="2:40" ht="15" customHeight="1" x14ac:dyDescent="0.2">
      <c r="B904" s="78"/>
      <c r="C904" s="78"/>
      <c r="D904" s="78"/>
      <c r="E904" s="79"/>
      <c r="F904" s="80"/>
      <c r="G904" s="73"/>
      <c r="H904" s="82"/>
      <c r="I904" s="93"/>
      <c r="J904" s="90"/>
      <c r="K904" s="83"/>
      <c r="L904" s="83"/>
      <c r="M904" s="84"/>
      <c r="N904" s="83"/>
      <c r="O904" s="104" t="str">
        <f ca="1">IF($B904="","",IF(F904="Arbeitgeberähnliche Stellung",OFFSET(MD!$Q$5,MATCH(Grundlagen_Abrechnung_KAE!$AK$7,MD_JAHR,0),0)*$H904,IF(((AD904/12*M904*12)+N904)&gt;AF904,AF904/12,((AD904/12*M904*12)+N904)/12)))</f>
        <v/>
      </c>
      <c r="P904" s="90"/>
      <c r="Q904" s="90"/>
      <c r="R904" s="104">
        <f t="shared" si="119"/>
        <v>0</v>
      </c>
      <c r="T904" s="145">
        <f t="shared" si="120"/>
        <v>0</v>
      </c>
      <c r="U904" s="76">
        <f t="shared" ca="1" si="121"/>
        <v>0</v>
      </c>
      <c r="V904" s="76">
        <f t="shared" ca="1" si="127"/>
        <v>0</v>
      </c>
      <c r="W904" s="76">
        <f t="shared" ca="1" si="122"/>
        <v>0</v>
      </c>
      <c r="Y904" s="106" t="str">
        <f t="shared" si="123"/>
        <v>prüfen</v>
      </c>
      <c r="Z904" s="107" t="str">
        <f ca="1">IFERROR(OFFSET(MD!$U$5,MATCH(Grundlagen_Abrechnung_KAE!$E904,MD_GENDER,0),0),"")</f>
        <v/>
      </c>
      <c r="AA904" s="104">
        <f t="shared" si="124"/>
        <v>0</v>
      </c>
      <c r="AC904" s="104">
        <f t="shared" si="125"/>
        <v>0</v>
      </c>
      <c r="AD904" s="104">
        <f ca="1">IF(F904="Arbeitgeberähnliche Stellung",OFFSET(MD!$Q$5,MATCH(Grundlagen_Abrechnung_KAE!$AK$7,MD_JAHR,0),0)*$H904,IF(J904&gt;0,AC904,I904))</f>
        <v>0</v>
      </c>
      <c r="AF904" s="85" t="e">
        <f ca="1">OFFSET(MD!$P$5,MATCH($AK$7,MD_JAHR,0),0)*12</f>
        <v>#VALUE!</v>
      </c>
      <c r="AG904" s="85">
        <f t="shared" si="126"/>
        <v>0</v>
      </c>
      <c r="AH904" s="81"/>
      <c r="AJ904" s="72"/>
      <c r="AK904" s="72"/>
      <c r="AL904" s="72"/>
      <c r="AM904" s="72"/>
      <c r="AN904" s="72"/>
    </row>
    <row r="905" spans="2:40" ht="15" customHeight="1" x14ac:dyDescent="0.2">
      <c r="B905" s="78"/>
      <c r="C905" s="78"/>
      <c r="D905" s="78"/>
      <c r="E905" s="79"/>
      <c r="F905" s="80"/>
      <c r="G905" s="73"/>
      <c r="H905" s="82"/>
      <c r="I905" s="93"/>
      <c r="J905" s="90"/>
      <c r="K905" s="83"/>
      <c r="L905" s="83"/>
      <c r="M905" s="84"/>
      <c r="N905" s="83"/>
      <c r="O905" s="104" t="str">
        <f ca="1">IF($B905="","",IF(F905="Arbeitgeberähnliche Stellung",OFFSET(MD!$Q$5,MATCH(Grundlagen_Abrechnung_KAE!$AK$7,MD_JAHR,0),0)*$H905,IF(((AD905/12*M905*12)+N905)&gt;AF905,AF905/12,((AD905/12*M905*12)+N905)/12)))</f>
        <v/>
      </c>
      <c r="P905" s="90"/>
      <c r="Q905" s="90"/>
      <c r="R905" s="104">
        <f t="shared" si="119"/>
        <v>0</v>
      </c>
      <c r="T905" s="145">
        <f t="shared" si="120"/>
        <v>0</v>
      </c>
      <c r="U905" s="76">
        <f t="shared" ca="1" si="121"/>
        <v>0</v>
      </c>
      <c r="V905" s="76">
        <f t="shared" ca="1" si="127"/>
        <v>0</v>
      </c>
      <c r="W905" s="76">
        <f t="shared" ca="1" si="122"/>
        <v>0</v>
      </c>
      <c r="Y905" s="106" t="str">
        <f t="shared" si="123"/>
        <v>prüfen</v>
      </c>
      <c r="Z905" s="107" t="str">
        <f ca="1">IFERROR(OFFSET(MD!$U$5,MATCH(Grundlagen_Abrechnung_KAE!$E905,MD_GENDER,0),0),"")</f>
        <v/>
      </c>
      <c r="AA905" s="104">
        <f t="shared" si="124"/>
        <v>0</v>
      </c>
      <c r="AC905" s="104">
        <f t="shared" si="125"/>
        <v>0</v>
      </c>
      <c r="AD905" s="104">
        <f ca="1">IF(F905="Arbeitgeberähnliche Stellung",OFFSET(MD!$Q$5,MATCH(Grundlagen_Abrechnung_KAE!$AK$7,MD_JAHR,0),0)*$H905,IF(J905&gt;0,AC905,I905))</f>
        <v>0</v>
      </c>
      <c r="AF905" s="85" t="e">
        <f ca="1">OFFSET(MD!$P$5,MATCH($AK$7,MD_JAHR,0),0)*12</f>
        <v>#VALUE!</v>
      </c>
      <c r="AG905" s="85">
        <f t="shared" si="126"/>
        <v>0</v>
      </c>
      <c r="AH905" s="81"/>
      <c r="AJ905" s="72"/>
      <c r="AK905" s="72"/>
      <c r="AL905" s="72"/>
      <c r="AM905" s="72"/>
      <c r="AN905" s="72"/>
    </row>
    <row r="906" spans="2:40" ht="15" customHeight="1" x14ac:dyDescent="0.2">
      <c r="B906" s="78"/>
      <c r="C906" s="78"/>
      <c r="D906" s="78"/>
      <c r="E906" s="79"/>
      <c r="F906" s="80"/>
      <c r="G906" s="73"/>
      <c r="H906" s="82"/>
      <c r="I906" s="93"/>
      <c r="J906" s="90"/>
      <c r="K906" s="83"/>
      <c r="L906" s="83"/>
      <c r="M906" s="84"/>
      <c r="N906" s="83"/>
      <c r="O906" s="104" t="str">
        <f ca="1">IF($B906="","",IF(F906="Arbeitgeberähnliche Stellung",OFFSET(MD!$Q$5,MATCH(Grundlagen_Abrechnung_KAE!$AK$7,MD_JAHR,0),0)*$H906,IF(((AD906/12*M906*12)+N906)&gt;AF906,AF906/12,((AD906/12*M906*12)+N906)/12)))</f>
        <v/>
      </c>
      <c r="P906" s="90"/>
      <c r="Q906" s="90"/>
      <c r="R906" s="104">
        <f t="shared" si="119"/>
        <v>0</v>
      </c>
      <c r="T906" s="145">
        <f t="shared" si="120"/>
        <v>0</v>
      </c>
      <c r="U906" s="76">
        <f t="shared" ca="1" si="121"/>
        <v>0</v>
      </c>
      <c r="V906" s="76">
        <f t="shared" ca="1" si="127"/>
        <v>0</v>
      </c>
      <c r="W906" s="76">
        <f t="shared" ca="1" si="122"/>
        <v>0</v>
      </c>
      <c r="Y906" s="106" t="str">
        <f t="shared" si="123"/>
        <v>prüfen</v>
      </c>
      <c r="Z906" s="107" t="str">
        <f ca="1">IFERROR(OFFSET(MD!$U$5,MATCH(Grundlagen_Abrechnung_KAE!$E906,MD_GENDER,0),0),"")</f>
        <v/>
      </c>
      <c r="AA906" s="104">
        <f t="shared" si="124"/>
        <v>0</v>
      </c>
      <c r="AC906" s="104">
        <f t="shared" si="125"/>
        <v>0</v>
      </c>
      <c r="AD906" s="104">
        <f ca="1">IF(F906="Arbeitgeberähnliche Stellung",OFFSET(MD!$Q$5,MATCH(Grundlagen_Abrechnung_KAE!$AK$7,MD_JAHR,0),0)*$H906,IF(J906&gt;0,AC906,I906))</f>
        <v>0</v>
      </c>
      <c r="AF906" s="85" t="e">
        <f ca="1">OFFSET(MD!$P$5,MATCH($AK$7,MD_JAHR,0),0)*12</f>
        <v>#VALUE!</v>
      </c>
      <c r="AG906" s="85">
        <f t="shared" si="126"/>
        <v>0</v>
      </c>
      <c r="AH906" s="81"/>
      <c r="AJ906" s="72"/>
      <c r="AK906" s="72"/>
      <c r="AL906" s="72"/>
      <c r="AM906" s="72"/>
      <c r="AN906" s="72"/>
    </row>
    <row r="907" spans="2:40" ht="15" customHeight="1" x14ac:dyDescent="0.2">
      <c r="B907" s="78"/>
      <c r="C907" s="78"/>
      <c r="D907" s="78"/>
      <c r="E907" s="79"/>
      <c r="F907" s="80"/>
      <c r="G907" s="73"/>
      <c r="H907" s="82"/>
      <c r="I907" s="93"/>
      <c r="J907" s="90"/>
      <c r="K907" s="83"/>
      <c r="L907" s="83"/>
      <c r="M907" s="84"/>
      <c r="N907" s="83"/>
      <c r="O907" s="104" t="str">
        <f ca="1">IF($B907="","",IF(F907="Arbeitgeberähnliche Stellung",OFFSET(MD!$Q$5,MATCH(Grundlagen_Abrechnung_KAE!$AK$7,MD_JAHR,0),0)*$H907,IF(((AD907/12*M907*12)+N907)&gt;AF907,AF907/12,((AD907/12*M907*12)+N907)/12)))</f>
        <v/>
      </c>
      <c r="P907" s="90"/>
      <c r="Q907" s="90"/>
      <c r="R907" s="104">
        <f t="shared" si="119"/>
        <v>0</v>
      </c>
      <c r="T907" s="145">
        <f t="shared" si="120"/>
        <v>0</v>
      </c>
      <c r="U907" s="76">
        <f t="shared" ca="1" si="121"/>
        <v>0</v>
      </c>
      <c r="V907" s="76">
        <f t="shared" ca="1" si="127"/>
        <v>0</v>
      </c>
      <c r="W907" s="76">
        <f t="shared" ca="1" si="122"/>
        <v>0</v>
      </c>
      <c r="Y907" s="106" t="str">
        <f t="shared" si="123"/>
        <v>prüfen</v>
      </c>
      <c r="Z907" s="107" t="str">
        <f ca="1">IFERROR(OFFSET(MD!$U$5,MATCH(Grundlagen_Abrechnung_KAE!$E907,MD_GENDER,0),0),"")</f>
        <v/>
      </c>
      <c r="AA907" s="104">
        <f t="shared" si="124"/>
        <v>0</v>
      </c>
      <c r="AC907" s="104">
        <f t="shared" si="125"/>
        <v>0</v>
      </c>
      <c r="AD907" s="104">
        <f ca="1">IF(F907="Arbeitgeberähnliche Stellung",OFFSET(MD!$Q$5,MATCH(Grundlagen_Abrechnung_KAE!$AK$7,MD_JAHR,0),0)*$H907,IF(J907&gt;0,AC907,I907))</f>
        <v>0</v>
      </c>
      <c r="AF907" s="85" t="e">
        <f ca="1">OFFSET(MD!$P$5,MATCH($AK$7,MD_JAHR,0),0)*12</f>
        <v>#VALUE!</v>
      </c>
      <c r="AG907" s="85">
        <f t="shared" si="126"/>
        <v>0</v>
      </c>
      <c r="AH907" s="81"/>
      <c r="AJ907" s="72"/>
      <c r="AK907" s="72"/>
      <c r="AL907" s="72"/>
      <c r="AM907" s="72"/>
      <c r="AN907" s="72"/>
    </row>
    <row r="908" spans="2:40" ht="15" customHeight="1" x14ac:dyDescent="0.2">
      <c r="B908" s="78"/>
      <c r="C908" s="78"/>
      <c r="D908" s="78"/>
      <c r="E908" s="79"/>
      <c r="F908" s="80"/>
      <c r="G908" s="73"/>
      <c r="H908" s="82"/>
      <c r="I908" s="93"/>
      <c r="J908" s="90"/>
      <c r="K908" s="83"/>
      <c r="L908" s="83"/>
      <c r="M908" s="84"/>
      <c r="N908" s="83"/>
      <c r="O908" s="104" t="str">
        <f ca="1">IF($B908="","",IF(F908="Arbeitgeberähnliche Stellung",OFFSET(MD!$Q$5,MATCH(Grundlagen_Abrechnung_KAE!$AK$7,MD_JAHR,0),0)*$H908,IF(((AD908/12*M908*12)+N908)&gt;AF908,AF908/12,((AD908/12*M908*12)+N908)/12)))</f>
        <v/>
      </c>
      <c r="P908" s="90"/>
      <c r="Q908" s="90"/>
      <c r="R908" s="104">
        <f t="shared" si="119"/>
        <v>0</v>
      </c>
      <c r="T908" s="145">
        <f t="shared" si="120"/>
        <v>0</v>
      </c>
      <c r="U908" s="76">
        <f t="shared" ca="1" si="121"/>
        <v>0</v>
      </c>
      <c r="V908" s="76">
        <f t="shared" ca="1" si="127"/>
        <v>0</v>
      </c>
      <c r="W908" s="76">
        <f t="shared" ca="1" si="122"/>
        <v>0</v>
      </c>
      <c r="Y908" s="106" t="str">
        <f t="shared" si="123"/>
        <v>prüfen</v>
      </c>
      <c r="Z908" s="107" t="str">
        <f ca="1">IFERROR(OFFSET(MD!$U$5,MATCH(Grundlagen_Abrechnung_KAE!$E908,MD_GENDER,0),0),"")</f>
        <v/>
      </c>
      <c r="AA908" s="104">
        <f t="shared" si="124"/>
        <v>0</v>
      </c>
      <c r="AC908" s="104">
        <f t="shared" si="125"/>
        <v>0</v>
      </c>
      <c r="AD908" s="104">
        <f ca="1">IF(F908="Arbeitgeberähnliche Stellung",OFFSET(MD!$Q$5,MATCH(Grundlagen_Abrechnung_KAE!$AK$7,MD_JAHR,0),0)*$H908,IF(J908&gt;0,AC908,I908))</f>
        <v>0</v>
      </c>
      <c r="AF908" s="85" t="e">
        <f ca="1">OFFSET(MD!$P$5,MATCH($AK$7,MD_JAHR,0),0)*12</f>
        <v>#VALUE!</v>
      </c>
      <c r="AG908" s="85">
        <f t="shared" si="126"/>
        <v>0</v>
      </c>
      <c r="AH908" s="81"/>
      <c r="AJ908" s="72"/>
      <c r="AK908" s="72"/>
      <c r="AL908" s="72"/>
      <c r="AM908" s="72"/>
      <c r="AN908" s="72"/>
    </row>
    <row r="909" spans="2:40" ht="15" customHeight="1" x14ac:dyDescent="0.2">
      <c r="B909" s="78"/>
      <c r="C909" s="78"/>
      <c r="D909" s="78"/>
      <c r="E909" s="79"/>
      <c r="F909" s="80"/>
      <c r="G909" s="73"/>
      <c r="H909" s="82"/>
      <c r="I909" s="93"/>
      <c r="J909" s="90"/>
      <c r="K909" s="83"/>
      <c r="L909" s="83"/>
      <c r="M909" s="84"/>
      <c r="N909" s="83"/>
      <c r="O909" s="104" t="str">
        <f ca="1">IF($B909="","",IF(F909="Arbeitgeberähnliche Stellung",OFFSET(MD!$Q$5,MATCH(Grundlagen_Abrechnung_KAE!$AK$7,MD_JAHR,0),0)*$H909,IF(((AD909/12*M909*12)+N909)&gt;AF909,AF909/12,((AD909/12*M909*12)+N909)/12)))</f>
        <v/>
      </c>
      <c r="P909" s="90"/>
      <c r="Q909" s="90"/>
      <c r="R909" s="104">
        <f t="shared" si="119"/>
        <v>0</v>
      </c>
      <c r="T909" s="145">
        <f t="shared" si="120"/>
        <v>0</v>
      </c>
      <c r="U909" s="76">
        <f t="shared" ca="1" si="121"/>
        <v>0</v>
      </c>
      <c r="V909" s="76">
        <f t="shared" ca="1" si="127"/>
        <v>0</v>
      </c>
      <c r="W909" s="76">
        <f t="shared" ca="1" si="122"/>
        <v>0</v>
      </c>
      <c r="Y909" s="106" t="str">
        <f t="shared" si="123"/>
        <v>prüfen</v>
      </c>
      <c r="Z909" s="107" t="str">
        <f ca="1">IFERROR(OFFSET(MD!$U$5,MATCH(Grundlagen_Abrechnung_KAE!$E909,MD_GENDER,0),0),"")</f>
        <v/>
      </c>
      <c r="AA909" s="104">
        <f t="shared" si="124"/>
        <v>0</v>
      </c>
      <c r="AC909" s="104">
        <f t="shared" si="125"/>
        <v>0</v>
      </c>
      <c r="AD909" s="104">
        <f ca="1">IF(F909="Arbeitgeberähnliche Stellung",OFFSET(MD!$Q$5,MATCH(Grundlagen_Abrechnung_KAE!$AK$7,MD_JAHR,0),0)*$H909,IF(J909&gt;0,AC909,I909))</f>
        <v>0</v>
      </c>
      <c r="AF909" s="85" t="e">
        <f ca="1">OFFSET(MD!$P$5,MATCH($AK$7,MD_JAHR,0),0)*12</f>
        <v>#VALUE!</v>
      </c>
      <c r="AG909" s="85">
        <f t="shared" si="126"/>
        <v>0</v>
      </c>
      <c r="AH909" s="81"/>
      <c r="AJ909" s="72"/>
      <c r="AK909" s="72"/>
      <c r="AL909" s="72"/>
      <c r="AM909" s="72"/>
      <c r="AN909" s="72"/>
    </row>
    <row r="910" spans="2:40" ht="15" customHeight="1" x14ac:dyDescent="0.2">
      <c r="B910" s="78"/>
      <c r="C910" s="78"/>
      <c r="D910" s="78"/>
      <c r="E910" s="79"/>
      <c r="F910" s="80"/>
      <c r="G910" s="73"/>
      <c r="H910" s="82"/>
      <c r="I910" s="93"/>
      <c r="J910" s="90"/>
      <c r="K910" s="83"/>
      <c r="L910" s="83"/>
      <c r="M910" s="84"/>
      <c r="N910" s="83"/>
      <c r="O910" s="104" t="str">
        <f ca="1">IF($B910="","",IF(F910="Arbeitgeberähnliche Stellung",OFFSET(MD!$Q$5,MATCH(Grundlagen_Abrechnung_KAE!$AK$7,MD_JAHR,0),0)*$H910,IF(((AD910/12*M910*12)+N910)&gt;AF910,AF910/12,((AD910/12*M910*12)+N910)/12)))</f>
        <v/>
      </c>
      <c r="P910" s="90"/>
      <c r="Q910" s="90"/>
      <c r="R910" s="104">
        <f t="shared" si="119"/>
        <v>0</v>
      </c>
      <c r="T910" s="145">
        <f t="shared" si="120"/>
        <v>0</v>
      </c>
      <c r="U910" s="76">
        <f t="shared" ca="1" si="121"/>
        <v>0</v>
      </c>
      <c r="V910" s="76">
        <f t="shared" ca="1" si="127"/>
        <v>0</v>
      </c>
      <c r="W910" s="76">
        <f t="shared" ca="1" si="122"/>
        <v>0</v>
      </c>
      <c r="Y910" s="106" t="str">
        <f t="shared" si="123"/>
        <v>prüfen</v>
      </c>
      <c r="Z910" s="107" t="str">
        <f ca="1">IFERROR(OFFSET(MD!$U$5,MATCH(Grundlagen_Abrechnung_KAE!$E910,MD_GENDER,0),0),"")</f>
        <v/>
      </c>
      <c r="AA910" s="104">
        <f t="shared" si="124"/>
        <v>0</v>
      </c>
      <c r="AC910" s="104">
        <f t="shared" si="125"/>
        <v>0</v>
      </c>
      <c r="AD910" s="104">
        <f ca="1">IF(F910="Arbeitgeberähnliche Stellung",OFFSET(MD!$Q$5,MATCH(Grundlagen_Abrechnung_KAE!$AK$7,MD_JAHR,0),0)*$H910,IF(J910&gt;0,AC910,I910))</f>
        <v>0</v>
      </c>
      <c r="AF910" s="85" t="e">
        <f ca="1">OFFSET(MD!$P$5,MATCH($AK$7,MD_JAHR,0),0)*12</f>
        <v>#VALUE!</v>
      </c>
      <c r="AG910" s="85">
        <f t="shared" si="126"/>
        <v>0</v>
      </c>
      <c r="AH910" s="81"/>
      <c r="AJ910" s="72"/>
      <c r="AK910" s="72"/>
      <c r="AL910" s="72"/>
      <c r="AM910" s="72"/>
      <c r="AN910" s="72"/>
    </row>
    <row r="911" spans="2:40" ht="15" customHeight="1" x14ac:dyDescent="0.2">
      <c r="B911" s="78"/>
      <c r="C911" s="78"/>
      <c r="D911" s="78"/>
      <c r="E911" s="79"/>
      <c r="F911" s="80"/>
      <c r="G911" s="73"/>
      <c r="H911" s="82"/>
      <c r="I911" s="93"/>
      <c r="J911" s="90"/>
      <c r="K911" s="83"/>
      <c r="L911" s="83"/>
      <c r="M911" s="84"/>
      <c r="N911" s="83"/>
      <c r="O911" s="104" t="str">
        <f ca="1">IF($B911="","",IF(F911="Arbeitgeberähnliche Stellung",OFFSET(MD!$Q$5,MATCH(Grundlagen_Abrechnung_KAE!$AK$7,MD_JAHR,0),0)*$H911,IF(((AD911/12*M911*12)+N911)&gt;AF911,AF911/12,((AD911/12*M911*12)+N911)/12)))</f>
        <v/>
      </c>
      <c r="P911" s="90"/>
      <c r="Q911" s="90"/>
      <c r="R911" s="104">
        <f t="shared" si="119"/>
        <v>0</v>
      </c>
      <c r="T911" s="145">
        <f t="shared" si="120"/>
        <v>0</v>
      </c>
      <c r="U911" s="76">
        <f t="shared" ca="1" si="121"/>
        <v>0</v>
      </c>
      <c r="V911" s="76">
        <f t="shared" ca="1" si="127"/>
        <v>0</v>
      </c>
      <c r="W911" s="76">
        <f t="shared" ca="1" si="122"/>
        <v>0</v>
      </c>
      <c r="Y911" s="106" t="str">
        <f t="shared" si="123"/>
        <v>prüfen</v>
      </c>
      <c r="Z911" s="107" t="str">
        <f ca="1">IFERROR(OFFSET(MD!$U$5,MATCH(Grundlagen_Abrechnung_KAE!$E911,MD_GENDER,0),0),"")</f>
        <v/>
      </c>
      <c r="AA911" s="104">
        <f t="shared" si="124"/>
        <v>0</v>
      </c>
      <c r="AC911" s="104">
        <f t="shared" si="125"/>
        <v>0</v>
      </c>
      <c r="AD911" s="104">
        <f ca="1">IF(F911="Arbeitgeberähnliche Stellung",OFFSET(MD!$Q$5,MATCH(Grundlagen_Abrechnung_KAE!$AK$7,MD_JAHR,0),0)*$H911,IF(J911&gt;0,AC911,I911))</f>
        <v>0</v>
      </c>
      <c r="AF911" s="85" t="e">
        <f ca="1">OFFSET(MD!$P$5,MATCH($AK$7,MD_JAHR,0),0)*12</f>
        <v>#VALUE!</v>
      </c>
      <c r="AG911" s="85">
        <f t="shared" si="126"/>
        <v>0</v>
      </c>
      <c r="AH911" s="81"/>
      <c r="AJ911" s="72"/>
      <c r="AK911" s="72"/>
      <c r="AL911" s="72"/>
      <c r="AM911" s="72"/>
      <c r="AN911" s="72"/>
    </row>
    <row r="912" spans="2:40" ht="15" customHeight="1" x14ac:dyDescent="0.2">
      <c r="B912" s="78"/>
      <c r="C912" s="78"/>
      <c r="D912" s="78"/>
      <c r="E912" s="79"/>
      <c r="F912" s="80"/>
      <c r="G912" s="73"/>
      <c r="H912" s="82"/>
      <c r="I912" s="93"/>
      <c r="J912" s="90"/>
      <c r="K912" s="83"/>
      <c r="L912" s="83"/>
      <c r="M912" s="84"/>
      <c r="N912" s="83"/>
      <c r="O912" s="104" t="str">
        <f ca="1">IF($B912="","",IF(F912="Arbeitgeberähnliche Stellung",OFFSET(MD!$Q$5,MATCH(Grundlagen_Abrechnung_KAE!$AK$7,MD_JAHR,0),0)*$H912,IF(((AD912/12*M912*12)+N912)&gt;AF912,AF912/12,((AD912/12*M912*12)+N912)/12)))</f>
        <v/>
      </c>
      <c r="P912" s="90"/>
      <c r="Q912" s="90"/>
      <c r="R912" s="104">
        <f t="shared" si="119"/>
        <v>0</v>
      </c>
      <c r="T912" s="145">
        <f t="shared" si="120"/>
        <v>0</v>
      </c>
      <c r="U912" s="76">
        <f t="shared" ca="1" si="121"/>
        <v>0</v>
      </c>
      <c r="V912" s="76">
        <f t="shared" ca="1" si="127"/>
        <v>0</v>
      </c>
      <c r="W912" s="76">
        <f t="shared" ca="1" si="122"/>
        <v>0</v>
      </c>
      <c r="Y912" s="106" t="str">
        <f t="shared" si="123"/>
        <v>prüfen</v>
      </c>
      <c r="Z912" s="107" t="str">
        <f ca="1">IFERROR(OFFSET(MD!$U$5,MATCH(Grundlagen_Abrechnung_KAE!$E912,MD_GENDER,0),0),"")</f>
        <v/>
      </c>
      <c r="AA912" s="104">
        <f t="shared" si="124"/>
        <v>0</v>
      </c>
      <c r="AC912" s="104">
        <f t="shared" si="125"/>
        <v>0</v>
      </c>
      <c r="AD912" s="104">
        <f ca="1">IF(F912="Arbeitgeberähnliche Stellung",OFFSET(MD!$Q$5,MATCH(Grundlagen_Abrechnung_KAE!$AK$7,MD_JAHR,0),0)*$H912,IF(J912&gt;0,AC912,I912))</f>
        <v>0</v>
      </c>
      <c r="AF912" s="85" t="e">
        <f ca="1">OFFSET(MD!$P$5,MATCH($AK$7,MD_JAHR,0),0)*12</f>
        <v>#VALUE!</v>
      </c>
      <c r="AG912" s="85">
        <f t="shared" si="126"/>
        <v>0</v>
      </c>
      <c r="AH912" s="81"/>
      <c r="AJ912" s="72"/>
      <c r="AK912" s="72"/>
      <c r="AL912" s="72"/>
      <c r="AM912" s="72"/>
      <c r="AN912" s="72"/>
    </row>
    <row r="913" spans="2:40" ht="15" customHeight="1" x14ac:dyDescent="0.2">
      <c r="B913" s="78"/>
      <c r="C913" s="78"/>
      <c r="D913" s="78"/>
      <c r="E913" s="79"/>
      <c r="F913" s="80"/>
      <c r="G913" s="73"/>
      <c r="H913" s="82"/>
      <c r="I913" s="93"/>
      <c r="J913" s="90"/>
      <c r="K913" s="83"/>
      <c r="L913" s="83"/>
      <c r="M913" s="84"/>
      <c r="N913" s="83"/>
      <c r="O913" s="104" t="str">
        <f ca="1">IF($B913="","",IF(F913="Arbeitgeberähnliche Stellung",OFFSET(MD!$Q$5,MATCH(Grundlagen_Abrechnung_KAE!$AK$7,MD_JAHR,0),0)*$H913,IF(((AD913/12*M913*12)+N913)&gt;AF913,AF913/12,((AD913/12*M913*12)+N913)/12)))</f>
        <v/>
      </c>
      <c r="P913" s="90"/>
      <c r="Q913" s="90"/>
      <c r="R913" s="104">
        <f t="shared" si="119"/>
        <v>0</v>
      </c>
      <c r="T913" s="145">
        <f t="shared" si="120"/>
        <v>0</v>
      </c>
      <c r="U913" s="76">
        <f t="shared" ca="1" si="121"/>
        <v>0</v>
      </c>
      <c r="V913" s="76">
        <f t="shared" ca="1" si="127"/>
        <v>0</v>
      </c>
      <c r="W913" s="76">
        <f t="shared" ca="1" si="122"/>
        <v>0</v>
      </c>
      <c r="Y913" s="106" t="str">
        <f t="shared" si="123"/>
        <v>prüfen</v>
      </c>
      <c r="Z913" s="107" t="str">
        <f ca="1">IFERROR(OFFSET(MD!$U$5,MATCH(Grundlagen_Abrechnung_KAE!$E913,MD_GENDER,0),0),"")</f>
        <v/>
      </c>
      <c r="AA913" s="104">
        <f t="shared" si="124"/>
        <v>0</v>
      </c>
      <c r="AC913" s="104">
        <f t="shared" si="125"/>
        <v>0</v>
      </c>
      <c r="AD913" s="104">
        <f ca="1">IF(F913="Arbeitgeberähnliche Stellung",OFFSET(MD!$Q$5,MATCH(Grundlagen_Abrechnung_KAE!$AK$7,MD_JAHR,0),0)*$H913,IF(J913&gt;0,AC913,I913))</f>
        <v>0</v>
      </c>
      <c r="AF913" s="85" t="e">
        <f ca="1">OFFSET(MD!$P$5,MATCH($AK$7,MD_JAHR,0),0)*12</f>
        <v>#VALUE!</v>
      </c>
      <c r="AG913" s="85">
        <f t="shared" si="126"/>
        <v>0</v>
      </c>
      <c r="AH913" s="81"/>
      <c r="AJ913" s="72"/>
      <c r="AK913" s="72"/>
      <c r="AL913" s="72"/>
      <c r="AM913" s="72"/>
      <c r="AN913" s="72"/>
    </row>
    <row r="914" spans="2:40" ht="15" customHeight="1" x14ac:dyDescent="0.2">
      <c r="B914" s="78"/>
      <c r="C914" s="78"/>
      <c r="D914" s="78"/>
      <c r="E914" s="79"/>
      <c r="F914" s="80"/>
      <c r="G914" s="73"/>
      <c r="H914" s="82"/>
      <c r="I914" s="93"/>
      <c r="J914" s="90"/>
      <c r="K914" s="83"/>
      <c r="L914" s="83"/>
      <c r="M914" s="84"/>
      <c r="N914" s="83"/>
      <c r="O914" s="104" t="str">
        <f ca="1">IF($B914="","",IF(F914="Arbeitgeberähnliche Stellung",OFFSET(MD!$Q$5,MATCH(Grundlagen_Abrechnung_KAE!$AK$7,MD_JAHR,0),0)*$H914,IF(((AD914/12*M914*12)+N914)&gt;AF914,AF914/12,((AD914/12*M914*12)+N914)/12)))</f>
        <v/>
      </c>
      <c r="P914" s="90"/>
      <c r="Q914" s="90"/>
      <c r="R914" s="104">
        <f t="shared" si="119"/>
        <v>0</v>
      </c>
      <c r="T914" s="145">
        <f t="shared" si="120"/>
        <v>0</v>
      </c>
      <c r="U914" s="76">
        <f t="shared" ca="1" si="121"/>
        <v>0</v>
      </c>
      <c r="V914" s="76">
        <f t="shared" ca="1" si="127"/>
        <v>0</v>
      </c>
      <c r="W914" s="76">
        <f t="shared" ca="1" si="122"/>
        <v>0</v>
      </c>
      <c r="Y914" s="106" t="str">
        <f t="shared" si="123"/>
        <v>prüfen</v>
      </c>
      <c r="Z914" s="107" t="str">
        <f ca="1">IFERROR(OFFSET(MD!$U$5,MATCH(Grundlagen_Abrechnung_KAE!$E914,MD_GENDER,0),0),"")</f>
        <v/>
      </c>
      <c r="AA914" s="104">
        <f t="shared" si="124"/>
        <v>0</v>
      </c>
      <c r="AC914" s="104">
        <f t="shared" si="125"/>
        <v>0</v>
      </c>
      <c r="AD914" s="104">
        <f ca="1">IF(F914="Arbeitgeberähnliche Stellung",OFFSET(MD!$Q$5,MATCH(Grundlagen_Abrechnung_KAE!$AK$7,MD_JAHR,0),0)*$H914,IF(J914&gt;0,AC914,I914))</f>
        <v>0</v>
      </c>
      <c r="AF914" s="85" t="e">
        <f ca="1">OFFSET(MD!$P$5,MATCH($AK$7,MD_JAHR,0),0)*12</f>
        <v>#VALUE!</v>
      </c>
      <c r="AG914" s="85">
        <f t="shared" si="126"/>
        <v>0</v>
      </c>
      <c r="AH914" s="81"/>
      <c r="AJ914" s="72"/>
      <c r="AK914" s="72"/>
      <c r="AL914" s="72"/>
      <c r="AM914" s="72"/>
      <c r="AN914" s="72"/>
    </row>
    <row r="915" spans="2:40" ht="15" customHeight="1" x14ac:dyDescent="0.2">
      <c r="B915" s="78"/>
      <c r="C915" s="78"/>
      <c r="D915" s="78"/>
      <c r="E915" s="79"/>
      <c r="F915" s="80"/>
      <c r="G915" s="73"/>
      <c r="H915" s="82"/>
      <c r="I915" s="93"/>
      <c r="J915" s="90"/>
      <c r="K915" s="83"/>
      <c r="L915" s="83"/>
      <c r="M915" s="84"/>
      <c r="N915" s="83"/>
      <c r="O915" s="104" t="str">
        <f ca="1">IF($B915="","",IF(F915="Arbeitgeberähnliche Stellung",OFFSET(MD!$Q$5,MATCH(Grundlagen_Abrechnung_KAE!$AK$7,MD_JAHR,0),0)*$H915,IF(((AD915/12*M915*12)+N915)&gt;AF915,AF915/12,((AD915/12*M915*12)+N915)/12)))</f>
        <v/>
      </c>
      <c r="P915" s="90"/>
      <c r="Q915" s="90"/>
      <c r="R915" s="104">
        <f t="shared" ref="R915:R978" si="128">ROUND(IF(Q915="",0,IF(P915=0,0,IF(Q915&gt;P915,0,P915-Q915))),2)</f>
        <v>0</v>
      </c>
      <c r="T915" s="145">
        <f t="shared" ref="T915:T978" si="129">IFERROR(R915/P915,0)</f>
        <v>0</v>
      </c>
      <c r="U915" s="76">
        <f t="shared" ref="U915:U978" ca="1" si="130">IFERROR(IF(O915-W915=0,O915,(O915)*(1-T915)),0)</f>
        <v>0</v>
      </c>
      <c r="V915" s="76">
        <f t="shared" ca="1" si="127"/>
        <v>0</v>
      </c>
      <c r="W915" s="76">
        <f t="shared" ref="W915:W978" ca="1" si="131">IFERROR(O915*T915,0)*0.8</f>
        <v>0</v>
      </c>
      <c r="Y915" s="106" t="str">
        <f t="shared" ref="Y915:Y978" si="132">IF(YEAR($G915)&gt;$Y$16,"prüfen","")</f>
        <v>prüfen</v>
      </c>
      <c r="Z915" s="107" t="str">
        <f ca="1">IFERROR(OFFSET(MD!$U$5,MATCH(Grundlagen_Abrechnung_KAE!$E915,MD_GENDER,0),0),"")</f>
        <v/>
      </c>
      <c r="AA915" s="104">
        <f t="shared" ref="AA915:AA978" si="133">IF(B915="",0,IF(YEAR(G915)&gt;$AA$16,0,1))</f>
        <v>0</v>
      </c>
      <c r="AC915" s="104">
        <f t="shared" ref="AC915:AC978" si="134">IF(J915*K915/6&gt;J915*L915/12,J915*K915/6,J915*L915/12)</f>
        <v>0</v>
      </c>
      <c r="AD915" s="104">
        <f ca="1">IF(F915="Arbeitgeberähnliche Stellung",OFFSET(MD!$Q$5,MATCH(Grundlagen_Abrechnung_KAE!$AK$7,MD_JAHR,0),0)*$H915,IF(J915&gt;0,AC915,I915))</f>
        <v>0</v>
      </c>
      <c r="AF915" s="85" t="e">
        <f ca="1">OFFSET(MD!$P$5,MATCH($AK$7,MD_JAHR,0),0)*12</f>
        <v>#VALUE!</v>
      </c>
      <c r="AG915" s="85">
        <f t="shared" ref="AG915:AG978" si="135">I915*M915+N915</f>
        <v>0</v>
      </c>
      <c r="AH915" s="81"/>
      <c r="AJ915" s="72"/>
      <c r="AK915" s="72"/>
      <c r="AL915" s="72"/>
      <c r="AM915" s="72"/>
      <c r="AN915" s="72"/>
    </row>
    <row r="916" spans="2:40" ht="15" customHeight="1" x14ac:dyDescent="0.2">
      <c r="B916" s="78"/>
      <c r="C916" s="78"/>
      <c r="D916" s="78"/>
      <c r="E916" s="79"/>
      <c r="F916" s="80"/>
      <c r="G916" s="73"/>
      <c r="H916" s="82"/>
      <c r="I916" s="93"/>
      <c r="J916" s="90"/>
      <c r="K916" s="83"/>
      <c r="L916" s="83"/>
      <c r="M916" s="84"/>
      <c r="N916" s="83"/>
      <c r="O916" s="104" t="str">
        <f ca="1">IF($B916="","",IF(F916="Arbeitgeberähnliche Stellung",OFFSET(MD!$Q$5,MATCH(Grundlagen_Abrechnung_KAE!$AK$7,MD_JAHR,0),0)*$H916,IF(((AD916/12*M916*12)+N916)&gt;AF916,AF916/12,((AD916/12*M916*12)+N916)/12)))</f>
        <v/>
      </c>
      <c r="P916" s="90"/>
      <c r="Q916" s="90"/>
      <c r="R916" s="104">
        <f t="shared" si="128"/>
        <v>0</v>
      </c>
      <c r="T916" s="145">
        <f t="shared" si="129"/>
        <v>0</v>
      </c>
      <c r="U916" s="76">
        <f t="shared" ca="1" si="130"/>
        <v>0</v>
      </c>
      <c r="V916" s="76">
        <f t="shared" ref="V916:V979" ca="1" si="136">IFERROR(O916*T916,0)</f>
        <v>0</v>
      </c>
      <c r="W916" s="76">
        <f t="shared" ca="1" si="131"/>
        <v>0</v>
      </c>
      <c r="Y916" s="106" t="str">
        <f t="shared" si="132"/>
        <v>prüfen</v>
      </c>
      <c r="Z916" s="107" t="str">
        <f ca="1">IFERROR(OFFSET(MD!$U$5,MATCH(Grundlagen_Abrechnung_KAE!$E916,MD_GENDER,0),0),"")</f>
        <v/>
      </c>
      <c r="AA916" s="104">
        <f t="shared" si="133"/>
        <v>0</v>
      </c>
      <c r="AC916" s="104">
        <f t="shared" si="134"/>
        <v>0</v>
      </c>
      <c r="AD916" s="104">
        <f ca="1">IF(F916="Arbeitgeberähnliche Stellung",OFFSET(MD!$Q$5,MATCH(Grundlagen_Abrechnung_KAE!$AK$7,MD_JAHR,0),0)*$H916,IF(J916&gt;0,AC916,I916))</f>
        <v>0</v>
      </c>
      <c r="AF916" s="85" t="e">
        <f ca="1">OFFSET(MD!$P$5,MATCH($AK$7,MD_JAHR,0),0)*12</f>
        <v>#VALUE!</v>
      </c>
      <c r="AG916" s="85">
        <f t="shared" si="135"/>
        <v>0</v>
      </c>
      <c r="AH916" s="81"/>
      <c r="AJ916" s="72"/>
      <c r="AK916" s="72"/>
      <c r="AL916" s="72"/>
      <c r="AM916" s="72"/>
      <c r="AN916" s="72"/>
    </row>
    <row r="917" spans="2:40" ht="15" customHeight="1" x14ac:dyDescent="0.2">
      <c r="B917" s="78"/>
      <c r="C917" s="78"/>
      <c r="D917" s="78"/>
      <c r="E917" s="79"/>
      <c r="F917" s="80"/>
      <c r="G917" s="73"/>
      <c r="H917" s="82"/>
      <c r="I917" s="93"/>
      <c r="J917" s="90"/>
      <c r="K917" s="83"/>
      <c r="L917" s="83"/>
      <c r="M917" s="84"/>
      <c r="N917" s="83"/>
      <c r="O917" s="104" t="str">
        <f ca="1">IF($B917="","",IF(F917="Arbeitgeberähnliche Stellung",OFFSET(MD!$Q$5,MATCH(Grundlagen_Abrechnung_KAE!$AK$7,MD_JAHR,0),0)*$H917,IF(((AD917/12*M917*12)+N917)&gt;AF917,AF917/12,((AD917/12*M917*12)+N917)/12)))</f>
        <v/>
      </c>
      <c r="P917" s="90"/>
      <c r="Q917" s="90"/>
      <c r="R917" s="104">
        <f t="shared" si="128"/>
        <v>0</v>
      </c>
      <c r="T917" s="145">
        <f t="shared" si="129"/>
        <v>0</v>
      </c>
      <c r="U917" s="76">
        <f t="shared" ca="1" si="130"/>
        <v>0</v>
      </c>
      <c r="V917" s="76">
        <f t="shared" ca="1" si="136"/>
        <v>0</v>
      </c>
      <c r="W917" s="76">
        <f t="shared" ca="1" si="131"/>
        <v>0</v>
      </c>
      <c r="Y917" s="106" t="str">
        <f t="shared" si="132"/>
        <v>prüfen</v>
      </c>
      <c r="Z917" s="107" t="str">
        <f ca="1">IFERROR(OFFSET(MD!$U$5,MATCH(Grundlagen_Abrechnung_KAE!$E917,MD_GENDER,0),0),"")</f>
        <v/>
      </c>
      <c r="AA917" s="104">
        <f t="shared" si="133"/>
        <v>0</v>
      </c>
      <c r="AC917" s="104">
        <f t="shared" si="134"/>
        <v>0</v>
      </c>
      <c r="AD917" s="104">
        <f ca="1">IF(F917="Arbeitgeberähnliche Stellung",OFFSET(MD!$Q$5,MATCH(Grundlagen_Abrechnung_KAE!$AK$7,MD_JAHR,0),0)*$H917,IF(J917&gt;0,AC917,I917))</f>
        <v>0</v>
      </c>
      <c r="AF917" s="85" t="e">
        <f ca="1">OFFSET(MD!$P$5,MATCH($AK$7,MD_JAHR,0),0)*12</f>
        <v>#VALUE!</v>
      </c>
      <c r="AG917" s="85">
        <f t="shared" si="135"/>
        <v>0</v>
      </c>
      <c r="AH917" s="81"/>
      <c r="AJ917" s="72"/>
      <c r="AK917" s="72"/>
      <c r="AL917" s="72"/>
      <c r="AM917" s="72"/>
      <c r="AN917" s="72"/>
    </row>
    <row r="918" spans="2:40" ht="15" customHeight="1" x14ac:dyDescent="0.2">
      <c r="B918" s="78"/>
      <c r="C918" s="78"/>
      <c r="D918" s="78"/>
      <c r="E918" s="79"/>
      <c r="F918" s="80"/>
      <c r="G918" s="73"/>
      <c r="H918" s="82"/>
      <c r="I918" s="93"/>
      <c r="J918" s="90"/>
      <c r="K918" s="83"/>
      <c r="L918" s="83"/>
      <c r="M918" s="84"/>
      <c r="N918" s="83"/>
      <c r="O918" s="104" t="str">
        <f ca="1">IF($B918="","",IF(F918="Arbeitgeberähnliche Stellung",OFFSET(MD!$Q$5,MATCH(Grundlagen_Abrechnung_KAE!$AK$7,MD_JAHR,0),0)*$H918,IF(((AD918/12*M918*12)+N918)&gt;AF918,AF918/12,((AD918/12*M918*12)+N918)/12)))</f>
        <v/>
      </c>
      <c r="P918" s="90"/>
      <c r="Q918" s="90"/>
      <c r="R918" s="104">
        <f t="shared" si="128"/>
        <v>0</v>
      </c>
      <c r="T918" s="145">
        <f t="shared" si="129"/>
        <v>0</v>
      </c>
      <c r="U918" s="76">
        <f t="shared" ca="1" si="130"/>
        <v>0</v>
      </c>
      <c r="V918" s="76">
        <f t="shared" ca="1" si="136"/>
        <v>0</v>
      </c>
      <c r="W918" s="76">
        <f t="shared" ca="1" si="131"/>
        <v>0</v>
      </c>
      <c r="Y918" s="106" t="str">
        <f t="shared" si="132"/>
        <v>prüfen</v>
      </c>
      <c r="Z918" s="107" t="str">
        <f ca="1">IFERROR(OFFSET(MD!$U$5,MATCH(Grundlagen_Abrechnung_KAE!$E918,MD_GENDER,0),0),"")</f>
        <v/>
      </c>
      <c r="AA918" s="104">
        <f t="shared" si="133"/>
        <v>0</v>
      </c>
      <c r="AC918" s="104">
        <f t="shared" si="134"/>
        <v>0</v>
      </c>
      <c r="AD918" s="104">
        <f ca="1">IF(F918="Arbeitgeberähnliche Stellung",OFFSET(MD!$Q$5,MATCH(Grundlagen_Abrechnung_KAE!$AK$7,MD_JAHR,0),0)*$H918,IF(J918&gt;0,AC918,I918))</f>
        <v>0</v>
      </c>
      <c r="AF918" s="85" t="e">
        <f ca="1">OFFSET(MD!$P$5,MATCH($AK$7,MD_JAHR,0),0)*12</f>
        <v>#VALUE!</v>
      </c>
      <c r="AG918" s="85">
        <f t="shared" si="135"/>
        <v>0</v>
      </c>
      <c r="AH918" s="81"/>
      <c r="AJ918" s="72"/>
      <c r="AK918" s="72"/>
      <c r="AL918" s="72"/>
      <c r="AM918" s="72"/>
      <c r="AN918" s="72"/>
    </row>
    <row r="919" spans="2:40" ht="15" customHeight="1" x14ac:dyDescent="0.2">
      <c r="B919" s="78"/>
      <c r="C919" s="78"/>
      <c r="D919" s="78"/>
      <c r="E919" s="79"/>
      <c r="F919" s="80"/>
      <c r="G919" s="73"/>
      <c r="H919" s="82"/>
      <c r="I919" s="93"/>
      <c r="J919" s="90"/>
      <c r="K919" s="83"/>
      <c r="L919" s="83"/>
      <c r="M919" s="84"/>
      <c r="N919" s="83"/>
      <c r="O919" s="104" t="str">
        <f ca="1">IF($B919="","",IF(F919="Arbeitgeberähnliche Stellung",OFFSET(MD!$Q$5,MATCH(Grundlagen_Abrechnung_KAE!$AK$7,MD_JAHR,0),0)*$H919,IF(((AD919/12*M919*12)+N919)&gt;AF919,AF919/12,((AD919/12*M919*12)+N919)/12)))</f>
        <v/>
      </c>
      <c r="P919" s="90"/>
      <c r="Q919" s="90"/>
      <c r="R919" s="104">
        <f t="shared" si="128"/>
        <v>0</v>
      </c>
      <c r="T919" s="145">
        <f t="shared" si="129"/>
        <v>0</v>
      </c>
      <c r="U919" s="76">
        <f t="shared" ca="1" si="130"/>
        <v>0</v>
      </c>
      <c r="V919" s="76">
        <f t="shared" ca="1" si="136"/>
        <v>0</v>
      </c>
      <c r="W919" s="76">
        <f t="shared" ca="1" si="131"/>
        <v>0</v>
      </c>
      <c r="Y919" s="106" t="str">
        <f t="shared" si="132"/>
        <v>prüfen</v>
      </c>
      <c r="Z919" s="107" t="str">
        <f ca="1">IFERROR(OFFSET(MD!$U$5,MATCH(Grundlagen_Abrechnung_KAE!$E919,MD_GENDER,0),0),"")</f>
        <v/>
      </c>
      <c r="AA919" s="104">
        <f t="shared" si="133"/>
        <v>0</v>
      </c>
      <c r="AC919" s="104">
        <f t="shared" si="134"/>
        <v>0</v>
      </c>
      <c r="AD919" s="104">
        <f ca="1">IF(F919="Arbeitgeberähnliche Stellung",OFFSET(MD!$Q$5,MATCH(Grundlagen_Abrechnung_KAE!$AK$7,MD_JAHR,0),0)*$H919,IF(J919&gt;0,AC919,I919))</f>
        <v>0</v>
      </c>
      <c r="AF919" s="85" t="e">
        <f ca="1">OFFSET(MD!$P$5,MATCH($AK$7,MD_JAHR,0),0)*12</f>
        <v>#VALUE!</v>
      </c>
      <c r="AG919" s="85">
        <f t="shared" si="135"/>
        <v>0</v>
      </c>
      <c r="AH919" s="81"/>
      <c r="AJ919" s="72"/>
      <c r="AK919" s="72"/>
      <c r="AL919" s="72"/>
      <c r="AM919" s="72"/>
      <c r="AN919" s="72"/>
    </row>
    <row r="920" spans="2:40" ht="15" customHeight="1" x14ac:dyDescent="0.2">
      <c r="B920" s="78"/>
      <c r="C920" s="78"/>
      <c r="D920" s="78"/>
      <c r="E920" s="79"/>
      <c r="F920" s="80"/>
      <c r="G920" s="73"/>
      <c r="H920" s="82"/>
      <c r="I920" s="93"/>
      <c r="J920" s="90"/>
      <c r="K920" s="83"/>
      <c r="L920" s="83"/>
      <c r="M920" s="84"/>
      <c r="N920" s="83"/>
      <c r="O920" s="104" t="str">
        <f ca="1">IF($B920="","",IF(F920="Arbeitgeberähnliche Stellung",OFFSET(MD!$Q$5,MATCH(Grundlagen_Abrechnung_KAE!$AK$7,MD_JAHR,0),0)*$H920,IF(((AD920/12*M920*12)+N920)&gt;AF920,AF920/12,((AD920/12*M920*12)+N920)/12)))</f>
        <v/>
      </c>
      <c r="P920" s="90"/>
      <c r="Q920" s="90"/>
      <c r="R920" s="104">
        <f t="shared" si="128"/>
        <v>0</v>
      </c>
      <c r="T920" s="145">
        <f t="shared" si="129"/>
        <v>0</v>
      </c>
      <c r="U920" s="76">
        <f t="shared" ca="1" si="130"/>
        <v>0</v>
      </c>
      <c r="V920" s="76">
        <f t="shared" ca="1" si="136"/>
        <v>0</v>
      </c>
      <c r="W920" s="76">
        <f t="shared" ca="1" si="131"/>
        <v>0</v>
      </c>
      <c r="Y920" s="106" t="str">
        <f t="shared" si="132"/>
        <v>prüfen</v>
      </c>
      <c r="Z920" s="107" t="str">
        <f ca="1">IFERROR(OFFSET(MD!$U$5,MATCH(Grundlagen_Abrechnung_KAE!$E920,MD_GENDER,0),0),"")</f>
        <v/>
      </c>
      <c r="AA920" s="104">
        <f t="shared" si="133"/>
        <v>0</v>
      </c>
      <c r="AC920" s="104">
        <f t="shared" si="134"/>
        <v>0</v>
      </c>
      <c r="AD920" s="104">
        <f ca="1">IF(F920="Arbeitgeberähnliche Stellung",OFFSET(MD!$Q$5,MATCH(Grundlagen_Abrechnung_KAE!$AK$7,MD_JAHR,0),0)*$H920,IF(J920&gt;0,AC920,I920))</f>
        <v>0</v>
      </c>
      <c r="AF920" s="85" t="e">
        <f ca="1">OFFSET(MD!$P$5,MATCH($AK$7,MD_JAHR,0),0)*12</f>
        <v>#VALUE!</v>
      </c>
      <c r="AG920" s="85">
        <f t="shared" si="135"/>
        <v>0</v>
      </c>
      <c r="AH920" s="81"/>
      <c r="AJ920" s="72"/>
      <c r="AK920" s="72"/>
      <c r="AL920" s="72"/>
      <c r="AM920" s="72"/>
      <c r="AN920" s="72"/>
    </row>
    <row r="921" spans="2:40" ht="15" customHeight="1" x14ac:dyDescent="0.2">
      <c r="B921" s="78"/>
      <c r="C921" s="78"/>
      <c r="D921" s="78"/>
      <c r="E921" s="79"/>
      <c r="F921" s="80"/>
      <c r="G921" s="73"/>
      <c r="H921" s="82"/>
      <c r="I921" s="93"/>
      <c r="J921" s="90"/>
      <c r="K921" s="83"/>
      <c r="L921" s="83"/>
      <c r="M921" s="84"/>
      <c r="N921" s="83"/>
      <c r="O921" s="104" t="str">
        <f ca="1">IF($B921="","",IF(F921="Arbeitgeberähnliche Stellung",OFFSET(MD!$Q$5,MATCH(Grundlagen_Abrechnung_KAE!$AK$7,MD_JAHR,0),0)*$H921,IF(((AD921/12*M921*12)+N921)&gt;AF921,AF921/12,((AD921/12*M921*12)+N921)/12)))</f>
        <v/>
      </c>
      <c r="P921" s="90"/>
      <c r="Q921" s="90"/>
      <c r="R921" s="104">
        <f t="shared" si="128"/>
        <v>0</v>
      </c>
      <c r="T921" s="145">
        <f t="shared" si="129"/>
        <v>0</v>
      </c>
      <c r="U921" s="76">
        <f t="shared" ca="1" si="130"/>
        <v>0</v>
      </c>
      <c r="V921" s="76">
        <f t="shared" ca="1" si="136"/>
        <v>0</v>
      </c>
      <c r="W921" s="76">
        <f t="shared" ca="1" si="131"/>
        <v>0</v>
      </c>
      <c r="Y921" s="106" t="str">
        <f t="shared" si="132"/>
        <v>prüfen</v>
      </c>
      <c r="Z921" s="107" t="str">
        <f ca="1">IFERROR(OFFSET(MD!$U$5,MATCH(Grundlagen_Abrechnung_KAE!$E921,MD_GENDER,0),0),"")</f>
        <v/>
      </c>
      <c r="AA921" s="104">
        <f t="shared" si="133"/>
        <v>0</v>
      </c>
      <c r="AC921" s="104">
        <f t="shared" si="134"/>
        <v>0</v>
      </c>
      <c r="AD921" s="104">
        <f ca="1">IF(F921="Arbeitgeberähnliche Stellung",OFFSET(MD!$Q$5,MATCH(Grundlagen_Abrechnung_KAE!$AK$7,MD_JAHR,0),0)*$H921,IF(J921&gt;0,AC921,I921))</f>
        <v>0</v>
      </c>
      <c r="AF921" s="85" t="e">
        <f ca="1">OFFSET(MD!$P$5,MATCH($AK$7,MD_JAHR,0),0)*12</f>
        <v>#VALUE!</v>
      </c>
      <c r="AG921" s="85">
        <f t="shared" si="135"/>
        <v>0</v>
      </c>
      <c r="AH921" s="81"/>
      <c r="AJ921" s="72"/>
      <c r="AK921" s="72"/>
      <c r="AL921" s="72"/>
      <c r="AM921" s="72"/>
      <c r="AN921" s="72"/>
    </row>
    <row r="922" spans="2:40" ht="15" customHeight="1" x14ac:dyDescent="0.2">
      <c r="B922" s="78"/>
      <c r="C922" s="78"/>
      <c r="D922" s="78"/>
      <c r="E922" s="79"/>
      <c r="F922" s="80"/>
      <c r="G922" s="73"/>
      <c r="H922" s="82"/>
      <c r="I922" s="93"/>
      <c r="J922" s="90"/>
      <c r="K922" s="83"/>
      <c r="L922" s="83"/>
      <c r="M922" s="84"/>
      <c r="N922" s="83"/>
      <c r="O922" s="104" t="str">
        <f ca="1">IF($B922="","",IF(F922="Arbeitgeberähnliche Stellung",OFFSET(MD!$Q$5,MATCH(Grundlagen_Abrechnung_KAE!$AK$7,MD_JAHR,0),0)*$H922,IF(((AD922/12*M922*12)+N922)&gt;AF922,AF922/12,((AD922/12*M922*12)+N922)/12)))</f>
        <v/>
      </c>
      <c r="P922" s="90"/>
      <c r="Q922" s="90"/>
      <c r="R922" s="104">
        <f t="shared" si="128"/>
        <v>0</v>
      </c>
      <c r="T922" s="145">
        <f t="shared" si="129"/>
        <v>0</v>
      </c>
      <c r="U922" s="76">
        <f t="shared" ca="1" si="130"/>
        <v>0</v>
      </c>
      <c r="V922" s="76">
        <f t="shared" ca="1" si="136"/>
        <v>0</v>
      </c>
      <c r="W922" s="76">
        <f t="shared" ca="1" si="131"/>
        <v>0</v>
      </c>
      <c r="Y922" s="106" t="str">
        <f t="shared" si="132"/>
        <v>prüfen</v>
      </c>
      <c r="Z922" s="107" t="str">
        <f ca="1">IFERROR(OFFSET(MD!$U$5,MATCH(Grundlagen_Abrechnung_KAE!$E922,MD_GENDER,0),0),"")</f>
        <v/>
      </c>
      <c r="AA922" s="104">
        <f t="shared" si="133"/>
        <v>0</v>
      </c>
      <c r="AC922" s="104">
        <f t="shared" si="134"/>
        <v>0</v>
      </c>
      <c r="AD922" s="104">
        <f ca="1">IF(F922="Arbeitgeberähnliche Stellung",OFFSET(MD!$Q$5,MATCH(Grundlagen_Abrechnung_KAE!$AK$7,MD_JAHR,0),0)*$H922,IF(J922&gt;0,AC922,I922))</f>
        <v>0</v>
      </c>
      <c r="AF922" s="85" t="e">
        <f ca="1">OFFSET(MD!$P$5,MATCH($AK$7,MD_JAHR,0),0)*12</f>
        <v>#VALUE!</v>
      </c>
      <c r="AG922" s="85">
        <f t="shared" si="135"/>
        <v>0</v>
      </c>
      <c r="AH922" s="81"/>
      <c r="AJ922" s="72"/>
      <c r="AK922" s="72"/>
      <c r="AL922" s="72"/>
      <c r="AM922" s="72"/>
      <c r="AN922" s="72"/>
    </row>
    <row r="923" spans="2:40" ht="15" customHeight="1" x14ac:dyDescent="0.2">
      <c r="B923" s="78"/>
      <c r="C923" s="78"/>
      <c r="D923" s="78"/>
      <c r="E923" s="79"/>
      <c r="F923" s="80"/>
      <c r="G923" s="73"/>
      <c r="H923" s="82"/>
      <c r="I923" s="93"/>
      <c r="J923" s="90"/>
      <c r="K923" s="83"/>
      <c r="L923" s="83"/>
      <c r="M923" s="84"/>
      <c r="N923" s="83"/>
      <c r="O923" s="104" t="str">
        <f ca="1">IF($B923="","",IF(F923="Arbeitgeberähnliche Stellung",OFFSET(MD!$Q$5,MATCH(Grundlagen_Abrechnung_KAE!$AK$7,MD_JAHR,0),0)*$H923,IF(((AD923/12*M923*12)+N923)&gt;AF923,AF923/12,((AD923/12*M923*12)+N923)/12)))</f>
        <v/>
      </c>
      <c r="P923" s="90"/>
      <c r="Q923" s="90"/>
      <c r="R923" s="104">
        <f t="shared" si="128"/>
        <v>0</v>
      </c>
      <c r="T923" s="145">
        <f t="shared" si="129"/>
        <v>0</v>
      </c>
      <c r="U923" s="76">
        <f t="shared" ca="1" si="130"/>
        <v>0</v>
      </c>
      <c r="V923" s="76">
        <f t="shared" ca="1" si="136"/>
        <v>0</v>
      </c>
      <c r="W923" s="76">
        <f t="shared" ca="1" si="131"/>
        <v>0</v>
      </c>
      <c r="Y923" s="106" t="str">
        <f t="shared" si="132"/>
        <v>prüfen</v>
      </c>
      <c r="Z923" s="107" t="str">
        <f ca="1">IFERROR(OFFSET(MD!$U$5,MATCH(Grundlagen_Abrechnung_KAE!$E923,MD_GENDER,0),0),"")</f>
        <v/>
      </c>
      <c r="AA923" s="104">
        <f t="shared" si="133"/>
        <v>0</v>
      </c>
      <c r="AC923" s="104">
        <f t="shared" si="134"/>
        <v>0</v>
      </c>
      <c r="AD923" s="104">
        <f ca="1">IF(F923="Arbeitgeberähnliche Stellung",OFFSET(MD!$Q$5,MATCH(Grundlagen_Abrechnung_KAE!$AK$7,MD_JAHR,0),0)*$H923,IF(J923&gt;0,AC923,I923))</f>
        <v>0</v>
      </c>
      <c r="AF923" s="85" t="e">
        <f ca="1">OFFSET(MD!$P$5,MATCH($AK$7,MD_JAHR,0),0)*12</f>
        <v>#VALUE!</v>
      </c>
      <c r="AG923" s="85">
        <f t="shared" si="135"/>
        <v>0</v>
      </c>
      <c r="AH923" s="81"/>
      <c r="AJ923" s="72"/>
      <c r="AK923" s="72"/>
      <c r="AL923" s="72"/>
      <c r="AM923" s="72"/>
      <c r="AN923" s="72"/>
    </row>
    <row r="924" spans="2:40" ht="15" customHeight="1" x14ac:dyDescent="0.2">
      <c r="B924" s="78"/>
      <c r="C924" s="78"/>
      <c r="D924" s="78"/>
      <c r="E924" s="79"/>
      <c r="F924" s="80"/>
      <c r="G924" s="73"/>
      <c r="H924" s="82"/>
      <c r="I924" s="93"/>
      <c r="J924" s="90"/>
      <c r="K924" s="83"/>
      <c r="L924" s="83"/>
      <c r="M924" s="84"/>
      <c r="N924" s="83"/>
      <c r="O924" s="104" t="str">
        <f ca="1">IF($B924="","",IF(F924="Arbeitgeberähnliche Stellung",OFFSET(MD!$Q$5,MATCH(Grundlagen_Abrechnung_KAE!$AK$7,MD_JAHR,0),0)*$H924,IF(((AD924/12*M924*12)+N924)&gt;AF924,AF924/12,((AD924/12*M924*12)+N924)/12)))</f>
        <v/>
      </c>
      <c r="P924" s="90"/>
      <c r="Q924" s="90"/>
      <c r="R924" s="104">
        <f t="shared" si="128"/>
        <v>0</v>
      </c>
      <c r="T924" s="145">
        <f t="shared" si="129"/>
        <v>0</v>
      </c>
      <c r="U924" s="76">
        <f t="shared" ca="1" si="130"/>
        <v>0</v>
      </c>
      <c r="V924" s="76">
        <f t="shared" ca="1" si="136"/>
        <v>0</v>
      </c>
      <c r="W924" s="76">
        <f t="shared" ca="1" si="131"/>
        <v>0</v>
      </c>
      <c r="Y924" s="106" t="str">
        <f t="shared" si="132"/>
        <v>prüfen</v>
      </c>
      <c r="Z924" s="107" t="str">
        <f ca="1">IFERROR(OFFSET(MD!$U$5,MATCH(Grundlagen_Abrechnung_KAE!$E924,MD_GENDER,0),0),"")</f>
        <v/>
      </c>
      <c r="AA924" s="104">
        <f t="shared" si="133"/>
        <v>0</v>
      </c>
      <c r="AC924" s="104">
        <f t="shared" si="134"/>
        <v>0</v>
      </c>
      <c r="AD924" s="104">
        <f ca="1">IF(F924="Arbeitgeberähnliche Stellung",OFFSET(MD!$Q$5,MATCH(Grundlagen_Abrechnung_KAE!$AK$7,MD_JAHR,0),0)*$H924,IF(J924&gt;0,AC924,I924))</f>
        <v>0</v>
      </c>
      <c r="AF924" s="85" t="e">
        <f ca="1">OFFSET(MD!$P$5,MATCH($AK$7,MD_JAHR,0),0)*12</f>
        <v>#VALUE!</v>
      </c>
      <c r="AG924" s="85">
        <f t="shared" si="135"/>
        <v>0</v>
      </c>
      <c r="AH924" s="81"/>
      <c r="AJ924" s="72"/>
      <c r="AK924" s="72"/>
      <c r="AL924" s="72"/>
      <c r="AM924" s="72"/>
      <c r="AN924" s="72"/>
    </row>
    <row r="925" spans="2:40" ht="15" customHeight="1" x14ac:dyDescent="0.2">
      <c r="B925" s="78"/>
      <c r="C925" s="78"/>
      <c r="D925" s="78"/>
      <c r="E925" s="79"/>
      <c r="F925" s="80"/>
      <c r="G925" s="73"/>
      <c r="H925" s="82"/>
      <c r="I925" s="93"/>
      <c r="J925" s="90"/>
      <c r="K925" s="83"/>
      <c r="L925" s="83"/>
      <c r="M925" s="84"/>
      <c r="N925" s="83"/>
      <c r="O925" s="104" t="str">
        <f ca="1">IF($B925="","",IF(F925="Arbeitgeberähnliche Stellung",OFFSET(MD!$Q$5,MATCH(Grundlagen_Abrechnung_KAE!$AK$7,MD_JAHR,0),0)*$H925,IF(((AD925/12*M925*12)+N925)&gt;AF925,AF925/12,((AD925/12*M925*12)+N925)/12)))</f>
        <v/>
      </c>
      <c r="P925" s="90"/>
      <c r="Q925" s="90"/>
      <c r="R925" s="104">
        <f t="shared" si="128"/>
        <v>0</v>
      </c>
      <c r="T925" s="145">
        <f t="shared" si="129"/>
        <v>0</v>
      </c>
      <c r="U925" s="76">
        <f t="shared" ca="1" si="130"/>
        <v>0</v>
      </c>
      <c r="V925" s="76">
        <f t="shared" ca="1" si="136"/>
        <v>0</v>
      </c>
      <c r="W925" s="76">
        <f t="shared" ca="1" si="131"/>
        <v>0</v>
      </c>
      <c r="Y925" s="106" t="str">
        <f t="shared" si="132"/>
        <v>prüfen</v>
      </c>
      <c r="Z925" s="107" t="str">
        <f ca="1">IFERROR(OFFSET(MD!$U$5,MATCH(Grundlagen_Abrechnung_KAE!$E925,MD_GENDER,0),0),"")</f>
        <v/>
      </c>
      <c r="AA925" s="104">
        <f t="shared" si="133"/>
        <v>0</v>
      </c>
      <c r="AC925" s="104">
        <f t="shared" si="134"/>
        <v>0</v>
      </c>
      <c r="AD925" s="104">
        <f ca="1">IF(F925="Arbeitgeberähnliche Stellung",OFFSET(MD!$Q$5,MATCH(Grundlagen_Abrechnung_KAE!$AK$7,MD_JAHR,0),0)*$H925,IF(J925&gt;0,AC925,I925))</f>
        <v>0</v>
      </c>
      <c r="AF925" s="85" t="e">
        <f ca="1">OFFSET(MD!$P$5,MATCH($AK$7,MD_JAHR,0),0)*12</f>
        <v>#VALUE!</v>
      </c>
      <c r="AG925" s="85">
        <f t="shared" si="135"/>
        <v>0</v>
      </c>
      <c r="AH925" s="81"/>
      <c r="AJ925" s="72"/>
      <c r="AK925" s="72"/>
      <c r="AL925" s="72"/>
      <c r="AM925" s="72"/>
      <c r="AN925" s="72"/>
    </row>
    <row r="926" spans="2:40" ht="15" customHeight="1" x14ac:dyDescent="0.2">
      <c r="B926" s="78"/>
      <c r="C926" s="78"/>
      <c r="D926" s="78"/>
      <c r="E926" s="79"/>
      <c r="F926" s="80"/>
      <c r="G926" s="73"/>
      <c r="H926" s="82"/>
      <c r="I926" s="93"/>
      <c r="J926" s="90"/>
      <c r="K926" s="83"/>
      <c r="L926" s="83"/>
      <c r="M926" s="84"/>
      <c r="N926" s="83"/>
      <c r="O926" s="104" t="str">
        <f ca="1">IF($B926="","",IF(F926="Arbeitgeberähnliche Stellung",OFFSET(MD!$Q$5,MATCH(Grundlagen_Abrechnung_KAE!$AK$7,MD_JAHR,0),0)*$H926,IF(((AD926/12*M926*12)+N926)&gt;AF926,AF926/12,((AD926/12*M926*12)+N926)/12)))</f>
        <v/>
      </c>
      <c r="P926" s="90"/>
      <c r="Q926" s="90"/>
      <c r="R926" s="104">
        <f t="shared" si="128"/>
        <v>0</v>
      </c>
      <c r="T926" s="145">
        <f t="shared" si="129"/>
        <v>0</v>
      </c>
      <c r="U926" s="76">
        <f t="shared" ca="1" si="130"/>
        <v>0</v>
      </c>
      <c r="V926" s="76">
        <f t="shared" ca="1" si="136"/>
        <v>0</v>
      </c>
      <c r="W926" s="76">
        <f t="shared" ca="1" si="131"/>
        <v>0</v>
      </c>
      <c r="Y926" s="106" t="str">
        <f t="shared" si="132"/>
        <v>prüfen</v>
      </c>
      <c r="Z926" s="107" t="str">
        <f ca="1">IFERROR(OFFSET(MD!$U$5,MATCH(Grundlagen_Abrechnung_KAE!$E926,MD_GENDER,0),0),"")</f>
        <v/>
      </c>
      <c r="AA926" s="104">
        <f t="shared" si="133"/>
        <v>0</v>
      </c>
      <c r="AC926" s="104">
        <f t="shared" si="134"/>
        <v>0</v>
      </c>
      <c r="AD926" s="104">
        <f ca="1">IF(F926="Arbeitgeberähnliche Stellung",OFFSET(MD!$Q$5,MATCH(Grundlagen_Abrechnung_KAE!$AK$7,MD_JAHR,0),0)*$H926,IF(J926&gt;0,AC926,I926))</f>
        <v>0</v>
      </c>
      <c r="AF926" s="85" t="e">
        <f ca="1">OFFSET(MD!$P$5,MATCH($AK$7,MD_JAHR,0),0)*12</f>
        <v>#VALUE!</v>
      </c>
      <c r="AG926" s="85">
        <f t="shared" si="135"/>
        <v>0</v>
      </c>
      <c r="AH926" s="81"/>
      <c r="AJ926" s="72"/>
      <c r="AK926" s="72"/>
      <c r="AL926" s="72"/>
      <c r="AM926" s="72"/>
      <c r="AN926" s="72"/>
    </row>
    <row r="927" spans="2:40" ht="15" customHeight="1" x14ac:dyDescent="0.2">
      <c r="B927" s="78"/>
      <c r="C927" s="78"/>
      <c r="D927" s="78"/>
      <c r="E927" s="79"/>
      <c r="F927" s="80"/>
      <c r="G927" s="73"/>
      <c r="H927" s="82"/>
      <c r="I927" s="93"/>
      <c r="J927" s="90"/>
      <c r="K927" s="83"/>
      <c r="L927" s="83"/>
      <c r="M927" s="84"/>
      <c r="N927" s="83"/>
      <c r="O927" s="104" t="str">
        <f ca="1">IF($B927="","",IF(F927="Arbeitgeberähnliche Stellung",OFFSET(MD!$Q$5,MATCH(Grundlagen_Abrechnung_KAE!$AK$7,MD_JAHR,0),0)*$H927,IF(((AD927/12*M927*12)+N927)&gt;AF927,AF927/12,((AD927/12*M927*12)+N927)/12)))</f>
        <v/>
      </c>
      <c r="P927" s="90"/>
      <c r="Q927" s="90"/>
      <c r="R927" s="104">
        <f t="shared" si="128"/>
        <v>0</v>
      </c>
      <c r="T927" s="145">
        <f t="shared" si="129"/>
        <v>0</v>
      </c>
      <c r="U927" s="76">
        <f t="shared" ca="1" si="130"/>
        <v>0</v>
      </c>
      <c r="V927" s="76">
        <f t="shared" ca="1" si="136"/>
        <v>0</v>
      </c>
      <c r="W927" s="76">
        <f t="shared" ca="1" si="131"/>
        <v>0</v>
      </c>
      <c r="Y927" s="106" t="str">
        <f t="shared" si="132"/>
        <v>prüfen</v>
      </c>
      <c r="Z927" s="107" t="str">
        <f ca="1">IFERROR(OFFSET(MD!$U$5,MATCH(Grundlagen_Abrechnung_KAE!$E927,MD_GENDER,0),0),"")</f>
        <v/>
      </c>
      <c r="AA927" s="104">
        <f t="shared" si="133"/>
        <v>0</v>
      </c>
      <c r="AC927" s="104">
        <f t="shared" si="134"/>
        <v>0</v>
      </c>
      <c r="AD927" s="104">
        <f ca="1">IF(F927="Arbeitgeberähnliche Stellung",OFFSET(MD!$Q$5,MATCH(Grundlagen_Abrechnung_KAE!$AK$7,MD_JAHR,0),0)*$H927,IF(J927&gt;0,AC927,I927))</f>
        <v>0</v>
      </c>
      <c r="AF927" s="85" t="e">
        <f ca="1">OFFSET(MD!$P$5,MATCH($AK$7,MD_JAHR,0),0)*12</f>
        <v>#VALUE!</v>
      </c>
      <c r="AG927" s="85">
        <f t="shared" si="135"/>
        <v>0</v>
      </c>
      <c r="AH927" s="81"/>
      <c r="AJ927" s="72"/>
      <c r="AK927" s="72"/>
      <c r="AL927" s="72"/>
      <c r="AM927" s="72"/>
      <c r="AN927" s="72"/>
    </row>
    <row r="928" spans="2:40" ht="15" customHeight="1" x14ac:dyDescent="0.2">
      <c r="B928" s="78"/>
      <c r="C928" s="78"/>
      <c r="D928" s="78"/>
      <c r="E928" s="79"/>
      <c r="F928" s="80"/>
      <c r="G928" s="73"/>
      <c r="H928" s="82"/>
      <c r="I928" s="93"/>
      <c r="J928" s="90"/>
      <c r="K928" s="83"/>
      <c r="L928" s="83"/>
      <c r="M928" s="84"/>
      <c r="N928" s="83"/>
      <c r="O928" s="104" t="str">
        <f ca="1">IF($B928="","",IF(F928="Arbeitgeberähnliche Stellung",OFFSET(MD!$Q$5,MATCH(Grundlagen_Abrechnung_KAE!$AK$7,MD_JAHR,0),0)*$H928,IF(((AD928/12*M928*12)+N928)&gt;AF928,AF928/12,((AD928/12*M928*12)+N928)/12)))</f>
        <v/>
      </c>
      <c r="P928" s="90"/>
      <c r="Q928" s="90"/>
      <c r="R928" s="104">
        <f t="shared" si="128"/>
        <v>0</v>
      </c>
      <c r="T928" s="145">
        <f t="shared" si="129"/>
        <v>0</v>
      </c>
      <c r="U928" s="76">
        <f t="shared" ca="1" si="130"/>
        <v>0</v>
      </c>
      <c r="V928" s="76">
        <f t="shared" ca="1" si="136"/>
        <v>0</v>
      </c>
      <c r="W928" s="76">
        <f t="shared" ca="1" si="131"/>
        <v>0</v>
      </c>
      <c r="Y928" s="106" t="str">
        <f t="shared" si="132"/>
        <v>prüfen</v>
      </c>
      <c r="Z928" s="107" t="str">
        <f ca="1">IFERROR(OFFSET(MD!$U$5,MATCH(Grundlagen_Abrechnung_KAE!$E928,MD_GENDER,0),0),"")</f>
        <v/>
      </c>
      <c r="AA928" s="104">
        <f t="shared" si="133"/>
        <v>0</v>
      </c>
      <c r="AC928" s="104">
        <f t="shared" si="134"/>
        <v>0</v>
      </c>
      <c r="AD928" s="104">
        <f ca="1">IF(F928="Arbeitgeberähnliche Stellung",OFFSET(MD!$Q$5,MATCH(Grundlagen_Abrechnung_KAE!$AK$7,MD_JAHR,0),0)*$H928,IF(J928&gt;0,AC928,I928))</f>
        <v>0</v>
      </c>
      <c r="AF928" s="85" t="e">
        <f ca="1">OFFSET(MD!$P$5,MATCH($AK$7,MD_JAHR,0),0)*12</f>
        <v>#VALUE!</v>
      </c>
      <c r="AG928" s="85">
        <f t="shared" si="135"/>
        <v>0</v>
      </c>
      <c r="AH928" s="81"/>
      <c r="AJ928" s="72"/>
      <c r="AK928" s="72"/>
      <c r="AL928" s="72"/>
      <c r="AM928" s="72"/>
      <c r="AN928" s="72"/>
    </row>
    <row r="929" spans="2:40" ht="15" customHeight="1" x14ac:dyDescent="0.2">
      <c r="B929" s="78"/>
      <c r="C929" s="78"/>
      <c r="D929" s="78"/>
      <c r="E929" s="79"/>
      <c r="F929" s="80"/>
      <c r="G929" s="73"/>
      <c r="H929" s="82"/>
      <c r="I929" s="93"/>
      <c r="J929" s="90"/>
      <c r="K929" s="83"/>
      <c r="L929" s="83"/>
      <c r="M929" s="84"/>
      <c r="N929" s="83"/>
      <c r="O929" s="104" t="str">
        <f ca="1">IF($B929="","",IF(F929="Arbeitgeberähnliche Stellung",OFFSET(MD!$Q$5,MATCH(Grundlagen_Abrechnung_KAE!$AK$7,MD_JAHR,0),0)*$H929,IF(((AD929/12*M929*12)+N929)&gt;AF929,AF929/12,((AD929/12*M929*12)+N929)/12)))</f>
        <v/>
      </c>
      <c r="P929" s="90"/>
      <c r="Q929" s="90"/>
      <c r="R929" s="104">
        <f t="shared" si="128"/>
        <v>0</v>
      </c>
      <c r="T929" s="145">
        <f t="shared" si="129"/>
        <v>0</v>
      </c>
      <c r="U929" s="76">
        <f t="shared" ca="1" si="130"/>
        <v>0</v>
      </c>
      <c r="V929" s="76">
        <f t="shared" ca="1" si="136"/>
        <v>0</v>
      </c>
      <c r="W929" s="76">
        <f t="shared" ca="1" si="131"/>
        <v>0</v>
      </c>
      <c r="Y929" s="106" t="str">
        <f t="shared" si="132"/>
        <v>prüfen</v>
      </c>
      <c r="Z929" s="107" t="str">
        <f ca="1">IFERROR(OFFSET(MD!$U$5,MATCH(Grundlagen_Abrechnung_KAE!$E929,MD_GENDER,0),0),"")</f>
        <v/>
      </c>
      <c r="AA929" s="104">
        <f t="shared" si="133"/>
        <v>0</v>
      </c>
      <c r="AC929" s="104">
        <f t="shared" si="134"/>
        <v>0</v>
      </c>
      <c r="AD929" s="104">
        <f ca="1">IF(F929="Arbeitgeberähnliche Stellung",OFFSET(MD!$Q$5,MATCH(Grundlagen_Abrechnung_KAE!$AK$7,MD_JAHR,0),0)*$H929,IF(J929&gt;0,AC929,I929))</f>
        <v>0</v>
      </c>
      <c r="AF929" s="85" t="e">
        <f ca="1">OFFSET(MD!$P$5,MATCH($AK$7,MD_JAHR,0),0)*12</f>
        <v>#VALUE!</v>
      </c>
      <c r="AG929" s="85">
        <f t="shared" si="135"/>
        <v>0</v>
      </c>
      <c r="AH929" s="81"/>
      <c r="AJ929" s="72"/>
      <c r="AK929" s="72"/>
      <c r="AL929" s="72"/>
      <c r="AM929" s="72"/>
      <c r="AN929" s="72"/>
    </row>
    <row r="930" spans="2:40" ht="15" customHeight="1" x14ac:dyDescent="0.2">
      <c r="B930" s="78"/>
      <c r="C930" s="78"/>
      <c r="D930" s="78"/>
      <c r="E930" s="79"/>
      <c r="F930" s="80"/>
      <c r="G930" s="73"/>
      <c r="H930" s="82"/>
      <c r="I930" s="93"/>
      <c r="J930" s="90"/>
      <c r="K930" s="83"/>
      <c r="L930" s="83"/>
      <c r="M930" s="84"/>
      <c r="N930" s="83"/>
      <c r="O930" s="104" t="str">
        <f ca="1">IF($B930="","",IF(F930="Arbeitgeberähnliche Stellung",OFFSET(MD!$Q$5,MATCH(Grundlagen_Abrechnung_KAE!$AK$7,MD_JAHR,0),0)*$H930,IF(((AD930/12*M930*12)+N930)&gt;AF930,AF930/12,((AD930/12*M930*12)+N930)/12)))</f>
        <v/>
      </c>
      <c r="P930" s="90"/>
      <c r="Q930" s="90"/>
      <c r="R930" s="104">
        <f t="shared" si="128"/>
        <v>0</v>
      </c>
      <c r="T930" s="145">
        <f t="shared" si="129"/>
        <v>0</v>
      </c>
      <c r="U930" s="76">
        <f t="shared" ca="1" si="130"/>
        <v>0</v>
      </c>
      <c r="V930" s="76">
        <f t="shared" ca="1" si="136"/>
        <v>0</v>
      </c>
      <c r="W930" s="76">
        <f t="shared" ca="1" si="131"/>
        <v>0</v>
      </c>
      <c r="Y930" s="106" t="str">
        <f t="shared" si="132"/>
        <v>prüfen</v>
      </c>
      <c r="Z930" s="107" t="str">
        <f ca="1">IFERROR(OFFSET(MD!$U$5,MATCH(Grundlagen_Abrechnung_KAE!$E930,MD_GENDER,0),0),"")</f>
        <v/>
      </c>
      <c r="AA930" s="104">
        <f t="shared" si="133"/>
        <v>0</v>
      </c>
      <c r="AC930" s="104">
        <f t="shared" si="134"/>
        <v>0</v>
      </c>
      <c r="AD930" s="104">
        <f ca="1">IF(F930="Arbeitgeberähnliche Stellung",OFFSET(MD!$Q$5,MATCH(Grundlagen_Abrechnung_KAE!$AK$7,MD_JAHR,0),0)*$H930,IF(J930&gt;0,AC930,I930))</f>
        <v>0</v>
      </c>
      <c r="AF930" s="85" t="e">
        <f ca="1">OFFSET(MD!$P$5,MATCH($AK$7,MD_JAHR,0),0)*12</f>
        <v>#VALUE!</v>
      </c>
      <c r="AG930" s="85">
        <f t="shared" si="135"/>
        <v>0</v>
      </c>
      <c r="AH930" s="81"/>
      <c r="AJ930" s="72"/>
      <c r="AK930" s="72"/>
      <c r="AL930" s="72"/>
      <c r="AM930" s="72"/>
      <c r="AN930" s="72"/>
    </row>
    <row r="931" spans="2:40" ht="15" customHeight="1" x14ac:dyDescent="0.2">
      <c r="B931" s="78"/>
      <c r="C931" s="78"/>
      <c r="D931" s="78"/>
      <c r="E931" s="79"/>
      <c r="F931" s="80"/>
      <c r="G931" s="73"/>
      <c r="H931" s="82"/>
      <c r="I931" s="93"/>
      <c r="J931" s="90"/>
      <c r="K931" s="83"/>
      <c r="L931" s="83"/>
      <c r="M931" s="84"/>
      <c r="N931" s="83"/>
      <c r="O931" s="104" t="str">
        <f ca="1">IF($B931="","",IF(F931="Arbeitgeberähnliche Stellung",OFFSET(MD!$Q$5,MATCH(Grundlagen_Abrechnung_KAE!$AK$7,MD_JAHR,0),0)*$H931,IF(((AD931/12*M931*12)+N931)&gt;AF931,AF931/12,((AD931/12*M931*12)+N931)/12)))</f>
        <v/>
      </c>
      <c r="P931" s="90"/>
      <c r="Q931" s="90"/>
      <c r="R931" s="104">
        <f t="shared" si="128"/>
        <v>0</v>
      </c>
      <c r="T931" s="145">
        <f t="shared" si="129"/>
        <v>0</v>
      </c>
      <c r="U931" s="76">
        <f t="shared" ca="1" si="130"/>
        <v>0</v>
      </c>
      <c r="V931" s="76">
        <f t="shared" ca="1" si="136"/>
        <v>0</v>
      </c>
      <c r="W931" s="76">
        <f t="shared" ca="1" si="131"/>
        <v>0</v>
      </c>
      <c r="Y931" s="106" t="str">
        <f t="shared" si="132"/>
        <v>prüfen</v>
      </c>
      <c r="Z931" s="107" t="str">
        <f ca="1">IFERROR(OFFSET(MD!$U$5,MATCH(Grundlagen_Abrechnung_KAE!$E931,MD_GENDER,0),0),"")</f>
        <v/>
      </c>
      <c r="AA931" s="104">
        <f t="shared" si="133"/>
        <v>0</v>
      </c>
      <c r="AC931" s="104">
        <f t="shared" si="134"/>
        <v>0</v>
      </c>
      <c r="AD931" s="104">
        <f ca="1">IF(F931="Arbeitgeberähnliche Stellung",OFFSET(MD!$Q$5,MATCH(Grundlagen_Abrechnung_KAE!$AK$7,MD_JAHR,0),0)*$H931,IF(J931&gt;0,AC931,I931))</f>
        <v>0</v>
      </c>
      <c r="AF931" s="85" t="e">
        <f ca="1">OFFSET(MD!$P$5,MATCH($AK$7,MD_JAHR,0),0)*12</f>
        <v>#VALUE!</v>
      </c>
      <c r="AG931" s="85">
        <f t="shared" si="135"/>
        <v>0</v>
      </c>
      <c r="AH931" s="81"/>
      <c r="AJ931" s="72"/>
      <c r="AK931" s="72"/>
      <c r="AL931" s="72"/>
      <c r="AM931" s="72"/>
      <c r="AN931" s="72"/>
    </row>
    <row r="932" spans="2:40" ht="15" customHeight="1" x14ac:dyDescent="0.2">
      <c r="B932" s="78"/>
      <c r="C932" s="78"/>
      <c r="D932" s="78"/>
      <c r="E932" s="79"/>
      <c r="F932" s="80"/>
      <c r="G932" s="73"/>
      <c r="H932" s="82"/>
      <c r="I932" s="93"/>
      <c r="J932" s="90"/>
      <c r="K932" s="83"/>
      <c r="L932" s="83"/>
      <c r="M932" s="84"/>
      <c r="N932" s="83"/>
      <c r="O932" s="104" t="str">
        <f ca="1">IF($B932="","",IF(F932="Arbeitgeberähnliche Stellung",OFFSET(MD!$Q$5,MATCH(Grundlagen_Abrechnung_KAE!$AK$7,MD_JAHR,0),0)*$H932,IF(((AD932/12*M932*12)+N932)&gt;AF932,AF932/12,((AD932/12*M932*12)+N932)/12)))</f>
        <v/>
      </c>
      <c r="P932" s="90"/>
      <c r="Q932" s="90"/>
      <c r="R932" s="104">
        <f t="shared" si="128"/>
        <v>0</v>
      </c>
      <c r="T932" s="145">
        <f t="shared" si="129"/>
        <v>0</v>
      </c>
      <c r="U932" s="76">
        <f t="shared" ca="1" si="130"/>
        <v>0</v>
      </c>
      <c r="V932" s="76">
        <f t="shared" ca="1" si="136"/>
        <v>0</v>
      </c>
      <c r="W932" s="76">
        <f t="shared" ca="1" si="131"/>
        <v>0</v>
      </c>
      <c r="Y932" s="106" t="str">
        <f t="shared" si="132"/>
        <v>prüfen</v>
      </c>
      <c r="Z932" s="107" t="str">
        <f ca="1">IFERROR(OFFSET(MD!$U$5,MATCH(Grundlagen_Abrechnung_KAE!$E932,MD_GENDER,0),0),"")</f>
        <v/>
      </c>
      <c r="AA932" s="104">
        <f t="shared" si="133"/>
        <v>0</v>
      </c>
      <c r="AC932" s="104">
        <f t="shared" si="134"/>
        <v>0</v>
      </c>
      <c r="AD932" s="104">
        <f ca="1">IF(F932="Arbeitgeberähnliche Stellung",OFFSET(MD!$Q$5,MATCH(Grundlagen_Abrechnung_KAE!$AK$7,MD_JAHR,0),0)*$H932,IF(J932&gt;0,AC932,I932))</f>
        <v>0</v>
      </c>
      <c r="AF932" s="85" t="e">
        <f ca="1">OFFSET(MD!$P$5,MATCH($AK$7,MD_JAHR,0),0)*12</f>
        <v>#VALUE!</v>
      </c>
      <c r="AG932" s="85">
        <f t="shared" si="135"/>
        <v>0</v>
      </c>
      <c r="AH932" s="81"/>
      <c r="AJ932" s="72"/>
      <c r="AK932" s="72"/>
      <c r="AL932" s="72"/>
      <c r="AM932" s="72"/>
      <c r="AN932" s="72"/>
    </row>
    <row r="933" spans="2:40" ht="15" customHeight="1" x14ac:dyDescent="0.2">
      <c r="B933" s="78"/>
      <c r="C933" s="78"/>
      <c r="D933" s="78"/>
      <c r="E933" s="79"/>
      <c r="F933" s="80"/>
      <c r="G933" s="73"/>
      <c r="H933" s="82"/>
      <c r="I933" s="93"/>
      <c r="J933" s="90"/>
      <c r="K933" s="83"/>
      <c r="L933" s="83"/>
      <c r="M933" s="84"/>
      <c r="N933" s="83"/>
      <c r="O933" s="104" t="str">
        <f ca="1">IF($B933="","",IF(F933="Arbeitgeberähnliche Stellung",OFFSET(MD!$Q$5,MATCH(Grundlagen_Abrechnung_KAE!$AK$7,MD_JAHR,0),0)*$H933,IF(((AD933/12*M933*12)+N933)&gt;AF933,AF933/12,((AD933/12*M933*12)+N933)/12)))</f>
        <v/>
      </c>
      <c r="P933" s="90"/>
      <c r="Q933" s="90"/>
      <c r="R933" s="104">
        <f t="shared" si="128"/>
        <v>0</v>
      </c>
      <c r="T933" s="145">
        <f t="shared" si="129"/>
        <v>0</v>
      </c>
      <c r="U933" s="76">
        <f t="shared" ca="1" si="130"/>
        <v>0</v>
      </c>
      <c r="V933" s="76">
        <f t="shared" ca="1" si="136"/>
        <v>0</v>
      </c>
      <c r="W933" s="76">
        <f t="shared" ca="1" si="131"/>
        <v>0</v>
      </c>
      <c r="Y933" s="106" t="str">
        <f t="shared" si="132"/>
        <v>prüfen</v>
      </c>
      <c r="Z933" s="107" t="str">
        <f ca="1">IFERROR(OFFSET(MD!$U$5,MATCH(Grundlagen_Abrechnung_KAE!$E933,MD_GENDER,0),0),"")</f>
        <v/>
      </c>
      <c r="AA933" s="104">
        <f t="shared" si="133"/>
        <v>0</v>
      </c>
      <c r="AC933" s="104">
        <f t="shared" si="134"/>
        <v>0</v>
      </c>
      <c r="AD933" s="104">
        <f ca="1">IF(F933="Arbeitgeberähnliche Stellung",OFFSET(MD!$Q$5,MATCH(Grundlagen_Abrechnung_KAE!$AK$7,MD_JAHR,0),0)*$H933,IF(J933&gt;0,AC933,I933))</f>
        <v>0</v>
      </c>
      <c r="AF933" s="85" t="e">
        <f ca="1">OFFSET(MD!$P$5,MATCH($AK$7,MD_JAHR,0),0)*12</f>
        <v>#VALUE!</v>
      </c>
      <c r="AG933" s="85">
        <f t="shared" si="135"/>
        <v>0</v>
      </c>
      <c r="AH933" s="81"/>
      <c r="AJ933" s="72"/>
      <c r="AK933" s="72"/>
      <c r="AL933" s="72"/>
      <c r="AM933" s="72"/>
      <c r="AN933" s="72"/>
    </row>
    <row r="934" spans="2:40" ht="15" customHeight="1" x14ac:dyDescent="0.2">
      <c r="B934" s="78"/>
      <c r="C934" s="78"/>
      <c r="D934" s="78"/>
      <c r="E934" s="79"/>
      <c r="F934" s="80"/>
      <c r="G934" s="73"/>
      <c r="H934" s="82"/>
      <c r="I934" s="93"/>
      <c r="J934" s="90"/>
      <c r="K934" s="83"/>
      <c r="L934" s="83"/>
      <c r="M934" s="84"/>
      <c r="N934" s="83"/>
      <c r="O934" s="104" t="str">
        <f ca="1">IF($B934="","",IF(F934="Arbeitgeberähnliche Stellung",OFFSET(MD!$Q$5,MATCH(Grundlagen_Abrechnung_KAE!$AK$7,MD_JAHR,0),0)*$H934,IF(((AD934/12*M934*12)+N934)&gt;AF934,AF934/12,((AD934/12*M934*12)+N934)/12)))</f>
        <v/>
      </c>
      <c r="P934" s="90"/>
      <c r="Q934" s="90"/>
      <c r="R934" s="104">
        <f t="shared" si="128"/>
        <v>0</v>
      </c>
      <c r="T934" s="145">
        <f t="shared" si="129"/>
        <v>0</v>
      </c>
      <c r="U934" s="76">
        <f t="shared" ca="1" si="130"/>
        <v>0</v>
      </c>
      <c r="V934" s="76">
        <f t="shared" ca="1" si="136"/>
        <v>0</v>
      </c>
      <c r="W934" s="76">
        <f t="shared" ca="1" si="131"/>
        <v>0</v>
      </c>
      <c r="Y934" s="106" t="str">
        <f t="shared" si="132"/>
        <v>prüfen</v>
      </c>
      <c r="Z934" s="107" t="str">
        <f ca="1">IFERROR(OFFSET(MD!$U$5,MATCH(Grundlagen_Abrechnung_KAE!$E934,MD_GENDER,0),0),"")</f>
        <v/>
      </c>
      <c r="AA934" s="104">
        <f t="shared" si="133"/>
        <v>0</v>
      </c>
      <c r="AC934" s="104">
        <f t="shared" si="134"/>
        <v>0</v>
      </c>
      <c r="AD934" s="104">
        <f ca="1">IF(F934="Arbeitgeberähnliche Stellung",OFFSET(MD!$Q$5,MATCH(Grundlagen_Abrechnung_KAE!$AK$7,MD_JAHR,0),0)*$H934,IF(J934&gt;0,AC934,I934))</f>
        <v>0</v>
      </c>
      <c r="AF934" s="85" t="e">
        <f ca="1">OFFSET(MD!$P$5,MATCH($AK$7,MD_JAHR,0),0)*12</f>
        <v>#VALUE!</v>
      </c>
      <c r="AG934" s="85">
        <f t="shared" si="135"/>
        <v>0</v>
      </c>
      <c r="AH934" s="81"/>
      <c r="AJ934" s="72"/>
      <c r="AK934" s="72"/>
      <c r="AL934" s="72"/>
      <c r="AM934" s="72"/>
      <c r="AN934" s="72"/>
    </row>
    <row r="935" spans="2:40" ht="15" customHeight="1" x14ac:dyDescent="0.2">
      <c r="B935" s="78"/>
      <c r="C935" s="78"/>
      <c r="D935" s="78"/>
      <c r="E935" s="79"/>
      <c r="F935" s="80"/>
      <c r="G935" s="73"/>
      <c r="H935" s="82"/>
      <c r="I935" s="93"/>
      <c r="J935" s="90"/>
      <c r="K935" s="83"/>
      <c r="L935" s="83"/>
      <c r="M935" s="84"/>
      <c r="N935" s="83"/>
      <c r="O935" s="104" t="str">
        <f ca="1">IF($B935="","",IF(F935="Arbeitgeberähnliche Stellung",OFFSET(MD!$Q$5,MATCH(Grundlagen_Abrechnung_KAE!$AK$7,MD_JAHR,0),0)*$H935,IF(((AD935/12*M935*12)+N935)&gt;AF935,AF935/12,((AD935/12*M935*12)+N935)/12)))</f>
        <v/>
      </c>
      <c r="P935" s="90"/>
      <c r="Q935" s="90"/>
      <c r="R935" s="104">
        <f t="shared" si="128"/>
        <v>0</v>
      </c>
      <c r="T935" s="145">
        <f t="shared" si="129"/>
        <v>0</v>
      </c>
      <c r="U935" s="76">
        <f t="shared" ca="1" si="130"/>
        <v>0</v>
      </c>
      <c r="V935" s="76">
        <f t="shared" ca="1" si="136"/>
        <v>0</v>
      </c>
      <c r="W935" s="76">
        <f t="shared" ca="1" si="131"/>
        <v>0</v>
      </c>
      <c r="Y935" s="106" t="str">
        <f t="shared" si="132"/>
        <v>prüfen</v>
      </c>
      <c r="Z935" s="107" t="str">
        <f ca="1">IFERROR(OFFSET(MD!$U$5,MATCH(Grundlagen_Abrechnung_KAE!$E935,MD_GENDER,0),0),"")</f>
        <v/>
      </c>
      <c r="AA935" s="104">
        <f t="shared" si="133"/>
        <v>0</v>
      </c>
      <c r="AC935" s="104">
        <f t="shared" si="134"/>
        <v>0</v>
      </c>
      <c r="AD935" s="104">
        <f ca="1">IF(F935="Arbeitgeberähnliche Stellung",OFFSET(MD!$Q$5,MATCH(Grundlagen_Abrechnung_KAE!$AK$7,MD_JAHR,0),0)*$H935,IF(J935&gt;0,AC935,I935))</f>
        <v>0</v>
      </c>
      <c r="AF935" s="85" t="e">
        <f ca="1">OFFSET(MD!$P$5,MATCH($AK$7,MD_JAHR,0),0)*12</f>
        <v>#VALUE!</v>
      </c>
      <c r="AG935" s="85">
        <f t="shared" si="135"/>
        <v>0</v>
      </c>
      <c r="AH935" s="81"/>
      <c r="AJ935" s="72"/>
      <c r="AK935" s="72"/>
      <c r="AL935" s="72"/>
      <c r="AM935" s="72"/>
      <c r="AN935" s="72"/>
    </row>
    <row r="936" spans="2:40" ht="15" customHeight="1" x14ac:dyDescent="0.2">
      <c r="B936" s="78"/>
      <c r="C936" s="78"/>
      <c r="D936" s="78"/>
      <c r="E936" s="79"/>
      <c r="F936" s="80"/>
      <c r="G936" s="73"/>
      <c r="H936" s="82"/>
      <c r="I936" s="93"/>
      <c r="J936" s="90"/>
      <c r="K936" s="83"/>
      <c r="L936" s="83"/>
      <c r="M936" s="84"/>
      <c r="N936" s="83"/>
      <c r="O936" s="104" t="str">
        <f ca="1">IF($B936="","",IF(F936="Arbeitgeberähnliche Stellung",OFFSET(MD!$Q$5,MATCH(Grundlagen_Abrechnung_KAE!$AK$7,MD_JAHR,0),0)*$H936,IF(((AD936/12*M936*12)+N936)&gt;AF936,AF936/12,((AD936/12*M936*12)+N936)/12)))</f>
        <v/>
      </c>
      <c r="P936" s="90"/>
      <c r="Q936" s="90"/>
      <c r="R936" s="104">
        <f t="shared" si="128"/>
        <v>0</v>
      </c>
      <c r="T936" s="145">
        <f t="shared" si="129"/>
        <v>0</v>
      </c>
      <c r="U936" s="76">
        <f t="shared" ca="1" si="130"/>
        <v>0</v>
      </c>
      <c r="V936" s="76">
        <f t="shared" ca="1" si="136"/>
        <v>0</v>
      </c>
      <c r="W936" s="76">
        <f t="shared" ca="1" si="131"/>
        <v>0</v>
      </c>
      <c r="Y936" s="106" t="str">
        <f t="shared" si="132"/>
        <v>prüfen</v>
      </c>
      <c r="Z936" s="107" t="str">
        <f ca="1">IFERROR(OFFSET(MD!$U$5,MATCH(Grundlagen_Abrechnung_KAE!$E936,MD_GENDER,0),0),"")</f>
        <v/>
      </c>
      <c r="AA936" s="104">
        <f t="shared" si="133"/>
        <v>0</v>
      </c>
      <c r="AC936" s="104">
        <f t="shared" si="134"/>
        <v>0</v>
      </c>
      <c r="AD936" s="104">
        <f ca="1">IF(F936="Arbeitgeberähnliche Stellung",OFFSET(MD!$Q$5,MATCH(Grundlagen_Abrechnung_KAE!$AK$7,MD_JAHR,0),0)*$H936,IF(J936&gt;0,AC936,I936))</f>
        <v>0</v>
      </c>
      <c r="AF936" s="85" t="e">
        <f ca="1">OFFSET(MD!$P$5,MATCH($AK$7,MD_JAHR,0),0)*12</f>
        <v>#VALUE!</v>
      </c>
      <c r="AG936" s="85">
        <f t="shared" si="135"/>
        <v>0</v>
      </c>
      <c r="AH936" s="81"/>
      <c r="AJ936" s="72"/>
      <c r="AK936" s="72"/>
      <c r="AL936" s="72"/>
      <c r="AM936" s="72"/>
      <c r="AN936" s="72"/>
    </row>
    <row r="937" spans="2:40" ht="15" customHeight="1" x14ac:dyDescent="0.2">
      <c r="B937" s="78"/>
      <c r="C937" s="78"/>
      <c r="D937" s="78"/>
      <c r="E937" s="79"/>
      <c r="F937" s="80"/>
      <c r="G937" s="73"/>
      <c r="H937" s="82"/>
      <c r="I937" s="93"/>
      <c r="J937" s="90"/>
      <c r="K937" s="83"/>
      <c r="L937" s="83"/>
      <c r="M937" s="84"/>
      <c r="N937" s="83"/>
      <c r="O937" s="104" t="str">
        <f ca="1">IF($B937="","",IF(F937="Arbeitgeberähnliche Stellung",OFFSET(MD!$Q$5,MATCH(Grundlagen_Abrechnung_KAE!$AK$7,MD_JAHR,0),0)*$H937,IF(((AD937/12*M937*12)+N937)&gt;AF937,AF937/12,((AD937/12*M937*12)+N937)/12)))</f>
        <v/>
      </c>
      <c r="P937" s="90"/>
      <c r="Q937" s="90"/>
      <c r="R937" s="104">
        <f t="shared" si="128"/>
        <v>0</v>
      </c>
      <c r="T937" s="145">
        <f t="shared" si="129"/>
        <v>0</v>
      </c>
      <c r="U937" s="76">
        <f t="shared" ca="1" si="130"/>
        <v>0</v>
      </c>
      <c r="V937" s="76">
        <f t="shared" ca="1" si="136"/>
        <v>0</v>
      </c>
      <c r="W937" s="76">
        <f t="shared" ca="1" si="131"/>
        <v>0</v>
      </c>
      <c r="Y937" s="106" t="str">
        <f t="shared" si="132"/>
        <v>prüfen</v>
      </c>
      <c r="Z937" s="107" t="str">
        <f ca="1">IFERROR(OFFSET(MD!$U$5,MATCH(Grundlagen_Abrechnung_KAE!$E937,MD_GENDER,0),0),"")</f>
        <v/>
      </c>
      <c r="AA937" s="104">
        <f t="shared" si="133"/>
        <v>0</v>
      </c>
      <c r="AC937" s="104">
        <f t="shared" si="134"/>
        <v>0</v>
      </c>
      <c r="AD937" s="104">
        <f ca="1">IF(F937="Arbeitgeberähnliche Stellung",OFFSET(MD!$Q$5,MATCH(Grundlagen_Abrechnung_KAE!$AK$7,MD_JAHR,0),0)*$H937,IF(J937&gt;0,AC937,I937))</f>
        <v>0</v>
      </c>
      <c r="AF937" s="85" t="e">
        <f ca="1">OFFSET(MD!$P$5,MATCH($AK$7,MD_JAHR,0),0)*12</f>
        <v>#VALUE!</v>
      </c>
      <c r="AG937" s="85">
        <f t="shared" si="135"/>
        <v>0</v>
      </c>
      <c r="AH937" s="81"/>
      <c r="AJ937" s="72"/>
      <c r="AK937" s="72"/>
      <c r="AL937" s="72"/>
      <c r="AM937" s="72"/>
      <c r="AN937" s="72"/>
    </row>
    <row r="938" spans="2:40" ht="15" customHeight="1" x14ac:dyDescent="0.2">
      <c r="B938" s="78"/>
      <c r="C938" s="78"/>
      <c r="D938" s="78"/>
      <c r="E938" s="79"/>
      <c r="F938" s="80"/>
      <c r="G938" s="73"/>
      <c r="H938" s="82"/>
      <c r="I938" s="93"/>
      <c r="J938" s="90"/>
      <c r="K938" s="83"/>
      <c r="L938" s="83"/>
      <c r="M938" s="84"/>
      <c r="N938" s="83"/>
      <c r="O938" s="104" t="str">
        <f ca="1">IF($B938="","",IF(F938="Arbeitgeberähnliche Stellung",OFFSET(MD!$Q$5,MATCH(Grundlagen_Abrechnung_KAE!$AK$7,MD_JAHR,0),0)*$H938,IF(((AD938/12*M938*12)+N938)&gt;AF938,AF938/12,((AD938/12*M938*12)+N938)/12)))</f>
        <v/>
      </c>
      <c r="P938" s="90"/>
      <c r="Q938" s="90"/>
      <c r="R938" s="104">
        <f t="shared" si="128"/>
        <v>0</v>
      </c>
      <c r="T938" s="145">
        <f t="shared" si="129"/>
        <v>0</v>
      </c>
      <c r="U938" s="76">
        <f t="shared" ca="1" si="130"/>
        <v>0</v>
      </c>
      <c r="V938" s="76">
        <f t="shared" ca="1" si="136"/>
        <v>0</v>
      </c>
      <c r="W938" s="76">
        <f t="shared" ca="1" si="131"/>
        <v>0</v>
      </c>
      <c r="Y938" s="106" t="str">
        <f t="shared" si="132"/>
        <v>prüfen</v>
      </c>
      <c r="Z938" s="107" t="str">
        <f ca="1">IFERROR(OFFSET(MD!$U$5,MATCH(Grundlagen_Abrechnung_KAE!$E938,MD_GENDER,0),0),"")</f>
        <v/>
      </c>
      <c r="AA938" s="104">
        <f t="shared" si="133"/>
        <v>0</v>
      </c>
      <c r="AC938" s="104">
        <f t="shared" si="134"/>
        <v>0</v>
      </c>
      <c r="AD938" s="104">
        <f ca="1">IF(F938="Arbeitgeberähnliche Stellung",OFFSET(MD!$Q$5,MATCH(Grundlagen_Abrechnung_KAE!$AK$7,MD_JAHR,0),0)*$H938,IF(J938&gt;0,AC938,I938))</f>
        <v>0</v>
      </c>
      <c r="AF938" s="85" t="e">
        <f ca="1">OFFSET(MD!$P$5,MATCH($AK$7,MD_JAHR,0),0)*12</f>
        <v>#VALUE!</v>
      </c>
      <c r="AG938" s="85">
        <f t="shared" si="135"/>
        <v>0</v>
      </c>
      <c r="AH938" s="81"/>
      <c r="AJ938" s="72"/>
      <c r="AK938" s="72"/>
      <c r="AL938" s="72"/>
      <c r="AM938" s="72"/>
      <c r="AN938" s="72"/>
    </row>
    <row r="939" spans="2:40" ht="15" customHeight="1" x14ac:dyDescent="0.2">
      <c r="B939" s="78"/>
      <c r="C939" s="78"/>
      <c r="D939" s="78"/>
      <c r="E939" s="79"/>
      <c r="F939" s="80"/>
      <c r="G939" s="73"/>
      <c r="H939" s="82"/>
      <c r="I939" s="93"/>
      <c r="J939" s="90"/>
      <c r="K939" s="83"/>
      <c r="L939" s="83"/>
      <c r="M939" s="84"/>
      <c r="N939" s="83"/>
      <c r="O939" s="104" t="str">
        <f ca="1">IF($B939="","",IF(F939="Arbeitgeberähnliche Stellung",OFFSET(MD!$Q$5,MATCH(Grundlagen_Abrechnung_KAE!$AK$7,MD_JAHR,0),0)*$H939,IF(((AD939/12*M939*12)+N939)&gt;AF939,AF939/12,((AD939/12*M939*12)+N939)/12)))</f>
        <v/>
      </c>
      <c r="P939" s="90"/>
      <c r="Q939" s="90"/>
      <c r="R939" s="104">
        <f t="shared" si="128"/>
        <v>0</v>
      </c>
      <c r="T939" s="145">
        <f t="shared" si="129"/>
        <v>0</v>
      </c>
      <c r="U939" s="76">
        <f t="shared" ca="1" si="130"/>
        <v>0</v>
      </c>
      <c r="V939" s="76">
        <f t="shared" ca="1" si="136"/>
        <v>0</v>
      </c>
      <c r="W939" s="76">
        <f t="shared" ca="1" si="131"/>
        <v>0</v>
      </c>
      <c r="Y939" s="106" t="str">
        <f t="shared" si="132"/>
        <v>prüfen</v>
      </c>
      <c r="Z939" s="107" t="str">
        <f ca="1">IFERROR(OFFSET(MD!$U$5,MATCH(Grundlagen_Abrechnung_KAE!$E939,MD_GENDER,0),0),"")</f>
        <v/>
      </c>
      <c r="AA939" s="104">
        <f t="shared" si="133"/>
        <v>0</v>
      </c>
      <c r="AC939" s="104">
        <f t="shared" si="134"/>
        <v>0</v>
      </c>
      <c r="AD939" s="104">
        <f ca="1">IF(F939="Arbeitgeberähnliche Stellung",OFFSET(MD!$Q$5,MATCH(Grundlagen_Abrechnung_KAE!$AK$7,MD_JAHR,0),0)*$H939,IF(J939&gt;0,AC939,I939))</f>
        <v>0</v>
      </c>
      <c r="AF939" s="85" t="e">
        <f ca="1">OFFSET(MD!$P$5,MATCH($AK$7,MD_JAHR,0),0)*12</f>
        <v>#VALUE!</v>
      </c>
      <c r="AG939" s="85">
        <f t="shared" si="135"/>
        <v>0</v>
      </c>
      <c r="AH939" s="81"/>
      <c r="AJ939" s="72"/>
      <c r="AK939" s="72"/>
      <c r="AL939" s="72"/>
      <c r="AM939" s="72"/>
      <c r="AN939" s="72"/>
    </row>
    <row r="940" spans="2:40" ht="15" customHeight="1" x14ac:dyDescent="0.2">
      <c r="B940" s="78"/>
      <c r="C940" s="78"/>
      <c r="D940" s="78"/>
      <c r="E940" s="79"/>
      <c r="F940" s="80"/>
      <c r="G940" s="73"/>
      <c r="H940" s="82"/>
      <c r="I940" s="93"/>
      <c r="J940" s="90"/>
      <c r="K940" s="83"/>
      <c r="L940" s="83"/>
      <c r="M940" s="84"/>
      <c r="N940" s="83"/>
      <c r="O940" s="104" t="str">
        <f ca="1">IF($B940="","",IF(F940="Arbeitgeberähnliche Stellung",OFFSET(MD!$Q$5,MATCH(Grundlagen_Abrechnung_KAE!$AK$7,MD_JAHR,0),0)*$H940,IF(((AD940/12*M940*12)+N940)&gt;AF940,AF940/12,((AD940/12*M940*12)+N940)/12)))</f>
        <v/>
      </c>
      <c r="P940" s="90"/>
      <c r="Q940" s="90"/>
      <c r="R940" s="104">
        <f t="shared" si="128"/>
        <v>0</v>
      </c>
      <c r="T940" s="145">
        <f t="shared" si="129"/>
        <v>0</v>
      </c>
      <c r="U940" s="76">
        <f t="shared" ca="1" si="130"/>
        <v>0</v>
      </c>
      <c r="V940" s="76">
        <f t="shared" ca="1" si="136"/>
        <v>0</v>
      </c>
      <c r="W940" s="76">
        <f t="shared" ca="1" si="131"/>
        <v>0</v>
      </c>
      <c r="Y940" s="106" t="str">
        <f t="shared" si="132"/>
        <v>prüfen</v>
      </c>
      <c r="Z940" s="107" t="str">
        <f ca="1">IFERROR(OFFSET(MD!$U$5,MATCH(Grundlagen_Abrechnung_KAE!$E940,MD_GENDER,0),0),"")</f>
        <v/>
      </c>
      <c r="AA940" s="104">
        <f t="shared" si="133"/>
        <v>0</v>
      </c>
      <c r="AC940" s="104">
        <f t="shared" si="134"/>
        <v>0</v>
      </c>
      <c r="AD940" s="104">
        <f ca="1">IF(F940="Arbeitgeberähnliche Stellung",OFFSET(MD!$Q$5,MATCH(Grundlagen_Abrechnung_KAE!$AK$7,MD_JAHR,0),0)*$H940,IF(J940&gt;0,AC940,I940))</f>
        <v>0</v>
      </c>
      <c r="AF940" s="85" t="e">
        <f ca="1">OFFSET(MD!$P$5,MATCH($AK$7,MD_JAHR,0),0)*12</f>
        <v>#VALUE!</v>
      </c>
      <c r="AG940" s="85">
        <f t="shared" si="135"/>
        <v>0</v>
      </c>
      <c r="AH940" s="81"/>
      <c r="AJ940" s="72"/>
      <c r="AK940" s="72"/>
      <c r="AL940" s="72"/>
      <c r="AM940" s="72"/>
      <c r="AN940" s="72"/>
    </row>
    <row r="941" spans="2:40" ht="15" customHeight="1" x14ac:dyDescent="0.2">
      <c r="B941" s="78"/>
      <c r="C941" s="78"/>
      <c r="D941" s="78"/>
      <c r="E941" s="79"/>
      <c r="F941" s="80"/>
      <c r="G941" s="73"/>
      <c r="H941" s="82"/>
      <c r="I941" s="93"/>
      <c r="J941" s="90"/>
      <c r="K941" s="83"/>
      <c r="L941" s="83"/>
      <c r="M941" s="84"/>
      <c r="N941" s="83"/>
      <c r="O941" s="104" t="str">
        <f ca="1">IF($B941="","",IF(F941="Arbeitgeberähnliche Stellung",OFFSET(MD!$Q$5,MATCH(Grundlagen_Abrechnung_KAE!$AK$7,MD_JAHR,0),0)*$H941,IF(((AD941/12*M941*12)+N941)&gt;AF941,AF941/12,((AD941/12*M941*12)+N941)/12)))</f>
        <v/>
      </c>
      <c r="P941" s="90"/>
      <c r="Q941" s="90"/>
      <c r="R941" s="104">
        <f t="shared" si="128"/>
        <v>0</v>
      </c>
      <c r="T941" s="145">
        <f t="shared" si="129"/>
        <v>0</v>
      </c>
      <c r="U941" s="76">
        <f t="shared" ca="1" si="130"/>
        <v>0</v>
      </c>
      <c r="V941" s="76">
        <f t="shared" ca="1" si="136"/>
        <v>0</v>
      </c>
      <c r="W941" s="76">
        <f t="shared" ca="1" si="131"/>
        <v>0</v>
      </c>
      <c r="Y941" s="106" t="str">
        <f t="shared" si="132"/>
        <v>prüfen</v>
      </c>
      <c r="Z941" s="107" t="str">
        <f ca="1">IFERROR(OFFSET(MD!$U$5,MATCH(Grundlagen_Abrechnung_KAE!$E941,MD_GENDER,0),0),"")</f>
        <v/>
      </c>
      <c r="AA941" s="104">
        <f t="shared" si="133"/>
        <v>0</v>
      </c>
      <c r="AC941" s="104">
        <f t="shared" si="134"/>
        <v>0</v>
      </c>
      <c r="AD941" s="104">
        <f ca="1">IF(F941="Arbeitgeberähnliche Stellung",OFFSET(MD!$Q$5,MATCH(Grundlagen_Abrechnung_KAE!$AK$7,MD_JAHR,0),0)*$H941,IF(J941&gt;0,AC941,I941))</f>
        <v>0</v>
      </c>
      <c r="AF941" s="85" t="e">
        <f ca="1">OFFSET(MD!$P$5,MATCH($AK$7,MD_JAHR,0),0)*12</f>
        <v>#VALUE!</v>
      </c>
      <c r="AG941" s="85">
        <f t="shared" si="135"/>
        <v>0</v>
      </c>
      <c r="AH941" s="81"/>
      <c r="AJ941" s="72"/>
      <c r="AK941" s="72"/>
      <c r="AL941" s="72"/>
      <c r="AM941" s="72"/>
      <c r="AN941" s="72"/>
    </row>
    <row r="942" spans="2:40" ht="15" customHeight="1" x14ac:dyDescent="0.2">
      <c r="B942" s="78"/>
      <c r="C942" s="78"/>
      <c r="D942" s="78"/>
      <c r="E942" s="79"/>
      <c r="F942" s="80"/>
      <c r="G942" s="73"/>
      <c r="H942" s="82"/>
      <c r="I942" s="93"/>
      <c r="J942" s="90"/>
      <c r="K942" s="83"/>
      <c r="L942" s="83"/>
      <c r="M942" s="84"/>
      <c r="N942" s="83"/>
      <c r="O942" s="104" t="str">
        <f ca="1">IF($B942="","",IF(F942="Arbeitgeberähnliche Stellung",OFFSET(MD!$Q$5,MATCH(Grundlagen_Abrechnung_KAE!$AK$7,MD_JAHR,0),0)*$H942,IF(((AD942/12*M942*12)+N942)&gt;AF942,AF942/12,((AD942/12*M942*12)+N942)/12)))</f>
        <v/>
      </c>
      <c r="P942" s="90"/>
      <c r="Q942" s="90"/>
      <c r="R942" s="104">
        <f t="shared" si="128"/>
        <v>0</v>
      </c>
      <c r="T942" s="145">
        <f t="shared" si="129"/>
        <v>0</v>
      </c>
      <c r="U942" s="76">
        <f t="shared" ca="1" si="130"/>
        <v>0</v>
      </c>
      <c r="V942" s="76">
        <f t="shared" ca="1" si="136"/>
        <v>0</v>
      </c>
      <c r="W942" s="76">
        <f t="shared" ca="1" si="131"/>
        <v>0</v>
      </c>
      <c r="Y942" s="106" t="str">
        <f t="shared" si="132"/>
        <v>prüfen</v>
      </c>
      <c r="Z942" s="107" t="str">
        <f ca="1">IFERROR(OFFSET(MD!$U$5,MATCH(Grundlagen_Abrechnung_KAE!$E942,MD_GENDER,0),0),"")</f>
        <v/>
      </c>
      <c r="AA942" s="104">
        <f t="shared" si="133"/>
        <v>0</v>
      </c>
      <c r="AC942" s="104">
        <f t="shared" si="134"/>
        <v>0</v>
      </c>
      <c r="AD942" s="104">
        <f ca="1">IF(F942="Arbeitgeberähnliche Stellung",OFFSET(MD!$Q$5,MATCH(Grundlagen_Abrechnung_KAE!$AK$7,MD_JAHR,0),0)*$H942,IF(J942&gt;0,AC942,I942))</f>
        <v>0</v>
      </c>
      <c r="AF942" s="85" t="e">
        <f ca="1">OFFSET(MD!$P$5,MATCH($AK$7,MD_JAHR,0),0)*12</f>
        <v>#VALUE!</v>
      </c>
      <c r="AG942" s="85">
        <f t="shared" si="135"/>
        <v>0</v>
      </c>
      <c r="AH942" s="81"/>
      <c r="AJ942" s="72"/>
      <c r="AK942" s="72"/>
      <c r="AL942" s="72"/>
      <c r="AM942" s="72"/>
      <c r="AN942" s="72"/>
    </row>
    <row r="943" spans="2:40" ht="15" customHeight="1" x14ac:dyDescent="0.2">
      <c r="B943" s="78"/>
      <c r="C943" s="78"/>
      <c r="D943" s="78"/>
      <c r="E943" s="79"/>
      <c r="F943" s="80"/>
      <c r="G943" s="73"/>
      <c r="H943" s="82"/>
      <c r="I943" s="93"/>
      <c r="J943" s="90"/>
      <c r="K943" s="83"/>
      <c r="L943" s="83"/>
      <c r="M943" s="84"/>
      <c r="N943" s="83"/>
      <c r="O943" s="104" t="str">
        <f ca="1">IF($B943="","",IF(F943="Arbeitgeberähnliche Stellung",OFFSET(MD!$Q$5,MATCH(Grundlagen_Abrechnung_KAE!$AK$7,MD_JAHR,0),0)*$H943,IF(((AD943/12*M943*12)+N943)&gt;AF943,AF943/12,((AD943/12*M943*12)+N943)/12)))</f>
        <v/>
      </c>
      <c r="P943" s="90"/>
      <c r="Q943" s="90"/>
      <c r="R943" s="104">
        <f t="shared" si="128"/>
        <v>0</v>
      </c>
      <c r="T943" s="145">
        <f t="shared" si="129"/>
        <v>0</v>
      </c>
      <c r="U943" s="76">
        <f t="shared" ca="1" si="130"/>
        <v>0</v>
      </c>
      <c r="V943" s="76">
        <f t="shared" ca="1" si="136"/>
        <v>0</v>
      </c>
      <c r="W943" s="76">
        <f t="shared" ca="1" si="131"/>
        <v>0</v>
      </c>
      <c r="Y943" s="106" t="str">
        <f t="shared" si="132"/>
        <v>prüfen</v>
      </c>
      <c r="Z943" s="107" t="str">
        <f ca="1">IFERROR(OFFSET(MD!$U$5,MATCH(Grundlagen_Abrechnung_KAE!$E943,MD_GENDER,0),0),"")</f>
        <v/>
      </c>
      <c r="AA943" s="104">
        <f t="shared" si="133"/>
        <v>0</v>
      </c>
      <c r="AC943" s="104">
        <f t="shared" si="134"/>
        <v>0</v>
      </c>
      <c r="AD943" s="104">
        <f ca="1">IF(F943="Arbeitgeberähnliche Stellung",OFFSET(MD!$Q$5,MATCH(Grundlagen_Abrechnung_KAE!$AK$7,MD_JAHR,0),0)*$H943,IF(J943&gt;0,AC943,I943))</f>
        <v>0</v>
      </c>
      <c r="AF943" s="85" t="e">
        <f ca="1">OFFSET(MD!$P$5,MATCH($AK$7,MD_JAHR,0),0)*12</f>
        <v>#VALUE!</v>
      </c>
      <c r="AG943" s="85">
        <f t="shared" si="135"/>
        <v>0</v>
      </c>
      <c r="AH943" s="81"/>
      <c r="AJ943" s="72"/>
      <c r="AK943" s="72"/>
      <c r="AL943" s="72"/>
      <c r="AM943" s="72"/>
      <c r="AN943" s="72"/>
    </row>
    <row r="944" spans="2:40" ht="15" customHeight="1" x14ac:dyDescent="0.2">
      <c r="B944" s="78"/>
      <c r="C944" s="78"/>
      <c r="D944" s="78"/>
      <c r="E944" s="79"/>
      <c r="F944" s="80"/>
      <c r="G944" s="73"/>
      <c r="H944" s="82"/>
      <c r="I944" s="93"/>
      <c r="J944" s="90"/>
      <c r="K944" s="83"/>
      <c r="L944" s="83"/>
      <c r="M944" s="84"/>
      <c r="N944" s="83"/>
      <c r="O944" s="104" t="str">
        <f ca="1">IF($B944="","",IF(F944="Arbeitgeberähnliche Stellung",OFFSET(MD!$Q$5,MATCH(Grundlagen_Abrechnung_KAE!$AK$7,MD_JAHR,0),0)*$H944,IF(((AD944/12*M944*12)+N944)&gt;AF944,AF944/12,((AD944/12*M944*12)+N944)/12)))</f>
        <v/>
      </c>
      <c r="P944" s="90"/>
      <c r="Q944" s="90"/>
      <c r="R944" s="104">
        <f t="shared" si="128"/>
        <v>0</v>
      </c>
      <c r="T944" s="145">
        <f t="shared" si="129"/>
        <v>0</v>
      </c>
      <c r="U944" s="76">
        <f t="shared" ca="1" si="130"/>
        <v>0</v>
      </c>
      <c r="V944" s="76">
        <f t="shared" ca="1" si="136"/>
        <v>0</v>
      </c>
      <c r="W944" s="76">
        <f t="shared" ca="1" si="131"/>
        <v>0</v>
      </c>
      <c r="Y944" s="106" t="str">
        <f t="shared" si="132"/>
        <v>prüfen</v>
      </c>
      <c r="Z944" s="107" t="str">
        <f ca="1">IFERROR(OFFSET(MD!$U$5,MATCH(Grundlagen_Abrechnung_KAE!$E944,MD_GENDER,0),0),"")</f>
        <v/>
      </c>
      <c r="AA944" s="104">
        <f t="shared" si="133"/>
        <v>0</v>
      </c>
      <c r="AC944" s="104">
        <f t="shared" si="134"/>
        <v>0</v>
      </c>
      <c r="AD944" s="104">
        <f ca="1">IF(F944="Arbeitgeberähnliche Stellung",OFFSET(MD!$Q$5,MATCH(Grundlagen_Abrechnung_KAE!$AK$7,MD_JAHR,0),0)*$H944,IF(J944&gt;0,AC944,I944))</f>
        <v>0</v>
      </c>
      <c r="AF944" s="85" t="e">
        <f ca="1">OFFSET(MD!$P$5,MATCH($AK$7,MD_JAHR,0),0)*12</f>
        <v>#VALUE!</v>
      </c>
      <c r="AG944" s="85">
        <f t="shared" si="135"/>
        <v>0</v>
      </c>
      <c r="AH944" s="81"/>
      <c r="AJ944" s="72"/>
      <c r="AK944" s="72"/>
      <c r="AL944" s="72"/>
      <c r="AM944" s="72"/>
      <c r="AN944" s="72"/>
    </row>
    <row r="945" spans="2:40" ht="15" customHeight="1" x14ac:dyDescent="0.2">
      <c r="B945" s="78"/>
      <c r="C945" s="78"/>
      <c r="D945" s="78"/>
      <c r="E945" s="79"/>
      <c r="F945" s="80"/>
      <c r="G945" s="73"/>
      <c r="H945" s="82"/>
      <c r="I945" s="93"/>
      <c r="J945" s="90"/>
      <c r="K945" s="83"/>
      <c r="L945" s="83"/>
      <c r="M945" s="84"/>
      <c r="N945" s="83"/>
      <c r="O945" s="104" t="str">
        <f ca="1">IF($B945="","",IF(F945="Arbeitgeberähnliche Stellung",OFFSET(MD!$Q$5,MATCH(Grundlagen_Abrechnung_KAE!$AK$7,MD_JAHR,0),0)*$H945,IF(((AD945/12*M945*12)+N945)&gt;AF945,AF945/12,((AD945/12*M945*12)+N945)/12)))</f>
        <v/>
      </c>
      <c r="P945" s="90"/>
      <c r="Q945" s="90"/>
      <c r="R945" s="104">
        <f t="shared" si="128"/>
        <v>0</v>
      </c>
      <c r="T945" s="145">
        <f t="shared" si="129"/>
        <v>0</v>
      </c>
      <c r="U945" s="76">
        <f t="shared" ca="1" si="130"/>
        <v>0</v>
      </c>
      <c r="V945" s="76">
        <f t="shared" ca="1" si="136"/>
        <v>0</v>
      </c>
      <c r="W945" s="76">
        <f t="shared" ca="1" si="131"/>
        <v>0</v>
      </c>
      <c r="Y945" s="106" t="str">
        <f t="shared" si="132"/>
        <v>prüfen</v>
      </c>
      <c r="Z945" s="107" t="str">
        <f ca="1">IFERROR(OFFSET(MD!$U$5,MATCH(Grundlagen_Abrechnung_KAE!$E945,MD_GENDER,0),0),"")</f>
        <v/>
      </c>
      <c r="AA945" s="104">
        <f t="shared" si="133"/>
        <v>0</v>
      </c>
      <c r="AC945" s="104">
        <f t="shared" si="134"/>
        <v>0</v>
      </c>
      <c r="AD945" s="104">
        <f ca="1">IF(F945="Arbeitgeberähnliche Stellung",OFFSET(MD!$Q$5,MATCH(Grundlagen_Abrechnung_KAE!$AK$7,MD_JAHR,0),0)*$H945,IF(J945&gt;0,AC945,I945))</f>
        <v>0</v>
      </c>
      <c r="AF945" s="85" t="e">
        <f ca="1">OFFSET(MD!$P$5,MATCH($AK$7,MD_JAHR,0),0)*12</f>
        <v>#VALUE!</v>
      </c>
      <c r="AG945" s="85">
        <f t="shared" si="135"/>
        <v>0</v>
      </c>
      <c r="AH945" s="81"/>
      <c r="AJ945" s="72"/>
      <c r="AK945" s="72"/>
      <c r="AL945" s="72"/>
      <c r="AM945" s="72"/>
      <c r="AN945" s="72"/>
    </row>
    <row r="946" spans="2:40" ht="15" customHeight="1" x14ac:dyDescent="0.2">
      <c r="B946" s="78"/>
      <c r="C946" s="78"/>
      <c r="D946" s="78"/>
      <c r="E946" s="79"/>
      <c r="F946" s="80"/>
      <c r="G946" s="73"/>
      <c r="H946" s="82"/>
      <c r="I946" s="93"/>
      <c r="J946" s="90"/>
      <c r="K946" s="83"/>
      <c r="L946" s="83"/>
      <c r="M946" s="84"/>
      <c r="N946" s="83"/>
      <c r="O946" s="104" t="str">
        <f ca="1">IF($B946="","",IF(F946="Arbeitgeberähnliche Stellung",OFFSET(MD!$Q$5,MATCH(Grundlagen_Abrechnung_KAE!$AK$7,MD_JAHR,0),0)*$H946,IF(((AD946/12*M946*12)+N946)&gt;AF946,AF946/12,((AD946/12*M946*12)+N946)/12)))</f>
        <v/>
      </c>
      <c r="P946" s="90"/>
      <c r="Q946" s="90"/>
      <c r="R946" s="104">
        <f t="shared" si="128"/>
        <v>0</v>
      </c>
      <c r="T946" s="145">
        <f t="shared" si="129"/>
        <v>0</v>
      </c>
      <c r="U946" s="76">
        <f t="shared" ca="1" si="130"/>
        <v>0</v>
      </c>
      <c r="V946" s="76">
        <f t="shared" ca="1" si="136"/>
        <v>0</v>
      </c>
      <c r="W946" s="76">
        <f t="shared" ca="1" si="131"/>
        <v>0</v>
      </c>
      <c r="Y946" s="106" t="str">
        <f t="shared" si="132"/>
        <v>prüfen</v>
      </c>
      <c r="Z946" s="107" t="str">
        <f ca="1">IFERROR(OFFSET(MD!$U$5,MATCH(Grundlagen_Abrechnung_KAE!$E946,MD_GENDER,0),0),"")</f>
        <v/>
      </c>
      <c r="AA946" s="104">
        <f t="shared" si="133"/>
        <v>0</v>
      </c>
      <c r="AC946" s="104">
        <f t="shared" si="134"/>
        <v>0</v>
      </c>
      <c r="AD946" s="104">
        <f ca="1">IF(F946="Arbeitgeberähnliche Stellung",OFFSET(MD!$Q$5,MATCH(Grundlagen_Abrechnung_KAE!$AK$7,MD_JAHR,0),0)*$H946,IF(J946&gt;0,AC946,I946))</f>
        <v>0</v>
      </c>
      <c r="AF946" s="85" t="e">
        <f ca="1">OFFSET(MD!$P$5,MATCH($AK$7,MD_JAHR,0),0)*12</f>
        <v>#VALUE!</v>
      </c>
      <c r="AG946" s="85">
        <f t="shared" si="135"/>
        <v>0</v>
      </c>
      <c r="AH946" s="81"/>
      <c r="AJ946" s="72"/>
      <c r="AK946" s="72"/>
      <c r="AL946" s="72"/>
      <c r="AM946" s="72"/>
      <c r="AN946" s="72"/>
    </row>
    <row r="947" spans="2:40" ht="15" customHeight="1" x14ac:dyDescent="0.2">
      <c r="B947" s="78"/>
      <c r="C947" s="78"/>
      <c r="D947" s="78"/>
      <c r="E947" s="79"/>
      <c r="F947" s="80"/>
      <c r="G947" s="73"/>
      <c r="H947" s="82"/>
      <c r="I947" s="93"/>
      <c r="J947" s="90"/>
      <c r="K947" s="83"/>
      <c r="L947" s="83"/>
      <c r="M947" s="84"/>
      <c r="N947" s="83"/>
      <c r="O947" s="104" t="str">
        <f ca="1">IF($B947="","",IF(F947="Arbeitgeberähnliche Stellung",OFFSET(MD!$Q$5,MATCH(Grundlagen_Abrechnung_KAE!$AK$7,MD_JAHR,0),0)*$H947,IF(((AD947/12*M947*12)+N947)&gt;AF947,AF947/12,((AD947/12*M947*12)+N947)/12)))</f>
        <v/>
      </c>
      <c r="P947" s="90"/>
      <c r="Q947" s="90"/>
      <c r="R947" s="104">
        <f t="shared" si="128"/>
        <v>0</v>
      </c>
      <c r="T947" s="145">
        <f t="shared" si="129"/>
        <v>0</v>
      </c>
      <c r="U947" s="76">
        <f t="shared" ca="1" si="130"/>
        <v>0</v>
      </c>
      <c r="V947" s="76">
        <f t="shared" ca="1" si="136"/>
        <v>0</v>
      </c>
      <c r="W947" s="76">
        <f t="shared" ca="1" si="131"/>
        <v>0</v>
      </c>
      <c r="Y947" s="106" t="str">
        <f t="shared" si="132"/>
        <v>prüfen</v>
      </c>
      <c r="Z947" s="107" t="str">
        <f ca="1">IFERROR(OFFSET(MD!$U$5,MATCH(Grundlagen_Abrechnung_KAE!$E947,MD_GENDER,0),0),"")</f>
        <v/>
      </c>
      <c r="AA947" s="104">
        <f t="shared" si="133"/>
        <v>0</v>
      </c>
      <c r="AC947" s="104">
        <f t="shared" si="134"/>
        <v>0</v>
      </c>
      <c r="AD947" s="104">
        <f ca="1">IF(F947="Arbeitgeberähnliche Stellung",OFFSET(MD!$Q$5,MATCH(Grundlagen_Abrechnung_KAE!$AK$7,MD_JAHR,0),0)*$H947,IF(J947&gt;0,AC947,I947))</f>
        <v>0</v>
      </c>
      <c r="AF947" s="85" t="e">
        <f ca="1">OFFSET(MD!$P$5,MATCH($AK$7,MD_JAHR,0),0)*12</f>
        <v>#VALUE!</v>
      </c>
      <c r="AG947" s="85">
        <f t="shared" si="135"/>
        <v>0</v>
      </c>
      <c r="AH947" s="81"/>
      <c r="AJ947" s="72"/>
      <c r="AK947" s="72"/>
      <c r="AL947" s="72"/>
      <c r="AM947" s="72"/>
      <c r="AN947" s="72"/>
    </row>
    <row r="948" spans="2:40" ht="15" customHeight="1" x14ac:dyDescent="0.2">
      <c r="B948" s="78"/>
      <c r="C948" s="78"/>
      <c r="D948" s="78"/>
      <c r="E948" s="79"/>
      <c r="F948" s="80"/>
      <c r="G948" s="73"/>
      <c r="H948" s="82"/>
      <c r="I948" s="93"/>
      <c r="J948" s="90"/>
      <c r="K948" s="83"/>
      <c r="L948" s="83"/>
      <c r="M948" s="84"/>
      <c r="N948" s="83"/>
      <c r="O948" s="104" t="str">
        <f ca="1">IF($B948="","",IF(F948="Arbeitgeberähnliche Stellung",OFFSET(MD!$Q$5,MATCH(Grundlagen_Abrechnung_KAE!$AK$7,MD_JAHR,0),0)*$H948,IF(((AD948/12*M948*12)+N948)&gt;AF948,AF948/12,((AD948/12*M948*12)+N948)/12)))</f>
        <v/>
      </c>
      <c r="P948" s="90"/>
      <c r="Q948" s="90"/>
      <c r="R948" s="104">
        <f t="shared" si="128"/>
        <v>0</v>
      </c>
      <c r="T948" s="145">
        <f t="shared" si="129"/>
        <v>0</v>
      </c>
      <c r="U948" s="76">
        <f t="shared" ca="1" si="130"/>
        <v>0</v>
      </c>
      <c r="V948" s="76">
        <f t="shared" ca="1" si="136"/>
        <v>0</v>
      </c>
      <c r="W948" s="76">
        <f t="shared" ca="1" si="131"/>
        <v>0</v>
      </c>
      <c r="Y948" s="106" t="str">
        <f t="shared" si="132"/>
        <v>prüfen</v>
      </c>
      <c r="Z948" s="107" t="str">
        <f ca="1">IFERROR(OFFSET(MD!$U$5,MATCH(Grundlagen_Abrechnung_KAE!$E948,MD_GENDER,0),0),"")</f>
        <v/>
      </c>
      <c r="AA948" s="104">
        <f t="shared" si="133"/>
        <v>0</v>
      </c>
      <c r="AC948" s="104">
        <f t="shared" si="134"/>
        <v>0</v>
      </c>
      <c r="AD948" s="104">
        <f ca="1">IF(F948="Arbeitgeberähnliche Stellung",OFFSET(MD!$Q$5,MATCH(Grundlagen_Abrechnung_KAE!$AK$7,MD_JAHR,0),0)*$H948,IF(J948&gt;0,AC948,I948))</f>
        <v>0</v>
      </c>
      <c r="AF948" s="85" t="e">
        <f ca="1">OFFSET(MD!$P$5,MATCH($AK$7,MD_JAHR,0),0)*12</f>
        <v>#VALUE!</v>
      </c>
      <c r="AG948" s="85">
        <f t="shared" si="135"/>
        <v>0</v>
      </c>
      <c r="AH948" s="81"/>
      <c r="AJ948" s="72"/>
      <c r="AK948" s="72"/>
      <c r="AL948" s="72"/>
      <c r="AM948" s="72"/>
      <c r="AN948" s="72"/>
    </row>
    <row r="949" spans="2:40" ht="15" customHeight="1" x14ac:dyDescent="0.2">
      <c r="B949" s="78"/>
      <c r="C949" s="78"/>
      <c r="D949" s="78"/>
      <c r="E949" s="79"/>
      <c r="F949" s="80"/>
      <c r="G949" s="73"/>
      <c r="H949" s="82"/>
      <c r="I949" s="93"/>
      <c r="J949" s="90"/>
      <c r="K949" s="83"/>
      <c r="L949" s="83"/>
      <c r="M949" s="84"/>
      <c r="N949" s="83"/>
      <c r="O949" s="104" t="str">
        <f ca="1">IF($B949="","",IF(F949="Arbeitgeberähnliche Stellung",OFFSET(MD!$Q$5,MATCH(Grundlagen_Abrechnung_KAE!$AK$7,MD_JAHR,0),0)*$H949,IF(((AD949/12*M949*12)+N949)&gt;AF949,AF949/12,((AD949/12*M949*12)+N949)/12)))</f>
        <v/>
      </c>
      <c r="P949" s="90"/>
      <c r="Q949" s="90"/>
      <c r="R949" s="104">
        <f t="shared" si="128"/>
        <v>0</v>
      </c>
      <c r="T949" s="145">
        <f t="shared" si="129"/>
        <v>0</v>
      </c>
      <c r="U949" s="76">
        <f t="shared" ca="1" si="130"/>
        <v>0</v>
      </c>
      <c r="V949" s="76">
        <f t="shared" ca="1" si="136"/>
        <v>0</v>
      </c>
      <c r="W949" s="76">
        <f t="shared" ca="1" si="131"/>
        <v>0</v>
      </c>
      <c r="Y949" s="106" t="str">
        <f t="shared" si="132"/>
        <v>prüfen</v>
      </c>
      <c r="Z949" s="107" t="str">
        <f ca="1">IFERROR(OFFSET(MD!$U$5,MATCH(Grundlagen_Abrechnung_KAE!$E949,MD_GENDER,0),0),"")</f>
        <v/>
      </c>
      <c r="AA949" s="104">
        <f t="shared" si="133"/>
        <v>0</v>
      </c>
      <c r="AC949" s="104">
        <f t="shared" si="134"/>
        <v>0</v>
      </c>
      <c r="AD949" s="104">
        <f ca="1">IF(F949="Arbeitgeberähnliche Stellung",OFFSET(MD!$Q$5,MATCH(Grundlagen_Abrechnung_KAE!$AK$7,MD_JAHR,0),0)*$H949,IF(J949&gt;0,AC949,I949))</f>
        <v>0</v>
      </c>
      <c r="AF949" s="85" t="e">
        <f ca="1">OFFSET(MD!$P$5,MATCH($AK$7,MD_JAHR,0),0)*12</f>
        <v>#VALUE!</v>
      </c>
      <c r="AG949" s="85">
        <f t="shared" si="135"/>
        <v>0</v>
      </c>
      <c r="AH949" s="81"/>
      <c r="AJ949" s="72"/>
      <c r="AK949" s="72"/>
      <c r="AL949" s="72"/>
      <c r="AM949" s="72"/>
      <c r="AN949" s="72"/>
    </row>
    <row r="950" spans="2:40" ht="15" customHeight="1" x14ac:dyDescent="0.2">
      <c r="B950" s="78"/>
      <c r="C950" s="78"/>
      <c r="D950" s="78"/>
      <c r="E950" s="79"/>
      <c r="F950" s="80"/>
      <c r="G950" s="73"/>
      <c r="H950" s="82"/>
      <c r="I950" s="93"/>
      <c r="J950" s="90"/>
      <c r="K950" s="83"/>
      <c r="L950" s="83"/>
      <c r="M950" s="84"/>
      <c r="N950" s="83"/>
      <c r="O950" s="104" t="str">
        <f ca="1">IF($B950="","",IF(F950="Arbeitgeberähnliche Stellung",OFFSET(MD!$Q$5,MATCH(Grundlagen_Abrechnung_KAE!$AK$7,MD_JAHR,0),0)*$H950,IF(((AD950/12*M950*12)+N950)&gt;AF950,AF950/12,((AD950/12*M950*12)+N950)/12)))</f>
        <v/>
      </c>
      <c r="P950" s="90"/>
      <c r="Q950" s="90"/>
      <c r="R950" s="104">
        <f t="shared" si="128"/>
        <v>0</v>
      </c>
      <c r="T950" s="145">
        <f t="shared" si="129"/>
        <v>0</v>
      </c>
      <c r="U950" s="76">
        <f t="shared" ca="1" si="130"/>
        <v>0</v>
      </c>
      <c r="V950" s="76">
        <f t="shared" ca="1" si="136"/>
        <v>0</v>
      </c>
      <c r="W950" s="76">
        <f t="shared" ca="1" si="131"/>
        <v>0</v>
      </c>
      <c r="Y950" s="106" t="str">
        <f t="shared" si="132"/>
        <v>prüfen</v>
      </c>
      <c r="Z950" s="107" t="str">
        <f ca="1">IFERROR(OFFSET(MD!$U$5,MATCH(Grundlagen_Abrechnung_KAE!$E950,MD_GENDER,0),0),"")</f>
        <v/>
      </c>
      <c r="AA950" s="104">
        <f t="shared" si="133"/>
        <v>0</v>
      </c>
      <c r="AC950" s="104">
        <f t="shared" si="134"/>
        <v>0</v>
      </c>
      <c r="AD950" s="104">
        <f ca="1">IF(F950="Arbeitgeberähnliche Stellung",OFFSET(MD!$Q$5,MATCH(Grundlagen_Abrechnung_KAE!$AK$7,MD_JAHR,0),0)*$H950,IF(J950&gt;0,AC950,I950))</f>
        <v>0</v>
      </c>
      <c r="AF950" s="85" t="e">
        <f ca="1">OFFSET(MD!$P$5,MATCH($AK$7,MD_JAHR,0),0)*12</f>
        <v>#VALUE!</v>
      </c>
      <c r="AG950" s="85">
        <f t="shared" si="135"/>
        <v>0</v>
      </c>
      <c r="AH950" s="81"/>
      <c r="AJ950" s="72"/>
      <c r="AK950" s="72"/>
      <c r="AL950" s="72"/>
      <c r="AM950" s="72"/>
      <c r="AN950" s="72"/>
    </row>
    <row r="951" spans="2:40" ht="15" customHeight="1" x14ac:dyDescent="0.2">
      <c r="B951" s="78"/>
      <c r="C951" s="78"/>
      <c r="D951" s="78"/>
      <c r="E951" s="79"/>
      <c r="F951" s="80"/>
      <c r="G951" s="73"/>
      <c r="H951" s="82"/>
      <c r="I951" s="93"/>
      <c r="J951" s="90"/>
      <c r="K951" s="83"/>
      <c r="L951" s="83"/>
      <c r="M951" s="84"/>
      <c r="N951" s="83"/>
      <c r="O951" s="104" t="str">
        <f ca="1">IF($B951="","",IF(F951="Arbeitgeberähnliche Stellung",OFFSET(MD!$Q$5,MATCH(Grundlagen_Abrechnung_KAE!$AK$7,MD_JAHR,0),0)*$H951,IF(((AD951/12*M951*12)+N951)&gt;AF951,AF951/12,((AD951/12*M951*12)+N951)/12)))</f>
        <v/>
      </c>
      <c r="P951" s="90"/>
      <c r="Q951" s="90"/>
      <c r="R951" s="104">
        <f t="shared" si="128"/>
        <v>0</v>
      </c>
      <c r="T951" s="145">
        <f t="shared" si="129"/>
        <v>0</v>
      </c>
      <c r="U951" s="76">
        <f t="shared" ca="1" si="130"/>
        <v>0</v>
      </c>
      <c r="V951" s="76">
        <f t="shared" ca="1" si="136"/>
        <v>0</v>
      </c>
      <c r="W951" s="76">
        <f t="shared" ca="1" si="131"/>
        <v>0</v>
      </c>
      <c r="Y951" s="106" t="str">
        <f t="shared" si="132"/>
        <v>prüfen</v>
      </c>
      <c r="Z951" s="107" t="str">
        <f ca="1">IFERROR(OFFSET(MD!$U$5,MATCH(Grundlagen_Abrechnung_KAE!$E951,MD_GENDER,0),0),"")</f>
        <v/>
      </c>
      <c r="AA951" s="104">
        <f t="shared" si="133"/>
        <v>0</v>
      </c>
      <c r="AC951" s="104">
        <f t="shared" si="134"/>
        <v>0</v>
      </c>
      <c r="AD951" s="104">
        <f ca="1">IF(F951="Arbeitgeberähnliche Stellung",OFFSET(MD!$Q$5,MATCH(Grundlagen_Abrechnung_KAE!$AK$7,MD_JAHR,0),0)*$H951,IF(J951&gt;0,AC951,I951))</f>
        <v>0</v>
      </c>
      <c r="AF951" s="85" t="e">
        <f ca="1">OFFSET(MD!$P$5,MATCH($AK$7,MD_JAHR,0),0)*12</f>
        <v>#VALUE!</v>
      </c>
      <c r="AG951" s="85">
        <f t="shared" si="135"/>
        <v>0</v>
      </c>
      <c r="AH951" s="81"/>
      <c r="AJ951" s="72"/>
      <c r="AK951" s="72"/>
      <c r="AL951" s="72"/>
      <c r="AM951" s="72"/>
      <c r="AN951" s="72"/>
    </row>
    <row r="952" spans="2:40" ht="15" customHeight="1" x14ac:dyDescent="0.2">
      <c r="B952" s="78"/>
      <c r="C952" s="78"/>
      <c r="D952" s="78"/>
      <c r="E952" s="79"/>
      <c r="F952" s="80"/>
      <c r="G952" s="73"/>
      <c r="H952" s="82"/>
      <c r="I952" s="93"/>
      <c r="J952" s="90"/>
      <c r="K952" s="83"/>
      <c r="L952" s="83"/>
      <c r="M952" s="84"/>
      <c r="N952" s="83"/>
      <c r="O952" s="104" t="str">
        <f ca="1">IF($B952="","",IF(F952="Arbeitgeberähnliche Stellung",OFFSET(MD!$Q$5,MATCH(Grundlagen_Abrechnung_KAE!$AK$7,MD_JAHR,0),0)*$H952,IF(((AD952/12*M952*12)+N952)&gt;AF952,AF952/12,((AD952/12*M952*12)+N952)/12)))</f>
        <v/>
      </c>
      <c r="P952" s="90"/>
      <c r="Q952" s="90"/>
      <c r="R952" s="104">
        <f t="shared" si="128"/>
        <v>0</v>
      </c>
      <c r="T952" s="145">
        <f t="shared" si="129"/>
        <v>0</v>
      </c>
      <c r="U952" s="76">
        <f t="shared" ca="1" si="130"/>
        <v>0</v>
      </c>
      <c r="V952" s="76">
        <f t="shared" ca="1" si="136"/>
        <v>0</v>
      </c>
      <c r="W952" s="76">
        <f t="shared" ca="1" si="131"/>
        <v>0</v>
      </c>
      <c r="Y952" s="106" t="str">
        <f t="shared" si="132"/>
        <v>prüfen</v>
      </c>
      <c r="Z952" s="107" t="str">
        <f ca="1">IFERROR(OFFSET(MD!$U$5,MATCH(Grundlagen_Abrechnung_KAE!$E952,MD_GENDER,0),0),"")</f>
        <v/>
      </c>
      <c r="AA952" s="104">
        <f t="shared" si="133"/>
        <v>0</v>
      </c>
      <c r="AC952" s="104">
        <f t="shared" si="134"/>
        <v>0</v>
      </c>
      <c r="AD952" s="104">
        <f ca="1">IF(F952="Arbeitgeberähnliche Stellung",OFFSET(MD!$Q$5,MATCH(Grundlagen_Abrechnung_KAE!$AK$7,MD_JAHR,0),0)*$H952,IF(J952&gt;0,AC952,I952))</f>
        <v>0</v>
      </c>
      <c r="AF952" s="85" t="e">
        <f ca="1">OFFSET(MD!$P$5,MATCH($AK$7,MD_JAHR,0),0)*12</f>
        <v>#VALUE!</v>
      </c>
      <c r="AG952" s="85">
        <f t="shared" si="135"/>
        <v>0</v>
      </c>
      <c r="AH952" s="81"/>
      <c r="AJ952" s="72"/>
      <c r="AK952" s="72"/>
      <c r="AL952" s="72"/>
      <c r="AM952" s="72"/>
      <c r="AN952" s="72"/>
    </row>
    <row r="953" spans="2:40" ht="15" customHeight="1" x14ac:dyDescent="0.2">
      <c r="B953" s="78"/>
      <c r="C953" s="78"/>
      <c r="D953" s="78"/>
      <c r="E953" s="79"/>
      <c r="F953" s="80"/>
      <c r="G953" s="73"/>
      <c r="H953" s="82"/>
      <c r="I953" s="93"/>
      <c r="J953" s="90"/>
      <c r="K953" s="83"/>
      <c r="L953" s="83"/>
      <c r="M953" s="84"/>
      <c r="N953" s="83"/>
      <c r="O953" s="104" t="str">
        <f ca="1">IF($B953="","",IF(F953="Arbeitgeberähnliche Stellung",OFFSET(MD!$Q$5,MATCH(Grundlagen_Abrechnung_KAE!$AK$7,MD_JAHR,0),0)*$H953,IF(((AD953/12*M953*12)+N953)&gt;AF953,AF953/12,((AD953/12*M953*12)+N953)/12)))</f>
        <v/>
      </c>
      <c r="P953" s="90"/>
      <c r="Q953" s="90"/>
      <c r="R953" s="104">
        <f t="shared" si="128"/>
        <v>0</v>
      </c>
      <c r="T953" s="145">
        <f t="shared" si="129"/>
        <v>0</v>
      </c>
      <c r="U953" s="76">
        <f t="shared" ca="1" si="130"/>
        <v>0</v>
      </c>
      <c r="V953" s="76">
        <f t="shared" ca="1" si="136"/>
        <v>0</v>
      </c>
      <c r="W953" s="76">
        <f t="shared" ca="1" si="131"/>
        <v>0</v>
      </c>
      <c r="Y953" s="106" t="str">
        <f t="shared" si="132"/>
        <v>prüfen</v>
      </c>
      <c r="Z953" s="107" t="str">
        <f ca="1">IFERROR(OFFSET(MD!$U$5,MATCH(Grundlagen_Abrechnung_KAE!$E953,MD_GENDER,0),0),"")</f>
        <v/>
      </c>
      <c r="AA953" s="104">
        <f t="shared" si="133"/>
        <v>0</v>
      </c>
      <c r="AC953" s="104">
        <f t="shared" si="134"/>
        <v>0</v>
      </c>
      <c r="AD953" s="104">
        <f ca="1">IF(F953="Arbeitgeberähnliche Stellung",OFFSET(MD!$Q$5,MATCH(Grundlagen_Abrechnung_KAE!$AK$7,MD_JAHR,0),0)*$H953,IF(J953&gt;0,AC953,I953))</f>
        <v>0</v>
      </c>
      <c r="AF953" s="85" t="e">
        <f ca="1">OFFSET(MD!$P$5,MATCH($AK$7,MD_JAHR,0),0)*12</f>
        <v>#VALUE!</v>
      </c>
      <c r="AG953" s="85">
        <f t="shared" si="135"/>
        <v>0</v>
      </c>
      <c r="AH953" s="81"/>
      <c r="AJ953" s="72"/>
      <c r="AK953" s="72"/>
      <c r="AL953" s="72"/>
      <c r="AM953" s="72"/>
      <c r="AN953" s="72"/>
    </row>
    <row r="954" spans="2:40" ht="15" customHeight="1" x14ac:dyDescent="0.2">
      <c r="B954" s="78"/>
      <c r="C954" s="78"/>
      <c r="D954" s="78"/>
      <c r="E954" s="79"/>
      <c r="F954" s="80"/>
      <c r="G954" s="73"/>
      <c r="H954" s="82"/>
      <c r="I954" s="93"/>
      <c r="J954" s="90"/>
      <c r="K954" s="83"/>
      <c r="L954" s="83"/>
      <c r="M954" s="84"/>
      <c r="N954" s="83"/>
      <c r="O954" s="104" t="str">
        <f ca="1">IF($B954="","",IF(F954="Arbeitgeberähnliche Stellung",OFFSET(MD!$Q$5,MATCH(Grundlagen_Abrechnung_KAE!$AK$7,MD_JAHR,0),0)*$H954,IF(((AD954/12*M954*12)+N954)&gt;AF954,AF954/12,((AD954/12*M954*12)+N954)/12)))</f>
        <v/>
      </c>
      <c r="P954" s="90"/>
      <c r="Q954" s="90"/>
      <c r="R954" s="104">
        <f t="shared" si="128"/>
        <v>0</v>
      </c>
      <c r="T954" s="145">
        <f t="shared" si="129"/>
        <v>0</v>
      </c>
      <c r="U954" s="76">
        <f t="shared" ca="1" si="130"/>
        <v>0</v>
      </c>
      <c r="V954" s="76">
        <f t="shared" ca="1" si="136"/>
        <v>0</v>
      </c>
      <c r="W954" s="76">
        <f t="shared" ca="1" si="131"/>
        <v>0</v>
      </c>
      <c r="Y954" s="106" t="str">
        <f t="shared" si="132"/>
        <v>prüfen</v>
      </c>
      <c r="Z954" s="107" t="str">
        <f ca="1">IFERROR(OFFSET(MD!$U$5,MATCH(Grundlagen_Abrechnung_KAE!$E954,MD_GENDER,0),0),"")</f>
        <v/>
      </c>
      <c r="AA954" s="104">
        <f t="shared" si="133"/>
        <v>0</v>
      </c>
      <c r="AC954" s="104">
        <f t="shared" si="134"/>
        <v>0</v>
      </c>
      <c r="AD954" s="104">
        <f ca="1">IF(F954="Arbeitgeberähnliche Stellung",OFFSET(MD!$Q$5,MATCH(Grundlagen_Abrechnung_KAE!$AK$7,MD_JAHR,0),0)*$H954,IF(J954&gt;0,AC954,I954))</f>
        <v>0</v>
      </c>
      <c r="AF954" s="85" t="e">
        <f ca="1">OFFSET(MD!$P$5,MATCH($AK$7,MD_JAHR,0),0)*12</f>
        <v>#VALUE!</v>
      </c>
      <c r="AG954" s="85">
        <f t="shared" si="135"/>
        <v>0</v>
      </c>
      <c r="AH954" s="81"/>
      <c r="AJ954" s="72"/>
      <c r="AK954" s="72"/>
      <c r="AL954" s="72"/>
      <c r="AM954" s="72"/>
      <c r="AN954" s="72"/>
    </row>
    <row r="955" spans="2:40" ht="15" customHeight="1" x14ac:dyDescent="0.2">
      <c r="B955" s="78"/>
      <c r="C955" s="78"/>
      <c r="D955" s="78"/>
      <c r="E955" s="79"/>
      <c r="F955" s="80"/>
      <c r="G955" s="73"/>
      <c r="H955" s="82"/>
      <c r="I955" s="93"/>
      <c r="J955" s="90"/>
      <c r="K955" s="83"/>
      <c r="L955" s="83"/>
      <c r="M955" s="84"/>
      <c r="N955" s="83"/>
      <c r="O955" s="104" t="str">
        <f ca="1">IF($B955="","",IF(F955="Arbeitgeberähnliche Stellung",OFFSET(MD!$Q$5,MATCH(Grundlagen_Abrechnung_KAE!$AK$7,MD_JAHR,0),0)*$H955,IF(((AD955/12*M955*12)+N955)&gt;AF955,AF955/12,((AD955/12*M955*12)+N955)/12)))</f>
        <v/>
      </c>
      <c r="P955" s="90"/>
      <c r="Q955" s="90"/>
      <c r="R955" s="104">
        <f t="shared" si="128"/>
        <v>0</v>
      </c>
      <c r="T955" s="145">
        <f t="shared" si="129"/>
        <v>0</v>
      </c>
      <c r="U955" s="76">
        <f t="shared" ca="1" si="130"/>
        <v>0</v>
      </c>
      <c r="V955" s="76">
        <f t="shared" ca="1" si="136"/>
        <v>0</v>
      </c>
      <c r="W955" s="76">
        <f t="shared" ca="1" si="131"/>
        <v>0</v>
      </c>
      <c r="Y955" s="106" t="str">
        <f t="shared" si="132"/>
        <v>prüfen</v>
      </c>
      <c r="Z955" s="107" t="str">
        <f ca="1">IFERROR(OFFSET(MD!$U$5,MATCH(Grundlagen_Abrechnung_KAE!$E955,MD_GENDER,0),0),"")</f>
        <v/>
      </c>
      <c r="AA955" s="104">
        <f t="shared" si="133"/>
        <v>0</v>
      </c>
      <c r="AC955" s="104">
        <f t="shared" si="134"/>
        <v>0</v>
      </c>
      <c r="AD955" s="104">
        <f ca="1">IF(F955="Arbeitgeberähnliche Stellung",OFFSET(MD!$Q$5,MATCH(Grundlagen_Abrechnung_KAE!$AK$7,MD_JAHR,0),0)*$H955,IF(J955&gt;0,AC955,I955))</f>
        <v>0</v>
      </c>
      <c r="AF955" s="85" t="e">
        <f ca="1">OFFSET(MD!$P$5,MATCH($AK$7,MD_JAHR,0),0)*12</f>
        <v>#VALUE!</v>
      </c>
      <c r="AG955" s="85">
        <f t="shared" si="135"/>
        <v>0</v>
      </c>
      <c r="AH955" s="81"/>
      <c r="AJ955" s="72"/>
      <c r="AK955" s="72"/>
      <c r="AL955" s="72"/>
      <c r="AM955" s="72"/>
      <c r="AN955" s="72"/>
    </row>
    <row r="956" spans="2:40" ht="15" customHeight="1" x14ac:dyDescent="0.2">
      <c r="B956" s="78"/>
      <c r="C956" s="78"/>
      <c r="D956" s="78"/>
      <c r="E956" s="79"/>
      <c r="F956" s="80"/>
      <c r="G956" s="73"/>
      <c r="H956" s="82"/>
      <c r="I956" s="93"/>
      <c r="J956" s="90"/>
      <c r="K956" s="83"/>
      <c r="L956" s="83"/>
      <c r="M956" s="84"/>
      <c r="N956" s="83"/>
      <c r="O956" s="104" t="str">
        <f ca="1">IF($B956="","",IF(F956="Arbeitgeberähnliche Stellung",OFFSET(MD!$Q$5,MATCH(Grundlagen_Abrechnung_KAE!$AK$7,MD_JAHR,0),0)*$H956,IF(((AD956/12*M956*12)+N956)&gt;AF956,AF956/12,((AD956/12*M956*12)+N956)/12)))</f>
        <v/>
      </c>
      <c r="P956" s="90"/>
      <c r="Q956" s="90"/>
      <c r="R956" s="104">
        <f t="shared" si="128"/>
        <v>0</v>
      </c>
      <c r="T956" s="145">
        <f t="shared" si="129"/>
        <v>0</v>
      </c>
      <c r="U956" s="76">
        <f t="shared" ca="1" si="130"/>
        <v>0</v>
      </c>
      <c r="V956" s="76">
        <f t="shared" ca="1" si="136"/>
        <v>0</v>
      </c>
      <c r="W956" s="76">
        <f t="shared" ca="1" si="131"/>
        <v>0</v>
      </c>
      <c r="Y956" s="106" t="str">
        <f t="shared" si="132"/>
        <v>prüfen</v>
      </c>
      <c r="Z956" s="107" t="str">
        <f ca="1">IFERROR(OFFSET(MD!$U$5,MATCH(Grundlagen_Abrechnung_KAE!$E956,MD_GENDER,0),0),"")</f>
        <v/>
      </c>
      <c r="AA956" s="104">
        <f t="shared" si="133"/>
        <v>0</v>
      </c>
      <c r="AC956" s="104">
        <f t="shared" si="134"/>
        <v>0</v>
      </c>
      <c r="AD956" s="104">
        <f ca="1">IF(F956="Arbeitgeberähnliche Stellung",OFFSET(MD!$Q$5,MATCH(Grundlagen_Abrechnung_KAE!$AK$7,MD_JAHR,0),0)*$H956,IF(J956&gt;0,AC956,I956))</f>
        <v>0</v>
      </c>
      <c r="AF956" s="85" t="e">
        <f ca="1">OFFSET(MD!$P$5,MATCH($AK$7,MD_JAHR,0),0)*12</f>
        <v>#VALUE!</v>
      </c>
      <c r="AG956" s="85">
        <f t="shared" si="135"/>
        <v>0</v>
      </c>
      <c r="AH956" s="81"/>
      <c r="AJ956" s="72"/>
      <c r="AK956" s="72"/>
      <c r="AL956" s="72"/>
      <c r="AM956" s="72"/>
      <c r="AN956" s="72"/>
    </row>
    <row r="957" spans="2:40" ht="15" customHeight="1" x14ac:dyDescent="0.2">
      <c r="B957" s="78"/>
      <c r="C957" s="78"/>
      <c r="D957" s="78"/>
      <c r="E957" s="79"/>
      <c r="F957" s="80"/>
      <c r="G957" s="73"/>
      <c r="H957" s="82"/>
      <c r="I957" s="93"/>
      <c r="J957" s="90"/>
      <c r="K957" s="83"/>
      <c r="L957" s="83"/>
      <c r="M957" s="84"/>
      <c r="N957" s="83"/>
      <c r="O957" s="104" t="str">
        <f ca="1">IF($B957="","",IF(F957="Arbeitgeberähnliche Stellung",OFFSET(MD!$Q$5,MATCH(Grundlagen_Abrechnung_KAE!$AK$7,MD_JAHR,0),0)*$H957,IF(((AD957/12*M957*12)+N957)&gt;AF957,AF957/12,((AD957/12*M957*12)+N957)/12)))</f>
        <v/>
      </c>
      <c r="P957" s="90"/>
      <c r="Q957" s="90"/>
      <c r="R957" s="104">
        <f t="shared" si="128"/>
        <v>0</v>
      </c>
      <c r="T957" s="145">
        <f t="shared" si="129"/>
        <v>0</v>
      </c>
      <c r="U957" s="76">
        <f t="shared" ca="1" si="130"/>
        <v>0</v>
      </c>
      <c r="V957" s="76">
        <f t="shared" ca="1" si="136"/>
        <v>0</v>
      </c>
      <c r="W957" s="76">
        <f t="shared" ca="1" si="131"/>
        <v>0</v>
      </c>
      <c r="Y957" s="106" t="str">
        <f t="shared" si="132"/>
        <v>prüfen</v>
      </c>
      <c r="Z957" s="107" t="str">
        <f ca="1">IFERROR(OFFSET(MD!$U$5,MATCH(Grundlagen_Abrechnung_KAE!$E957,MD_GENDER,0),0),"")</f>
        <v/>
      </c>
      <c r="AA957" s="104">
        <f t="shared" si="133"/>
        <v>0</v>
      </c>
      <c r="AC957" s="104">
        <f t="shared" si="134"/>
        <v>0</v>
      </c>
      <c r="AD957" s="104">
        <f ca="1">IF(F957="Arbeitgeberähnliche Stellung",OFFSET(MD!$Q$5,MATCH(Grundlagen_Abrechnung_KAE!$AK$7,MD_JAHR,0),0)*$H957,IF(J957&gt;0,AC957,I957))</f>
        <v>0</v>
      </c>
      <c r="AF957" s="85" t="e">
        <f ca="1">OFFSET(MD!$P$5,MATCH($AK$7,MD_JAHR,0),0)*12</f>
        <v>#VALUE!</v>
      </c>
      <c r="AG957" s="85">
        <f t="shared" si="135"/>
        <v>0</v>
      </c>
      <c r="AH957" s="81"/>
      <c r="AJ957" s="72"/>
      <c r="AK957" s="72"/>
      <c r="AL957" s="72"/>
      <c r="AM957" s="72"/>
      <c r="AN957" s="72"/>
    </row>
    <row r="958" spans="2:40" ht="15" customHeight="1" x14ac:dyDescent="0.2">
      <c r="B958" s="78"/>
      <c r="C958" s="78"/>
      <c r="D958" s="78"/>
      <c r="E958" s="79"/>
      <c r="F958" s="80"/>
      <c r="G958" s="73"/>
      <c r="H958" s="82"/>
      <c r="I958" s="93"/>
      <c r="J958" s="90"/>
      <c r="K958" s="83"/>
      <c r="L958" s="83"/>
      <c r="M958" s="84"/>
      <c r="N958" s="83"/>
      <c r="O958" s="104" t="str">
        <f ca="1">IF($B958="","",IF(F958="Arbeitgeberähnliche Stellung",OFFSET(MD!$Q$5,MATCH(Grundlagen_Abrechnung_KAE!$AK$7,MD_JAHR,0),0)*$H958,IF(((AD958/12*M958*12)+N958)&gt;AF958,AF958/12,((AD958/12*M958*12)+N958)/12)))</f>
        <v/>
      </c>
      <c r="P958" s="90"/>
      <c r="Q958" s="90"/>
      <c r="R958" s="104">
        <f t="shared" si="128"/>
        <v>0</v>
      </c>
      <c r="T958" s="145">
        <f t="shared" si="129"/>
        <v>0</v>
      </c>
      <c r="U958" s="76">
        <f t="shared" ca="1" si="130"/>
        <v>0</v>
      </c>
      <c r="V958" s="76">
        <f t="shared" ca="1" si="136"/>
        <v>0</v>
      </c>
      <c r="W958" s="76">
        <f t="shared" ca="1" si="131"/>
        <v>0</v>
      </c>
      <c r="Y958" s="106" t="str">
        <f t="shared" si="132"/>
        <v>prüfen</v>
      </c>
      <c r="Z958" s="107" t="str">
        <f ca="1">IFERROR(OFFSET(MD!$U$5,MATCH(Grundlagen_Abrechnung_KAE!$E958,MD_GENDER,0),0),"")</f>
        <v/>
      </c>
      <c r="AA958" s="104">
        <f t="shared" si="133"/>
        <v>0</v>
      </c>
      <c r="AC958" s="104">
        <f t="shared" si="134"/>
        <v>0</v>
      </c>
      <c r="AD958" s="104">
        <f ca="1">IF(F958="Arbeitgeberähnliche Stellung",OFFSET(MD!$Q$5,MATCH(Grundlagen_Abrechnung_KAE!$AK$7,MD_JAHR,0),0)*$H958,IF(J958&gt;0,AC958,I958))</f>
        <v>0</v>
      </c>
      <c r="AF958" s="85" t="e">
        <f ca="1">OFFSET(MD!$P$5,MATCH($AK$7,MD_JAHR,0),0)*12</f>
        <v>#VALUE!</v>
      </c>
      <c r="AG958" s="85">
        <f t="shared" si="135"/>
        <v>0</v>
      </c>
      <c r="AH958" s="81"/>
      <c r="AJ958" s="72"/>
      <c r="AK958" s="72"/>
      <c r="AL958" s="72"/>
      <c r="AM958" s="72"/>
      <c r="AN958" s="72"/>
    </row>
    <row r="959" spans="2:40" ht="15" customHeight="1" x14ac:dyDescent="0.2">
      <c r="B959" s="78"/>
      <c r="C959" s="78"/>
      <c r="D959" s="78"/>
      <c r="E959" s="79"/>
      <c r="F959" s="80"/>
      <c r="G959" s="73"/>
      <c r="H959" s="82"/>
      <c r="I959" s="93"/>
      <c r="J959" s="90"/>
      <c r="K959" s="83"/>
      <c r="L959" s="83"/>
      <c r="M959" s="84"/>
      <c r="N959" s="83"/>
      <c r="O959" s="104" t="str">
        <f ca="1">IF($B959="","",IF(F959="Arbeitgeberähnliche Stellung",OFFSET(MD!$Q$5,MATCH(Grundlagen_Abrechnung_KAE!$AK$7,MD_JAHR,0),0)*$H959,IF(((AD959/12*M959*12)+N959)&gt;AF959,AF959/12,((AD959/12*M959*12)+N959)/12)))</f>
        <v/>
      </c>
      <c r="P959" s="90"/>
      <c r="Q959" s="90"/>
      <c r="R959" s="104">
        <f t="shared" si="128"/>
        <v>0</v>
      </c>
      <c r="T959" s="145">
        <f t="shared" si="129"/>
        <v>0</v>
      </c>
      <c r="U959" s="76">
        <f t="shared" ca="1" si="130"/>
        <v>0</v>
      </c>
      <c r="V959" s="76">
        <f t="shared" ca="1" si="136"/>
        <v>0</v>
      </c>
      <c r="W959" s="76">
        <f t="shared" ca="1" si="131"/>
        <v>0</v>
      </c>
      <c r="Y959" s="106" t="str">
        <f t="shared" si="132"/>
        <v>prüfen</v>
      </c>
      <c r="Z959" s="107" t="str">
        <f ca="1">IFERROR(OFFSET(MD!$U$5,MATCH(Grundlagen_Abrechnung_KAE!$E959,MD_GENDER,0),0),"")</f>
        <v/>
      </c>
      <c r="AA959" s="104">
        <f t="shared" si="133"/>
        <v>0</v>
      </c>
      <c r="AC959" s="104">
        <f t="shared" si="134"/>
        <v>0</v>
      </c>
      <c r="AD959" s="104">
        <f ca="1">IF(F959="Arbeitgeberähnliche Stellung",OFFSET(MD!$Q$5,MATCH(Grundlagen_Abrechnung_KAE!$AK$7,MD_JAHR,0),0)*$H959,IF(J959&gt;0,AC959,I959))</f>
        <v>0</v>
      </c>
      <c r="AF959" s="85" t="e">
        <f ca="1">OFFSET(MD!$P$5,MATCH($AK$7,MD_JAHR,0),0)*12</f>
        <v>#VALUE!</v>
      </c>
      <c r="AG959" s="85">
        <f t="shared" si="135"/>
        <v>0</v>
      </c>
      <c r="AH959" s="81"/>
      <c r="AJ959" s="72"/>
      <c r="AK959" s="72"/>
      <c r="AL959" s="72"/>
      <c r="AM959" s="72"/>
      <c r="AN959" s="72"/>
    </row>
    <row r="960" spans="2:40" ht="15" customHeight="1" x14ac:dyDescent="0.2">
      <c r="B960" s="78"/>
      <c r="C960" s="78"/>
      <c r="D960" s="78"/>
      <c r="E960" s="79"/>
      <c r="F960" s="80"/>
      <c r="G960" s="73"/>
      <c r="H960" s="82"/>
      <c r="I960" s="93"/>
      <c r="J960" s="90"/>
      <c r="K960" s="83"/>
      <c r="L960" s="83"/>
      <c r="M960" s="84"/>
      <c r="N960" s="83"/>
      <c r="O960" s="104" t="str">
        <f ca="1">IF($B960="","",IF(F960="Arbeitgeberähnliche Stellung",OFFSET(MD!$Q$5,MATCH(Grundlagen_Abrechnung_KAE!$AK$7,MD_JAHR,0),0)*$H960,IF(((AD960/12*M960*12)+N960)&gt;AF960,AF960/12,((AD960/12*M960*12)+N960)/12)))</f>
        <v/>
      </c>
      <c r="P960" s="90"/>
      <c r="Q960" s="90"/>
      <c r="R960" s="104">
        <f t="shared" si="128"/>
        <v>0</v>
      </c>
      <c r="T960" s="145">
        <f t="shared" si="129"/>
        <v>0</v>
      </c>
      <c r="U960" s="76">
        <f t="shared" ca="1" si="130"/>
        <v>0</v>
      </c>
      <c r="V960" s="76">
        <f t="shared" ca="1" si="136"/>
        <v>0</v>
      </c>
      <c r="W960" s="76">
        <f t="shared" ca="1" si="131"/>
        <v>0</v>
      </c>
      <c r="Y960" s="106" t="str">
        <f t="shared" si="132"/>
        <v>prüfen</v>
      </c>
      <c r="Z960" s="107" t="str">
        <f ca="1">IFERROR(OFFSET(MD!$U$5,MATCH(Grundlagen_Abrechnung_KAE!$E960,MD_GENDER,0),0),"")</f>
        <v/>
      </c>
      <c r="AA960" s="104">
        <f t="shared" si="133"/>
        <v>0</v>
      </c>
      <c r="AC960" s="104">
        <f t="shared" si="134"/>
        <v>0</v>
      </c>
      <c r="AD960" s="104">
        <f ca="1">IF(F960="Arbeitgeberähnliche Stellung",OFFSET(MD!$Q$5,MATCH(Grundlagen_Abrechnung_KAE!$AK$7,MD_JAHR,0),0)*$H960,IF(J960&gt;0,AC960,I960))</f>
        <v>0</v>
      </c>
      <c r="AF960" s="85" t="e">
        <f ca="1">OFFSET(MD!$P$5,MATCH($AK$7,MD_JAHR,0),0)*12</f>
        <v>#VALUE!</v>
      </c>
      <c r="AG960" s="85">
        <f t="shared" si="135"/>
        <v>0</v>
      </c>
      <c r="AH960" s="81"/>
      <c r="AJ960" s="72"/>
      <c r="AK960" s="72"/>
      <c r="AL960" s="72"/>
      <c r="AM960" s="72"/>
      <c r="AN960" s="72"/>
    </row>
    <row r="961" spans="2:40" ht="15" customHeight="1" x14ac:dyDescent="0.2">
      <c r="B961" s="78"/>
      <c r="C961" s="78"/>
      <c r="D961" s="78"/>
      <c r="E961" s="79"/>
      <c r="F961" s="80"/>
      <c r="G961" s="73"/>
      <c r="H961" s="82"/>
      <c r="I961" s="93"/>
      <c r="J961" s="90"/>
      <c r="K961" s="83"/>
      <c r="L961" s="83"/>
      <c r="M961" s="84"/>
      <c r="N961" s="83"/>
      <c r="O961" s="104" t="str">
        <f ca="1">IF($B961="","",IF(F961="Arbeitgeberähnliche Stellung",OFFSET(MD!$Q$5,MATCH(Grundlagen_Abrechnung_KAE!$AK$7,MD_JAHR,0),0)*$H961,IF(((AD961/12*M961*12)+N961)&gt;AF961,AF961/12,((AD961/12*M961*12)+N961)/12)))</f>
        <v/>
      </c>
      <c r="P961" s="90"/>
      <c r="Q961" s="90"/>
      <c r="R961" s="104">
        <f t="shared" si="128"/>
        <v>0</v>
      </c>
      <c r="T961" s="145">
        <f t="shared" si="129"/>
        <v>0</v>
      </c>
      <c r="U961" s="76">
        <f t="shared" ca="1" si="130"/>
        <v>0</v>
      </c>
      <c r="V961" s="76">
        <f t="shared" ca="1" si="136"/>
        <v>0</v>
      </c>
      <c r="W961" s="76">
        <f t="shared" ca="1" si="131"/>
        <v>0</v>
      </c>
      <c r="Y961" s="106" t="str">
        <f t="shared" si="132"/>
        <v>prüfen</v>
      </c>
      <c r="Z961" s="107" t="str">
        <f ca="1">IFERROR(OFFSET(MD!$U$5,MATCH(Grundlagen_Abrechnung_KAE!$E961,MD_GENDER,0),0),"")</f>
        <v/>
      </c>
      <c r="AA961" s="104">
        <f t="shared" si="133"/>
        <v>0</v>
      </c>
      <c r="AC961" s="104">
        <f t="shared" si="134"/>
        <v>0</v>
      </c>
      <c r="AD961" s="104">
        <f ca="1">IF(F961="Arbeitgeberähnliche Stellung",OFFSET(MD!$Q$5,MATCH(Grundlagen_Abrechnung_KAE!$AK$7,MD_JAHR,0),0)*$H961,IF(J961&gt;0,AC961,I961))</f>
        <v>0</v>
      </c>
      <c r="AF961" s="85" t="e">
        <f ca="1">OFFSET(MD!$P$5,MATCH($AK$7,MD_JAHR,0),0)*12</f>
        <v>#VALUE!</v>
      </c>
      <c r="AG961" s="85">
        <f t="shared" si="135"/>
        <v>0</v>
      </c>
      <c r="AH961" s="81"/>
      <c r="AJ961" s="72"/>
      <c r="AK961" s="72"/>
      <c r="AL961" s="72"/>
      <c r="AM961" s="72"/>
      <c r="AN961" s="72"/>
    </row>
    <row r="962" spans="2:40" ht="15" customHeight="1" x14ac:dyDescent="0.2">
      <c r="B962" s="78"/>
      <c r="C962" s="78"/>
      <c r="D962" s="78"/>
      <c r="E962" s="79"/>
      <c r="F962" s="80"/>
      <c r="G962" s="73"/>
      <c r="H962" s="82"/>
      <c r="I962" s="93"/>
      <c r="J962" s="90"/>
      <c r="K962" s="83"/>
      <c r="L962" s="83"/>
      <c r="M962" s="84"/>
      <c r="N962" s="83"/>
      <c r="O962" s="104" t="str">
        <f ca="1">IF($B962="","",IF(F962="Arbeitgeberähnliche Stellung",OFFSET(MD!$Q$5,MATCH(Grundlagen_Abrechnung_KAE!$AK$7,MD_JAHR,0),0)*$H962,IF(((AD962/12*M962*12)+N962)&gt;AF962,AF962/12,((AD962/12*M962*12)+N962)/12)))</f>
        <v/>
      </c>
      <c r="P962" s="90"/>
      <c r="Q962" s="90"/>
      <c r="R962" s="104">
        <f t="shared" si="128"/>
        <v>0</v>
      </c>
      <c r="T962" s="145">
        <f t="shared" si="129"/>
        <v>0</v>
      </c>
      <c r="U962" s="76">
        <f t="shared" ca="1" si="130"/>
        <v>0</v>
      </c>
      <c r="V962" s="76">
        <f t="shared" ca="1" si="136"/>
        <v>0</v>
      </c>
      <c r="W962" s="76">
        <f t="shared" ca="1" si="131"/>
        <v>0</v>
      </c>
      <c r="Y962" s="106" t="str">
        <f t="shared" si="132"/>
        <v>prüfen</v>
      </c>
      <c r="Z962" s="107" t="str">
        <f ca="1">IFERROR(OFFSET(MD!$U$5,MATCH(Grundlagen_Abrechnung_KAE!$E962,MD_GENDER,0),0),"")</f>
        <v/>
      </c>
      <c r="AA962" s="104">
        <f t="shared" si="133"/>
        <v>0</v>
      </c>
      <c r="AC962" s="104">
        <f t="shared" si="134"/>
        <v>0</v>
      </c>
      <c r="AD962" s="104">
        <f ca="1">IF(F962="Arbeitgeberähnliche Stellung",OFFSET(MD!$Q$5,MATCH(Grundlagen_Abrechnung_KAE!$AK$7,MD_JAHR,0),0)*$H962,IF(J962&gt;0,AC962,I962))</f>
        <v>0</v>
      </c>
      <c r="AF962" s="85" t="e">
        <f ca="1">OFFSET(MD!$P$5,MATCH($AK$7,MD_JAHR,0),0)*12</f>
        <v>#VALUE!</v>
      </c>
      <c r="AG962" s="85">
        <f t="shared" si="135"/>
        <v>0</v>
      </c>
      <c r="AH962" s="81"/>
      <c r="AJ962" s="72"/>
      <c r="AK962" s="72"/>
      <c r="AL962" s="72"/>
      <c r="AM962" s="72"/>
      <c r="AN962" s="72"/>
    </row>
    <row r="963" spans="2:40" ht="15" customHeight="1" x14ac:dyDescent="0.2">
      <c r="B963" s="78"/>
      <c r="C963" s="78"/>
      <c r="D963" s="78"/>
      <c r="E963" s="79"/>
      <c r="F963" s="80"/>
      <c r="G963" s="73"/>
      <c r="H963" s="82"/>
      <c r="I963" s="93"/>
      <c r="J963" s="90"/>
      <c r="K963" s="83"/>
      <c r="L963" s="83"/>
      <c r="M963" s="84"/>
      <c r="N963" s="83"/>
      <c r="O963" s="104" t="str">
        <f ca="1">IF($B963="","",IF(F963="Arbeitgeberähnliche Stellung",OFFSET(MD!$Q$5,MATCH(Grundlagen_Abrechnung_KAE!$AK$7,MD_JAHR,0),0)*$H963,IF(((AD963/12*M963*12)+N963)&gt;AF963,AF963/12,((AD963/12*M963*12)+N963)/12)))</f>
        <v/>
      </c>
      <c r="P963" s="90"/>
      <c r="Q963" s="90"/>
      <c r="R963" s="104">
        <f t="shared" si="128"/>
        <v>0</v>
      </c>
      <c r="T963" s="145">
        <f t="shared" si="129"/>
        <v>0</v>
      </c>
      <c r="U963" s="76">
        <f t="shared" ca="1" si="130"/>
        <v>0</v>
      </c>
      <c r="V963" s="76">
        <f t="shared" ca="1" si="136"/>
        <v>0</v>
      </c>
      <c r="W963" s="76">
        <f t="shared" ca="1" si="131"/>
        <v>0</v>
      </c>
      <c r="Y963" s="106" t="str">
        <f t="shared" si="132"/>
        <v>prüfen</v>
      </c>
      <c r="Z963" s="107" t="str">
        <f ca="1">IFERROR(OFFSET(MD!$U$5,MATCH(Grundlagen_Abrechnung_KAE!$E963,MD_GENDER,0),0),"")</f>
        <v/>
      </c>
      <c r="AA963" s="104">
        <f t="shared" si="133"/>
        <v>0</v>
      </c>
      <c r="AC963" s="104">
        <f t="shared" si="134"/>
        <v>0</v>
      </c>
      <c r="AD963" s="104">
        <f ca="1">IF(F963="Arbeitgeberähnliche Stellung",OFFSET(MD!$Q$5,MATCH(Grundlagen_Abrechnung_KAE!$AK$7,MD_JAHR,0),0)*$H963,IF(J963&gt;0,AC963,I963))</f>
        <v>0</v>
      </c>
      <c r="AF963" s="85" t="e">
        <f ca="1">OFFSET(MD!$P$5,MATCH($AK$7,MD_JAHR,0),0)*12</f>
        <v>#VALUE!</v>
      </c>
      <c r="AG963" s="85">
        <f t="shared" si="135"/>
        <v>0</v>
      </c>
      <c r="AH963" s="81"/>
      <c r="AJ963" s="72"/>
      <c r="AK963" s="72"/>
      <c r="AL963" s="72"/>
      <c r="AM963" s="72"/>
      <c r="AN963" s="72"/>
    </row>
    <row r="964" spans="2:40" ht="15" customHeight="1" x14ac:dyDescent="0.2">
      <c r="B964" s="78"/>
      <c r="C964" s="78"/>
      <c r="D964" s="78"/>
      <c r="E964" s="79"/>
      <c r="F964" s="80"/>
      <c r="G964" s="73"/>
      <c r="H964" s="82"/>
      <c r="I964" s="93"/>
      <c r="J964" s="90"/>
      <c r="K964" s="83"/>
      <c r="L964" s="83"/>
      <c r="M964" s="84"/>
      <c r="N964" s="83"/>
      <c r="O964" s="104" t="str">
        <f ca="1">IF($B964="","",IF(F964="Arbeitgeberähnliche Stellung",OFFSET(MD!$Q$5,MATCH(Grundlagen_Abrechnung_KAE!$AK$7,MD_JAHR,0),0)*$H964,IF(((AD964/12*M964*12)+N964)&gt;AF964,AF964/12,((AD964/12*M964*12)+N964)/12)))</f>
        <v/>
      </c>
      <c r="P964" s="90"/>
      <c r="Q964" s="90"/>
      <c r="R964" s="104">
        <f t="shared" si="128"/>
        <v>0</v>
      </c>
      <c r="T964" s="145">
        <f t="shared" si="129"/>
        <v>0</v>
      </c>
      <c r="U964" s="76">
        <f t="shared" ca="1" si="130"/>
        <v>0</v>
      </c>
      <c r="V964" s="76">
        <f t="shared" ca="1" si="136"/>
        <v>0</v>
      </c>
      <c r="W964" s="76">
        <f t="shared" ca="1" si="131"/>
        <v>0</v>
      </c>
      <c r="Y964" s="106" t="str">
        <f t="shared" si="132"/>
        <v>prüfen</v>
      </c>
      <c r="Z964" s="107" t="str">
        <f ca="1">IFERROR(OFFSET(MD!$U$5,MATCH(Grundlagen_Abrechnung_KAE!$E964,MD_GENDER,0),0),"")</f>
        <v/>
      </c>
      <c r="AA964" s="104">
        <f t="shared" si="133"/>
        <v>0</v>
      </c>
      <c r="AC964" s="104">
        <f t="shared" si="134"/>
        <v>0</v>
      </c>
      <c r="AD964" s="104">
        <f ca="1">IF(F964="Arbeitgeberähnliche Stellung",OFFSET(MD!$Q$5,MATCH(Grundlagen_Abrechnung_KAE!$AK$7,MD_JAHR,0),0)*$H964,IF(J964&gt;0,AC964,I964))</f>
        <v>0</v>
      </c>
      <c r="AF964" s="85" t="e">
        <f ca="1">OFFSET(MD!$P$5,MATCH($AK$7,MD_JAHR,0),0)*12</f>
        <v>#VALUE!</v>
      </c>
      <c r="AG964" s="85">
        <f t="shared" si="135"/>
        <v>0</v>
      </c>
      <c r="AH964" s="81"/>
      <c r="AJ964" s="72"/>
      <c r="AK964" s="72"/>
      <c r="AL964" s="72"/>
      <c r="AM964" s="72"/>
      <c r="AN964" s="72"/>
    </row>
    <row r="965" spans="2:40" ht="15" customHeight="1" x14ac:dyDescent="0.2">
      <c r="B965" s="78"/>
      <c r="C965" s="78"/>
      <c r="D965" s="78"/>
      <c r="E965" s="79"/>
      <c r="F965" s="80"/>
      <c r="G965" s="73"/>
      <c r="H965" s="82"/>
      <c r="I965" s="93"/>
      <c r="J965" s="90"/>
      <c r="K965" s="83"/>
      <c r="L965" s="83"/>
      <c r="M965" s="84"/>
      <c r="N965" s="83"/>
      <c r="O965" s="104" t="str">
        <f ca="1">IF($B965="","",IF(F965="Arbeitgeberähnliche Stellung",OFFSET(MD!$Q$5,MATCH(Grundlagen_Abrechnung_KAE!$AK$7,MD_JAHR,0),0)*$H965,IF(((AD965/12*M965*12)+N965)&gt;AF965,AF965/12,((AD965/12*M965*12)+N965)/12)))</f>
        <v/>
      </c>
      <c r="P965" s="90"/>
      <c r="Q965" s="90"/>
      <c r="R965" s="104">
        <f t="shared" si="128"/>
        <v>0</v>
      </c>
      <c r="T965" s="145">
        <f t="shared" si="129"/>
        <v>0</v>
      </c>
      <c r="U965" s="76">
        <f t="shared" ca="1" si="130"/>
        <v>0</v>
      </c>
      <c r="V965" s="76">
        <f t="shared" ca="1" si="136"/>
        <v>0</v>
      </c>
      <c r="W965" s="76">
        <f t="shared" ca="1" si="131"/>
        <v>0</v>
      </c>
      <c r="Y965" s="106" t="str">
        <f t="shared" si="132"/>
        <v>prüfen</v>
      </c>
      <c r="Z965" s="107" t="str">
        <f ca="1">IFERROR(OFFSET(MD!$U$5,MATCH(Grundlagen_Abrechnung_KAE!$E965,MD_GENDER,0),0),"")</f>
        <v/>
      </c>
      <c r="AA965" s="104">
        <f t="shared" si="133"/>
        <v>0</v>
      </c>
      <c r="AC965" s="104">
        <f t="shared" si="134"/>
        <v>0</v>
      </c>
      <c r="AD965" s="104">
        <f ca="1">IF(F965="Arbeitgeberähnliche Stellung",OFFSET(MD!$Q$5,MATCH(Grundlagen_Abrechnung_KAE!$AK$7,MD_JAHR,0),0)*$H965,IF(J965&gt;0,AC965,I965))</f>
        <v>0</v>
      </c>
      <c r="AF965" s="85" t="e">
        <f ca="1">OFFSET(MD!$P$5,MATCH($AK$7,MD_JAHR,0),0)*12</f>
        <v>#VALUE!</v>
      </c>
      <c r="AG965" s="85">
        <f t="shared" si="135"/>
        <v>0</v>
      </c>
      <c r="AH965" s="81"/>
      <c r="AJ965" s="72"/>
      <c r="AK965" s="72"/>
      <c r="AL965" s="72"/>
      <c r="AM965" s="72"/>
      <c r="AN965" s="72"/>
    </row>
    <row r="966" spans="2:40" ht="15" customHeight="1" x14ac:dyDescent="0.2">
      <c r="B966" s="78"/>
      <c r="C966" s="78"/>
      <c r="D966" s="78"/>
      <c r="E966" s="79"/>
      <c r="F966" s="80"/>
      <c r="G966" s="73"/>
      <c r="H966" s="82"/>
      <c r="I966" s="93"/>
      <c r="J966" s="90"/>
      <c r="K966" s="83"/>
      <c r="L966" s="83"/>
      <c r="M966" s="84"/>
      <c r="N966" s="83"/>
      <c r="O966" s="104" t="str">
        <f ca="1">IF($B966="","",IF(F966="Arbeitgeberähnliche Stellung",OFFSET(MD!$Q$5,MATCH(Grundlagen_Abrechnung_KAE!$AK$7,MD_JAHR,0),0)*$H966,IF(((AD966/12*M966*12)+N966)&gt;AF966,AF966/12,((AD966/12*M966*12)+N966)/12)))</f>
        <v/>
      </c>
      <c r="P966" s="90"/>
      <c r="Q966" s="90"/>
      <c r="R966" s="104">
        <f t="shared" si="128"/>
        <v>0</v>
      </c>
      <c r="T966" s="145">
        <f t="shared" si="129"/>
        <v>0</v>
      </c>
      <c r="U966" s="76">
        <f t="shared" ca="1" si="130"/>
        <v>0</v>
      </c>
      <c r="V966" s="76">
        <f t="shared" ca="1" si="136"/>
        <v>0</v>
      </c>
      <c r="W966" s="76">
        <f t="shared" ca="1" si="131"/>
        <v>0</v>
      </c>
      <c r="Y966" s="106" t="str">
        <f t="shared" si="132"/>
        <v>prüfen</v>
      </c>
      <c r="Z966" s="107" t="str">
        <f ca="1">IFERROR(OFFSET(MD!$U$5,MATCH(Grundlagen_Abrechnung_KAE!$E966,MD_GENDER,0),0),"")</f>
        <v/>
      </c>
      <c r="AA966" s="104">
        <f t="shared" si="133"/>
        <v>0</v>
      </c>
      <c r="AC966" s="104">
        <f t="shared" si="134"/>
        <v>0</v>
      </c>
      <c r="AD966" s="104">
        <f ca="1">IF(F966="Arbeitgeberähnliche Stellung",OFFSET(MD!$Q$5,MATCH(Grundlagen_Abrechnung_KAE!$AK$7,MD_JAHR,0),0)*$H966,IF(J966&gt;0,AC966,I966))</f>
        <v>0</v>
      </c>
      <c r="AF966" s="85" t="e">
        <f ca="1">OFFSET(MD!$P$5,MATCH($AK$7,MD_JAHR,0),0)*12</f>
        <v>#VALUE!</v>
      </c>
      <c r="AG966" s="85">
        <f t="shared" si="135"/>
        <v>0</v>
      </c>
      <c r="AH966" s="81"/>
      <c r="AJ966" s="72"/>
      <c r="AK966" s="72"/>
      <c r="AL966" s="72"/>
      <c r="AM966" s="72"/>
      <c r="AN966" s="72"/>
    </row>
    <row r="967" spans="2:40" ht="15" customHeight="1" x14ac:dyDescent="0.2">
      <c r="B967" s="78"/>
      <c r="C967" s="78"/>
      <c r="D967" s="78"/>
      <c r="E967" s="79"/>
      <c r="F967" s="80"/>
      <c r="G967" s="73"/>
      <c r="H967" s="82"/>
      <c r="I967" s="93"/>
      <c r="J967" s="90"/>
      <c r="K967" s="83"/>
      <c r="L967" s="83"/>
      <c r="M967" s="84"/>
      <c r="N967" s="83"/>
      <c r="O967" s="104" t="str">
        <f ca="1">IF($B967="","",IF(F967="Arbeitgeberähnliche Stellung",OFFSET(MD!$Q$5,MATCH(Grundlagen_Abrechnung_KAE!$AK$7,MD_JAHR,0),0)*$H967,IF(((AD967/12*M967*12)+N967)&gt;AF967,AF967/12,((AD967/12*M967*12)+N967)/12)))</f>
        <v/>
      </c>
      <c r="P967" s="90"/>
      <c r="Q967" s="90"/>
      <c r="R967" s="104">
        <f t="shared" si="128"/>
        <v>0</v>
      </c>
      <c r="T967" s="145">
        <f t="shared" si="129"/>
        <v>0</v>
      </c>
      <c r="U967" s="76">
        <f t="shared" ca="1" si="130"/>
        <v>0</v>
      </c>
      <c r="V967" s="76">
        <f t="shared" ca="1" si="136"/>
        <v>0</v>
      </c>
      <c r="W967" s="76">
        <f t="shared" ca="1" si="131"/>
        <v>0</v>
      </c>
      <c r="Y967" s="106" t="str">
        <f t="shared" si="132"/>
        <v>prüfen</v>
      </c>
      <c r="Z967" s="107" t="str">
        <f ca="1">IFERROR(OFFSET(MD!$U$5,MATCH(Grundlagen_Abrechnung_KAE!$E967,MD_GENDER,0),0),"")</f>
        <v/>
      </c>
      <c r="AA967" s="104">
        <f t="shared" si="133"/>
        <v>0</v>
      </c>
      <c r="AC967" s="104">
        <f t="shared" si="134"/>
        <v>0</v>
      </c>
      <c r="AD967" s="104">
        <f ca="1">IF(F967="Arbeitgeberähnliche Stellung",OFFSET(MD!$Q$5,MATCH(Grundlagen_Abrechnung_KAE!$AK$7,MD_JAHR,0),0)*$H967,IF(J967&gt;0,AC967,I967))</f>
        <v>0</v>
      </c>
      <c r="AF967" s="85" t="e">
        <f ca="1">OFFSET(MD!$P$5,MATCH($AK$7,MD_JAHR,0),0)*12</f>
        <v>#VALUE!</v>
      </c>
      <c r="AG967" s="85">
        <f t="shared" si="135"/>
        <v>0</v>
      </c>
      <c r="AH967" s="81"/>
      <c r="AJ967" s="72"/>
      <c r="AK967" s="72"/>
      <c r="AL967" s="72"/>
      <c r="AM967" s="72"/>
      <c r="AN967" s="72"/>
    </row>
    <row r="968" spans="2:40" ht="15" customHeight="1" x14ac:dyDescent="0.2">
      <c r="B968" s="78"/>
      <c r="C968" s="78"/>
      <c r="D968" s="78"/>
      <c r="E968" s="79"/>
      <c r="F968" s="80"/>
      <c r="G968" s="73"/>
      <c r="H968" s="82"/>
      <c r="I968" s="93"/>
      <c r="J968" s="90"/>
      <c r="K968" s="83"/>
      <c r="L968" s="83"/>
      <c r="M968" s="84"/>
      <c r="N968" s="83"/>
      <c r="O968" s="104" t="str">
        <f ca="1">IF($B968="","",IF(F968="Arbeitgeberähnliche Stellung",OFFSET(MD!$Q$5,MATCH(Grundlagen_Abrechnung_KAE!$AK$7,MD_JAHR,0),0)*$H968,IF(((AD968/12*M968*12)+N968)&gt;AF968,AF968/12,((AD968/12*M968*12)+N968)/12)))</f>
        <v/>
      </c>
      <c r="P968" s="90"/>
      <c r="Q968" s="90"/>
      <c r="R968" s="104">
        <f t="shared" si="128"/>
        <v>0</v>
      </c>
      <c r="T968" s="145">
        <f t="shared" si="129"/>
        <v>0</v>
      </c>
      <c r="U968" s="76">
        <f t="shared" ca="1" si="130"/>
        <v>0</v>
      </c>
      <c r="V968" s="76">
        <f t="shared" ca="1" si="136"/>
        <v>0</v>
      </c>
      <c r="W968" s="76">
        <f t="shared" ca="1" si="131"/>
        <v>0</v>
      </c>
      <c r="Y968" s="106" t="str">
        <f t="shared" si="132"/>
        <v>prüfen</v>
      </c>
      <c r="Z968" s="107" t="str">
        <f ca="1">IFERROR(OFFSET(MD!$U$5,MATCH(Grundlagen_Abrechnung_KAE!$E968,MD_GENDER,0),0),"")</f>
        <v/>
      </c>
      <c r="AA968" s="104">
        <f t="shared" si="133"/>
        <v>0</v>
      </c>
      <c r="AC968" s="104">
        <f t="shared" si="134"/>
        <v>0</v>
      </c>
      <c r="AD968" s="104">
        <f ca="1">IF(F968="Arbeitgeberähnliche Stellung",OFFSET(MD!$Q$5,MATCH(Grundlagen_Abrechnung_KAE!$AK$7,MD_JAHR,0),0)*$H968,IF(J968&gt;0,AC968,I968))</f>
        <v>0</v>
      </c>
      <c r="AF968" s="85" t="e">
        <f ca="1">OFFSET(MD!$P$5,MATCH($AK$7,MD_JAHR,0),0)*12</f>
        <v>#VALUE!</v>
      </c>
      <c r="AG968" s="85">
        <f t="shared" si="135"/>
        <v>0</v>
      </c>
      <c r="AH968" s="81"/>
      <c r="AJ968" s="72"/>
      <c r="AK968" s="72"/>
      <c r="AL968" s="72"/>
      <c r="AM968" s="72"/>
      <c r="AN968" s="72"/>
    </row>
    <row r="969" spans="2:40" ht="15" customHeight="1" x14ac:dyDescent="0.2">
      <c r="B969" s="78"/>
      <c r="C969" s="78"/>
      <c r="D969" s="78"/>
      <c r="E969" s="79"/>
      <c r="F969" s="80"/>
      <c r="G969" s="73"/>
      <c r="H969" s="82"/>
      <c r="I969" s="93"/>
      <c r="J969" s="90"/>
      <c r="K969" s="83"/>
      <c r="L969" s="83"/>
      <c r="M969" s="84"/>
      <c r="N969" s="83"/>
      <c r="O969" s="104" t="str">
        <f ca="1">IF($B969="","",IF(F969="Arbeitgeberähnliche Stellung",OFFSET(MD!$Q$5,MATCH(Grundlagen_Abrechnung_KAE!$AK$7,MD_JAHR,0),0)*$H969,IF(((AD969/12*M969*12)+N969)&gt;AF969,AF969/12,((AD969/12*M969*12)+N969)/12)))</f>
        <v/>
      </c>
      <c r="P969" s="90"/>
      <c r="Q969" s="90"/>
      <c r="R969" s="104">
        <f t="shared" si="128"/>
        <v>0</v>
      </c>
      <c r="T969" s="145">
        <f t="shared" si="129"/>
        <v>0</v>
      </c>
      <c r="U969" s="76">
        <f t="shared" ca="1" si="130"/>
        <v>0</v>
      </c>
      <c r="V969" s="76">
        <f t="shared" ca="1" si="136"/>
        <v>0</v>
      </c>
      <c r="W969" s="76">
        <f t="shared" ca="1" si="131"/>
        <v>0</v>
      </c>
      <c r="Y969" s="106" t="str">
        <f t="shared" si="132"/>
        <v>prüfen</v>
      </c>
      <c r="Z969" s="107" t="str">
        <f ca="1">IFERROR(OFFSET(MD!$U$5,MATCH(Grundlagen_Abrechnung_KAE!$E969,MD_GENDER,0),0),"")</f>
        <v/>
      </c>
      <c r="AA969" s="104">
        <f t="shared" si="133"/>
        <v>0</v>
      </c>
      <c r="AC969" s="104">
        <f t="shared" si="134"/>
        <v>0</v>
      </c>
      <c r="AD969" s="104">
        <f ca="1">IF(F969="Arbeitgeberähnliche Stellung",OFFSET(MD!$Q$5,MATCH(Grundlagen_Abrechnung_KAE!$AK$7,MD_JAHR,0),0)*$H969,IF(J969&gt;0,AC969,I969))</f>
        <v>0</v>
      </c>
      <c r="AF969" s="85" t="e">
        <f ca="1">OFFSET(MD!$P$5,MATCH($AK$7,MD_JAHR,0),0)*12</f>
        <v>#VALUE!</v>
      </c>
      <c r="AG969" s="85">
        <f t="shared" si="135"/>
        <v>0</v>
      </c>
      <c r="AH969" s="81"/>
      <c r="AJ969" s="72"/>
      <c r="AK969" s="72"/>
      <c r="AL969" s="72"/>
      <c r="AM969" s="72"/>
      <c r="AN969" s="72"/>
    </row>
    <row r="970" spans="2:40" ht="15" customHeight="1" x14ac:dyDescent="0.2">
      <c r="B970" s="78"/>
      <c r="C970" s="78"/>
      <c r="D970" s="78"/>
      <c r="E970" s="79"/>
      <c r="F970" s="80"/>
      <c r="G970" s="73"/>
      <c r="H970" s="82"/>
      <c r="I970" s="93"/>
      <c r="J970" s="90"/>
      <c r="K970" s="83"/>
      <c r="L970" s="83"/>
      <c r="M970" s="84"/>
      <c r="N970" s="83"/>
      <c r="O970" s="104" t="str">
        <f ca="1">IF($B970="","",IF(F970="Arbeitgeberähnliche Stellung",OFFSET(MD!$Q$5,MATCH(Grundlagen_Abrechnung_KAE!$AK$7,MD_JAHR,0),0)*$H970,IF(((AD970/12*M970*12)+N970)&gt;AF970,AF970/12,((AD970/12*M970*12)+N970)/12)))</f>
        <v/>
      </c>
      <c r="P970" s="90"/>
      <c r="Q970" s="90"/>
      <c r="R970" s="104">
        <f t="shared" si="128"/>
        <v>0</v>
      </c>
      <c r="T970" s="145">
        <f t="shared" si="129"/>
        <v>0</v>
      </c>
      <c r="U970" s="76">
        <f t="shared" ca="1" si="130"/>
        <v>0</v>
      </c>
      <c r="V970" s="76">
        <f t="shared" ca="1" si="136"/>
        <v>0</v>
      </c>
      <c r="W970" s="76">
        <f t="shared" ca="1" si="131"/>
        <v>0</v>
      </c>
      <c r="Y970" s="106" t="str">
        <f t="shared" si="132"/>
        <v>prüfen</v>
      </c>
      <c r="Z970" s="107" t="str">
        <f ca="1">IFERROR(OFFSET(MD!$U$5,MATCH(Grundlagen_Abrechnung_KAE!$E970,MD_GENDER,0),0),"")</f>
        <v/>
      </c>
      <c r="AA970" s="104">
        <f t="shared" si="133"/>
        <v>0</v>
      </c>
      <c r="AC970" s="104">
        <f t="shared" si="134"/>
        <v>0</v>
      </c>
      <c r="AD970" s="104">
        <f ca="1">IF(F970="Arbeitgeberähnliche Stellung",OFFSET(MD!$Q$5,MATCH(Grundlagen_Abrechnung_KAE!$AK$7,MD_JAHR,0),0)*$H970,IF(J970&gt;0,AC970,I970))</f>
        <v>0</v>
      </c>
      <c r="AF970" s="85" t="e">
        <f ca="1">OFFSET(MD!$P$5,MATCH($AK$7,MD_JAHR,0),0)*12</f>
        <v>#VALUE!</v>
      </c>
      <c r="AG970" s="85">
        <f t="shared" si="135"/>
        <v>0</v>
      </c>
      <c r="AH970" s="81"/>
      <c r="AJ970" s="72"/>
      <c r="AK970" s="72"/>
      <c r="AL970" s="72"/>
      <c r="AM970" s="72"/>
      <c r="AN970" s="72"/>
    </row>
    <row r="971" spans="2:40" ht="15" customHeight="1" x14ac:dyDescent="0.2">
      <c r="B971" s="78"/>
      <c r="C971" s="78"/>
      <c r="D971" s="78"/>
      <c r="E971" s="79"/>
      <c r="F971" s="80"/>
      <c r="G971" s="73"/>
      <c r="H971" s="82"/>
      <c r="I971" s="93"/>
      <c r="J971" s="90"/>
      <c r="K971" s="83"/>
      <c r="L971" s="83"/>
      <c r="M971" s="84"/>
      <c r="N971" s="83"/>
      <c r="O971" s="104" t="str">
        <f ca="1">IF($B971="","",IF(F971="Arbeitgeberähnliche Stellung",OFFSET(MD!$Q$5,MATCH(Grundlagen_Abrechnung_KAE!$AK$7,MD_JAHR,0),0)*$H971,IF(((AD971/12*M971*12)+N971)&gt;AF971,AF971/12,((AD971/12*M971*12)+N971)/12)))</f>
        <v/>
      </c>
      <c r="P971" s="90"/>
      <c r="Q971" s="90"/>
      <c r="R971" s="104">
        <f t="shared" si="128"/>
        <v>0</v>
      </c>
      <c r="T971" s="145">
        <f t="shared" si="129"/>
        <v>0</v>
      </c>
      <c r="U971" s="76">
        <f t="shared" ca="1" si="130"/>
        <v>0</v>
      </c>
      <c r="V971" s="76">
        <f t="shared" ca="1" si="136"/>
        <v>0</v>
      </c>
      <c r="W971" s="76">
        <f t="shared" ca="1" si="131"/>
        <v>0</v>
      </c>
      <c r="Y971" s="106" t="str">
        <f t="shared" si="132"/>
        <v>prüfen</v>
      </c>
      <c r="Z971" s="107" t="str">
        <f ca="1">IFERROR(OFFSET(MD!$U$5,MATCH(Grundlagen_Abrechnung_KAE!$E971,MD_GENDER,0),0),"")</f>
        <v/>
      </c>
      <c r="AA971" s="104">
        <f t="shared" si="133"/>
        <v>0</v>
      </c>
      <c r="AC971" s="104">
        <f t="shared" si="134"/>
        <v>0</v>
      </c>
      <c r="AD971" s="104">
        <f ca="1">IF(F971="Arbeitgeberähnliche Stellung",OFFSET(MD!$Q$5,MATCH(Grundlagen_Abrechnung_KAE!$AK$7,MD_JAHR,0),0)*$H971,IF(J971&gt;0,AC971,I971))</f>
        <v>0</v>
      </c>
      <c r="AF971" s="85" t="e">
        <f ca="1">OFFSET(MD!$P$5,MATCH($AK$7,MD_JAHR,0),0)*12</f>
        <v>#VALUE!</v>
      </c>
      <c r="AG971" s="85">
        <f t="shared" si="135"/>
        <v>0</v>
      </c>
      <c r="AH971" s="81"/>
      <c r="AJ971" s="72"/>
      <c r="AK971" s="72"/>
      <c r="AL971" s="72"/>
      <c r="AM971" s="72"/>
      <c r="AN971" s="72"/>
    </row>
    <row r="972" spans="2:40" ht="15" customHeight="1" x14ac:dyDescent="0.2">
      <c r="B972" s="78"/>
      <c r="C972" s="78"/>
      <c r="D972" s="78"/>
      <c r="E972" s="79"/>
      <c r="F972" s="80"/>
      <c r="G972" s="73"/>
      <c r="H972" s="82"/>
      <c r="I972" s="93"/>
      <c r="J972" s="90"/>
      <c r="K972" s="83"/>
      <c r="L972" s="83"/>
      <c r="M972" s="84"/>
      <c r="N972" s="83"/>
      <c r="O972" s="104" t="str">
        <f ca="1">IF($B972="","",IF(F972="Arbeitgeberähnliche Stellung",OFFSET(MD!$Q$5,MATCH(Grundlagen_Abrechnung_KAE!$AK$7,MD_JAHR,0),0)*$H972,IF(((AD972/12*M972*12)+N972)&gt;AF972,AF972/12,((AD972/12*M972*12)+N972)/12)))</f>
        <v/>
      </c>
      <c r="P972" s="90"/>
      <c r="Q972" s="90"/>
      <c r="R972" s="104">
        <f t="shared" si="128"/>
        <v>0</v>
      </c>
      <c r="T972" s="145">
        <f t="shared" si="129"/>
        <v>0</v>
      </c>
      <c r="U972" s="76">
        <f t="shared" ca="1" si="130"/>
        <v>0</v>
      </c>
      <c r="V972" s="76">
        <f t="shared" ca="1" si="136"/>
        <v>0</v>
      </c>
      <c r="W972" s="76">
        <f t="shared" ca="1" si="131"/>
        <v>0</v>
      </c>
      <c r="Y972" s="106" t="str">
        <f t="shared" si="132"/>
        <v>prüfen</v>
      </c>
      <c r="Z972" s="107" t="str">
        <f ca="1">IFERROR(OFFSET(MD!$U$5,MATCH(Grundlagen_Abrechnung_KAE!$E972,MD_GENDER,0),0),"")</f>
        <v/>
      </c>
      <c r="AA972" s="104">
        <f t="shared" si="133"/>
        <v>0</v>
      </c>
      <c r="AC972" s="104">
        <f t="shared" si="134"/>
        <v>0</v>
      </c>
      <c r="AD972" s="104">
        <f ca="1">IF(F972="Arbeitgeberähnliche Stellung",OFFSET(MD!$Q$5,MATCH(Grundlagen_Abrechnung_KAE!$AK$7,MD_JAHR,0),0)*$H972,IF(J972&gt;0,AC972,I972))</f>
        <v>0</v>
      </c>
      <c r="AF972" s="85" t="e">
        <f ca="1">OFFSET(MD!$P$5,MATCH($AK$7,MD_JAHR,0),0)*12</f>
        <v>#VALUE!</v>
      </c>
      <c r="AG972" s="85">
        <f t="shared" si="135"/>
        <v>0</v>
      </c>
      <c r="AH972" s="81"/>
      <c r="AJ972" s="72"/>
      <c r="AK972" s="72"/>
      <c r="AL972" s="72"/>
      <c r="AM972" s="72"/>
      <c r="AN972" s="72"/>
    </row>
    <row r="973" spans="2:40" ht="15" customHeight="1" x14ac:dyDescent="0.2">
      <c r="B973" s="78"/>
      <c r="C973" s="78"/>
      <c r="D973" s="78"/>
      <c r="E973" s="79"/>
      <c r="F973" s="80"/>
      <c r="G973" s="73"/>
      <c r="H973" s="82"/>
      <c r="I973" s="93"/>
      <c r="J973" s="90"/>
      <c r="K973" s="83"/>
      <c r="L973" s="83"/>
      <c r="M973" s="84"/>
      <c r="N973" s="83"/>
      <c r="O973" s="104" t="str">
        <f ca="1">IF($B973="","",IF(F973="Arbeitgeberähnliche Stellung",OFFSET(MD!$Q$5,MATCH(Grundlagen_Abrechnung_KAE!$AK$7,MD_JAHR,0),0)*$H973,IF(((AD973/12*M973*12)+N973)&gt;AF973,AF973/12,((AD973/12*M973*12)+N973)/12)))</f>
        <v/>
      </c>
      <c r="P973" s="90"/>
      <c r="Q973" s="90"/>
      <c r="R973" s="104">
        <f t="shared" si="128"/>
        <v>0</v>
      </c>
      <c r="T973" s="145">
        <f t="shared" si="129"/>
        <v>0</v>
      </c>
      <c r="U973" s="76">
        <f t="shared" ca="1" si="130"/>
        <v>0</v>
      </c>
      <c r="V973" s="76">
        <f t="shared" ca="1" si="136"/>
        <v>0</v>
      </c>
      <c r="W973" s="76">
        <f t="shared" ca="1" si="131"/>
        <v>0</v>
      </c>
      <c r="Y973" s="106" t="str">
        <f t="shared" si="132"/>
        <v>prüfen</v>
      </c>
      <c r="Z973" s="107" t="str">
        <f ca="1">IFERROR(OFFSET(MD!$U$5,MATCH(Grundlagen_Abrechnung_KAE!$E973,MD_GENDER,0),0),"")</f>
        <v/>
      </c>
      <c r="AA973" s="104">
        <f t="shared" si="133"/>
        <v>0</v>
      </c>
      <c r="AC973" s="104">
        <f t="shared" si="134"/>
        <v>0</v>
      </c>
      <c r="AD973" s="104">
        <f ca="1">IF(F973="Arbeitgeberähnliche Stellung",OFFSET(MD!$Q$5,MATCH(Grundlagen_Abrechnung_KAE!$AK$7,MD_JAHR,0),0)*$H973,IF(J973&gt;0,AC973,I973))</f>
        <v>0</v>
      </c>
      <c r="AF973" s="85" t="e">
        <f ca="1">OFFSET(MD!$P$5,MATCH($AK$7,MD_JAHR,0),0)*12</f>
        <v>#VALUE!</v>
      </c>
      <c r="AG973" s="85">
        <f t="shared" si="135"/>
        <v>0</v>
      </c>
      <c r="AH973" s="81"/>
      <c r="AJ973" s="72"/>
      <c r="AK973" s="72"/>
      <c r="AL973" s="72"/>
      <c r="AM973" s="72"/>
      <c r="AN973" s="72"/>
    </row>
    <row r="974" spans="2:40" ht="15" customHeight="1" x14ac:dyDescent="0.2">
      <c r="B974" s="78"/>
      <c r="C974" s="78"/>
      <c r="D974" s="78"/>
      <c r="E974" s="79"/>
      <c r="F974" s="80"/>
      <c r="G974" s="73"/>
      <c r="H974" s="82"/>
      <c r="I974" s="93"/>
      <c r="J974" s="90"/>
      <c r="K974" s="83"/>
      <c r="L974" s="83"/>
      <c r="M974" s="84"/>
      <c r="N974" s="83"/>
      <c r="O974" s="104" t="str">
        <f ca="1">IF($B974="","",IF(F974="Arbeitgeberähnliche Stellung",OFFSET(MD!$Q$5,MATCH(Grundlagen_Abrechnung_KAE!$AK$7,MD_JAHR,0),0)*$H974,IF(((AD974/12*M974*12)+N974)&gt;AF974,AF974/12,((AD974/12*M974*12)+N974)/12)))</f>
        <v/>
      </c>
      <c r="P974" s="90"/>
      <c r="Q974" s="90"/>
      <c r="R974" s="104">
        <f t="shared" si="128"/>
        <v>0</v>
      </c>
      <c r="T974" s="145">
        <f t="shared" si="129"/>
        <v>0</v>
      </c>
      <c r="U974" s="76">
        <f t="shared" ca="1" si="130"/>
        <v>0</v>
      </c>
      <c r="V974" s="76">
        <f t="shared" ca="1" si="136"/>
        <v>0</v>
      </c>
      <c r="W974" s="76">
        <f t="shared" ca="1" si="131"/>
        <v>0</v>
      </c>
      <c r="Y974" s="106" t="str">
        <f t="shared" si="132"/>
        <v>prüfen</v>
      </c>
      <c r="Z974" s="107" t="str">
        <f ca="1">IFERROR(OFFSET(MD!$U$5,MATCH(Grundlagen_Abrechnung_KAE!$E974,MD_GENDER,0),0),"")</f>
        <v/>
      </c>
      <c r="AA974" s="104">
        <f t="shared" si="133"/>
        <v>0</v>
      </c>
      <c r="AC974" s="104">
        <f t="shared" si="134"/>
        <v>0</v>
      </c>
      <c r="AD974" s="104">
        <f ca="1">IF(F974="Arbeitgeberähnliche Stellung",OFFSET(MD!$Q$5,MATCH(Grundlagen_Abrechnung_KAE!$AK$7,MD_JAHR,0),0)*$H974,IF(J974&gt;0,AC974,I974))</f>
        <v>0</v>
      </c>
      <c r="AF974" s="85" t="e">
        <f ca="1">OFFSET(MD!$P$5,MATCH($AK$7,MD_JAHR,0),0)*12</f>
        <v>#VALUE!</v>
      </c>
      <c r="AG974" s="85">
        <f t="shared" si="135"/>
        <v>0</v>
      </c>
      <c r="AH974" s="81"/>
      <c r="AJ974" s="72"/>
      <c r="AK974" s="72"/>
      <c r="AL974" s="72"/>
      <c r="AM974" s="72"/>
      <c r="AN974" s="72"/>
    </row>
    <row r="975" spans="2:40" ht="15" customHeight="1" x14ac:dyDescent="0.2">
      <c r="B975" s="78"/>
      <c r="C975" s="78"/>
      <c r="D975" s="78"/>
      <c r="E975" s="79"/>
      <c r="F975" s="80"/>
      <c r="G975" s="73"/>
      <c r="H975" s="82"/>
      <c r="I975" s="93"/>
      <c r="J975" s="90"/>
      <c r="K975" s="83"/>
      <c r="L975" s="83"/>
      <c r="M975" s="84"/>
      <c r="N975" s="83"/>
      <c r="O975" s="104" t="str">
        <f ca="1">IF($B975="","",IF(F975="Arbeitgeberähnliche Stellung",OFFSET(MD!$Q$5,MATCH(Grundlagen_Abrechnung_KAE!$AK$7,MD_JAHR,0),0)*$H975,IF(((AD975/12*M975*12)+N975)&gt;AF975,AF975/12,((AD975/12*M975*12)+N975)/12)))</f>
        <v/>
      </c>
      <c r="P975" s="90"/>
      <c r="Q975" s="90"/>
      <c r="R975" s="104">
        <f t="shared" si="128"/>
        <v>0</v>
      </c>
      <c r="T975" s="145">
        <f t="shared" si="129"/>
        <v>0</v>
      </c>
      <c r="U975" s="76">
        <f t="shared" ca="1" si="130"/>
        <v>0</v>
      </c>
      <c r="V975" s="76">
        <f t="shared" ca="1" si="136"/>
        <v>0</v>
      </c>
      <c r="W975" s="76">
        <f t="shared" ca="1" si="131"/>
        <v>0</v>
      </c>
      <c r="Y975" s="106" t="str">
        <f t="shared" si="132"/>
        <v>prüfen</v>
      </c>
      <c r="Z975" s="107" t="str">
        <f ca="1">IFERROR(OFFSET(MD!$U$5,MATCH(Grundlagen_Abrechnung_KAE!$E975,MD_GENDER,0),0),"")</f>
        <v/>
      </c>
      <c r="AA975" s="104">
        <f t="shared" si="133"/>
        <v>0</v>
      </c>
      <c r="AC975" s="104">
        <f t="shared" si="134"/>
        <v>0</v>
      </c>
      <c r="AD975" s="104">
        <f ca="1">IF(F975="Arbeitgeberähnliche Stellung",OFFSET(MD!$Q$5,MATCH(Grundlagen_Abrechnung_KAE!$AK$7,MD_JAHR,0),0)*$H975,IF(J975&gt;0,AC975,I975))</f>
        <v>0</v>
      </c>
      <c r="AF975" s="85" t="e">
        <f ca="1">OFFSET(MD!$P$5,MATCH($AK$7,MD_JAHR,0),0)*12</f>
        <v>#VALUE!</v>
      </c>
      <c r="AG975" s="85">
        <f t="shared" si="135"/>
        <v>0</v>
      </c>
      <c r="AH975" s="81"/>
      <c r="AJ975" s="72"/>
      <c r="AK975" s="72"/>
      <c r="AL975" s="72"/>
      <c r="AM975" s="72"/>
      <c r="AN975" s="72"/>
    </row>
    <row r="976" spans="2:40" ht="15" customHeight="1" x14ac:dyDescent="0.2">
      <c r="B976" s="78"/>
      <c r="C976" s="78"/>
      <c r="D976" s="78"/>
      <c r="E976" s="79"/>
      <c r="F976" s="80"/>
      <c r="G976" s="73"/>
      <c r="H976" s="82"/>
      <c r="I976" s="93"/>
      <c r="J976" s="90"/>
      <c r="K976" s="83"/>
      <c r="L976" s="83"/>
      <c r="M976" s="84"/>
      <c r="N976" s="83"/>
      <c r="O976" s="104" t="str">
        <f ca="1">IF($B976="","",IF(F976="Arbeitgeberähnliche Stellung",OFFSET(MD!$Q$5,MATCH(Grundlagen_Abrechnung_KAE!$AK$7,MD_JAHR,0),0)*$H976,IF(((AD976/12*M976*12)+N976)&gt;AF976,AF976/12,((AD976/12*M976*12)+N976)/12)))</f>
        <v/>
      </c>
      <c r="P976" s="90"/>
      <c r="Q976" s="90"/>
      <c r="R976" s="104">
        <f t="shared" si="128"/>
        <v>0</v>
      </c>
      <c r="T976" s="145">
        <f t="shared" si="129"/>
        <v>0</v>
      </c>
      <c r="U976" s="76">
        <f t="shared" ca="1" si="130"/>
        <v>0</v>
      </c>
      <c r="V976" s="76">
        <f t="shared" ca="1" si="136"/>
        <v>0</v>
      </c>
      <c r="W976" s="76">
        <f t="shared" ca="1" si="131"/>
        <v>0</v>
      </c>
      <c r="Y976" s="106" t="str">
        <f t="shared" si="132"/>
        <v>prüfen</v>
      </c>
      <c r="Z976" s="107" t="str">
        <f ca="1">IFERROR(OFFSET(MD!$U$5,MATCH(Grundlagen_Abrechnung_KAE!$E976,MD_GENDER,0),0),"")</f>
        <v/>
      </c>
      <c r="AA976" s="104">
        <f t="shared" si="133"/>
        <v>0</v>
      </c>
      <c r="AC976" s="104">
        <f t="shared" si="134"/>
        <v>0</v>
      </c>
      <c r="AD976" s="104">
        <f ca="1">IF(F976="Arbeitgeberähnliche Stellung",OFFSET(MD!$Q$5,MATCH(Grundlagen_Abrechnung_KAE!$AK$7,MD_JAHR,0),0)*$H976,IF(J976&gt;0,AC976,I976))</f>
        <v>0</v>
      </c>
      <c r="AF976" s="85" t="e">
        <f ca="1">OFFSET(MD!$P$5,MATCH($AK$7,MD_JAHR,0),0)*12</f>
        <v>#VALUE!</v>
      </c>
      <c r="AG976" s="85">
        <f t="shared" si="135"/>
        <v>0</v>
      </c>
      <c r="AH976" s="81"/>
      <c r="AJ976" s="72"/>
      <c r="AK976" s="72"/>
      <c r="AL976" s="72"/>
      <c r="AM976" s="72"/>
      <c r="AN976" s="72"/>
    </row>
    <row r="977" spans="2:40" ht="15" customHeight="1" x14ac:dyDescent="0.2">
      <c r="B977" s="78"/>
      <c r="C977" s="78"/>
      <c r="D977" s="78"/>
      <c r="E977" s="79"/>
      <c r="F977" s="80"/>
      <c r="G977" s="73"/>
      <c r="H977" s="82"/>
      <c r="I977" s="93"/>
      <c r="J977" s="90"/>
      <c r="K977" s="83"/>
      <c r="L977" s="83"/>
      <c r="M977" s="84"/>
      <c r="N977" s="83"/>
      <c r="O977" s="104" t="str">
        <f ca="1">IF($B977="","",IF(F977="Arbeitgeberähnliche Stellung",OFFSET(MD!$Q$5,MATCH(Grundlagen_Abrechnung_KAE!$AK$7,MD_JAHR,0),0)*$H977,IF(((AD977/12*M977*12)+N977)&gt;AF977,AF977/12,((AD977/12*M977*12)+N977)/12)))</f>
        <v/>
      </c>
      <c r="P977" s="90"/>
      <c r="Q977" s="90"/>
      <c r="R977" s="104">
        <f t="shared" si="128"/>
        <v>0</v>
      </c>
      <c r="T977" s="145">
        <f t="shared" si="129"/>
        <v>0</v>
      </c>
      <c r="U977" s="76">
        <f t="shared" ca="1" si="130"/>
        <v>0</v>
      </c>
      <c r="V977" s="76">
        <f t="shared" ca="1" si="136"/>
        <v>0</v>
      </c>
      <c r="W977" s="76">
        <f t="shared" ca="1" si="131"/>
        <v>0</v>
      </c>
      <c r="Y977" s="106" t="str">
        <f t="shared" si="132"/>
        <v>prüfen</v>
      </c>
      <c r="Z977" s="107" t="str">
        <f ca="1">IFERROR(OFFSET(MD!$U$5,MATCH(Grundlagen_Abrechnung_KAE!$E977,MD_GENDER,0),0),"")</f>
        <v/>
      </c>
      <c r="AA977" s="104">
        <f t="shared" si="133"/>
        <v>0</v>
      </c>
      <c r="AC977" s="104">
        <f t="shared" si="134"/>
        <v>0</v>
      </c>
      <c r="AD977" s="104">
        <f ca="1">IF(F977="Arbeitgeberähnliche Stellung",OFFSET(MD!$Q$5,MATCH(Grundlagen_Abrechnung_KAE!$AK$7,MD_JAHR,0),0)*$H977,IF(J977&gt;0,AC977,I977))</f>
        <v>0</v>
      </c>
      <c r="AF977" s="85" t="e">
        <f ca="1">OFFSET(MD!$P$5,MATCH($AK$7,MD_JAHR,0),0)*12</f>
        <v>#VALUE!</v>
      </c>
      <c r="AG977" s="85">
        <f t="shared" si="135"/>
        <v>0</v>
      </c>
      <c r="AH977" s="81"/>
      <c r="AJ977" s="72"/>
      <c r="AK977" s="72"/>
      <c r="AL977" s="72"/>
      <c r="AM977" s="72"/>
      <c r="AN977" s="72"/>
    </row>
    <row r="978" spans="2:40" ht="15" customHeight="1" x14ac:dyDescent="0.2">
      <c r="B978" s="78"/>
      <c r="C978" s="78"/>
      <c r="D978" s="78"/>
      <c r="E978" s="79"/>
      <c r="F978" s="80"/>
      <c r="G978" s="73"/>
      <c r="H978" s="82"/>
      <c r="I978" s="93"/>
      <c r="J978" s="90"/>
      <c r="K978" s="83"/>
      <c r="L978" s="83"/>
      <c r="M978" s="84"/>
      <c r="N978" s="83"/>
      <c r="O978" s="104" t="str">
        <f ca="1">IF($B978="","",IF(F978="Arbeitgeberähnliche Stellung",OFFSET(MD!$Q$5,MATCH(Grundlagen_Abrechnung_KAE!$AK$7,MD_JAHR,0),0)*$H978,IF(((AD978/12*M978*12)+N978)&gt;AF978,AF978/12,((AD978/12*M978*12)+N978)/12)))</f>
        <v/>
      </c>
      <c r="P978" s="90"/>
      <c r="Q978" s="90"/>
      <c r="R978" s="104">
        <f t="shared" si="128"/>
        <v>0</v>
      </c>
      <c r="T978" s="145">
        <f t="shared" si="129"/>
        <v>0</v>
      </c>
      <c r="U978" s="76">
        <f t="shared" ca="1" si="130"/>
        <v>0</v>
      </c>
      <c r="V978" s="76">
        <f t="shared" ca="1" si="136"/>
        <v>0</v>
      </c>
      <c r="W978" s="76">
        <f t="shared" ca="1" si="131"/>
        <v>0</v>
      </c>
      <c r="Y978" s="106" t="str">
        <f t="shared" si="132"/>
        <v>prüfen</v>
      </c>
      <c r="Z978" s="107" t="str">
        <f ca="1">IFERROR(OFFSET(MD!$U$5,MATCH(Grundlagen_Abrechnung_KAE!$E978,MD_GENDER,0),0),"")</f>
        <v/>
      </c>
      <c r="AA978" s="104">
        <f t="shared" si="133"/>
        <v>0</v>
      </c>
      <c r="AC978" s="104">
        <f t="shared" si="134"/>
        <v>0</v>
      </c>
      <c r="AD978" s="104">
        <f ca="1">IF(F978="Arbeitgeberähnliche Stellung",OFFSET(MD!$Q$5,MATCH(Grundlagen_Abrechnung_KAE!$AK$7,MD_JAHR,0),0)*$H978,IF(J978&gt;0,AC978,I978))</f>
        <v>0</v>
      </c>
      <c r="AF978" s="85" t="e">
        <f ca="1">OFFSET(MD!$P$5,MATCH($AK$7,MD_JAHR,0),0)*12</f>
        <v>#VALUE!</v>
      </c>
      <c r="AG978" s="85">
        <f t="shared" si="135"/>
        <v>0</v>
      </c>
      <c r="AH978" s="81"/>
      <c r="AJ978" s="72"/>
      <c r="AK978" s="72"/>
      <c r="AL978" s="72"/>
      <c r="AM978" s="72"/>
      <c r="AN978" s="72"/>
    </row>
    <row r="979" spans="2:40" ht="15" customHeight="1" x14ac:dyDescent="0.2">
      <c r="B979" s="78"/>
      <c r="C979" s="78"/>
      <c r="D979" s="78"/>
      <c r="E979" s="79"/>
      <c r="F979" s="80"/>
      <c r="G979" s="73"/>
      <c r="H979" s="82"/>
      <c r="I979" s="93"/>
      <c r="J979" s="90"/>
      <c r="K979" s="83"/>
      <c r="L979" s="83"/>
      <c r="M979" s="84"/>
      <c r="N979" s="83"/>
      <c r="O979" s="104" t="str">
        <f ca="1">IF($B979="","",IF(F979="Arbeitgeberähnliche Stellung",OFFSET(MD!$Q$5,MATCH(Grundlagen_Abrechnung_KAE!$AK$7,MD_JAHR,0),0)*$H979,IF(((AD979/12*M979*12)+N979)&gt;AF979,AF979/12,((AD979/12*M979*12)+N979)/12)))</f>
        <v/>
      </c>
      <c r="P979" s="90"/>
      <c r="Q979" s="90"/>
      <c r="R979" s="104">
        <f t="shared" ref="R979:R1042" si="137">ROUND(IF(Q979="",0,IF(P979=0,0,IF(Q979&gt;P979,0,P979-Q979))),2)</f>
        <v>0</v>
      </c>
      <c r="T979" s="145">
        <f t="shared" ref="T979:T1042" si="138">IFERROR(R979/P979,0)</f>
        <v>0</v>
      </c>
      <c r="U979" s="76">
        <f t="shared" ref="U979:U1042" ca="1" si="139">IFERROR(IF(O979-W979=0,O979,(O979)*(1-T979)),0)</f>
        <v>0</v>
      </c>
      <c r="V979" s="76">
        <f t="shared" ca="1" si="136"/>
        <v>0</v>
      </c>
      <c r="W979" s="76">
        <f t="shared" ref="W979:W1042" ca="1" si="140">IFERROR(O979*T979,0)*0.8</f>
        <v>0</v>
      </c>
      <c r="Y979" s="106" t="str">
        <f t="shared" ref="Y979:Y1042" si="141">IF(YEAR($G979)&gt;$Y$16,"prüfen","")</f>
        <v>prüfen</v>
      </c>
      <c r="Z979" s="107" t="str">
        <f ca="1">IFERROR(OFFSET(MD!$U$5,MATCH(Grundlagen_Abrechnung_KAE!$E979,MD_GENDER,0),0),"")</f>
        <v/>
      </c>
      <c r="AA979" s="104">
        <f t="shared" ref="AA979:AA1042" si="142">IF(B979="",0,IF(YEAR(G979)&gt;$AA$16,0,1))</f>
        <v>0</v>
      </c>
      <c r="AC979" s="104">
        <f t="shared" ref="AC979:AC1042" si="143">IF(J979*K979/6&gt;J979*L979/12,J979*K979/6,J979*L979/12)</f>
        <v>0</v>
      </c>
      <c r="AD979" s="104">
        <f ca="1">IF(F979="Arbeitgeberähnliche Stellung",OFFSET(MD!$Q$5,MATCH(Grundlagen_Abrechnung_KAE!$AK$7,MD_JAHR,0),0)*$H979,IF(J979&gt;0,AC979,I979))</f>
        <v>0</v>
      </c>
      <c r="AF979" s="85" t="e">
        <f ca="1">OFFSET(MD!$P$5,MATCH($AK$7,MD_JAHR,0),0)*12</f>
        <v>#VALUE!</v>
      </c>
      <c r="AG979" s="85">
        <f t="shared" ref="AG979:AG1042" si="144">I979*M979+N979</f>
        <v>0</v>
      </c>
      <c r="AH979" s="81"/>
      <c r="AJ979" s="72"/>
      <c r="AK979" s="72"/>
      <c r="AL979" s="72"/>
      <c r="AM979" s="72"/>
      <c r="AN979" s="72"/>
    </row>
    <row r="980" spans="2:40" ht="15" customHeight="1" x14ac:dyDescent="0.2">
      <c r="B980" s="78"/>
      <c r="C980" s="78"/>
      <c r="D980" s="78"/>
      <c r="E980" s="79"/>
      <c r="F980" s="80"/>
      <c r="G980" s="73"/>
      <c r="H980" s="82"/>
      <c r="I980" s="93"/>
      <c r="J980" s="90"/>
      <c r="K980" s="83"/>
      <c r="L980" s="83"/>
      <c r="M980" s="84"/>
      <c r="N980" s="83"/>
      <c r="O980" s="104" t="str">
        <f ca="1">IF($B980="","",IF(F980="Arbeitgeberähnliche Stellung",OFFSET(MD!$Q$5,MATCH(Grundlagen_Abrechnung_KAE!$AK$7,MD_JAHR,0),0)*$H980,IF(((AD980/12*M980*12)+N980)&gt;AF980,AF980/12,((AD980/12*M980*12)+N980)/12)))</f>
        <v/>
      </c>
      <c r="P980" s="90"/>
      <c r="Q980" s="90"/>
      <c r="R980" s="104">
        <f t="shared" si="137"/>
        <v>0</v>
      </c>
      <c r="T980" s="145">
        <f t="shared" si="138"/>
        <v>0</v>
      </c>
      <c r="U980" s="76">
        <f t="shared" ca="1" si="139"/>
        <v>0</v>
      </c>
      <c r="V980" s="76">
        <f t="shared" ref="V980:V1043" ca="1" si="145">IFERROR(O980*T980,0)</f>
        <v>0</v>
      </c>
      <c r="W980" s="76">
        <f t="shared" ca="1" si="140"/>
        <v>0</v>
      </c>
      <c r="Y980" s="106" t="str">
        <f t="shared" si="141"/>
        <v>prüfen</v>
      </c>
      <c r="Z980" s="107" t="str">
        <f ca="1">IFERROR(OFFSET(MD!$U$5,MATCH(Grundlagen_Abrechnung_KAE!$E980,MD_GENDER,0),0),"")</f>
        <v/>
      </c>
      <c r="AA980" s="104">
        <f t="shared" si="142"/>
        <v>0</v>
      </c>
      <c r="AC980" s="104">
        <f t="shared" si="143"/>
        <v>0</v>
      </c>
      <c r="AD980" s="104">
        <f ca="1">IF(F980="Arbeitgeberähnliche Stellung",OFFSET(MD!$Q$5,MATCH(Grundlagen_Abrechnung_KAE!$AK$7,MD_JAHR,0),0)*$H980,IF(J980&gt;0,AC980,I980))</f>
        <v>0</v>
      </c>
      <c r="AF980" s="85" t="e">
        <f ca="1">OFFSET(MD!$P$5,MATCH($AK$7,MD_JAHR,0),0)*12</f>
        <v>#VALUE!</v>
      </c>
      <c r="AG980" s="85">
        <f t="shared" si="144"/>
        <v>0</v>
      </c>
      <c r="AH980" s="81"/>
      <c r="AJ980" s="72"/>
      <c r="AK980" s="72"/>
      <c r="AL980" s="72"/>
      <c r="AM980" s="72"/>
      <c r="AN980" s="72"/>
    </row>
    <row r="981" spans="2:40" ht="15" customHeight="1" x14ac:dyDescent="0.2">
      <c r="B981" s="78"/>
      <c r="C981" s="78"/>
      <c r="D981" s="78"/>
      <c r="E981" s="79"/>
      <c r="F981" s="80"/>
      <c r="G981" s="73"/>
      <c r="H981" s="82"/>
      <c r="I981" s="93"/>
      <c r="J981" s="90"/>
      <c r="K981" s="83"/>
      <c r="L981" s="83"/>
      <c r="M981" s="84"/>
      <c r="N981" s="83"/>
      <c r="O981" s="104" t="str">
        <f ca="1">IF($B981="","",IF(F981="Arbeitgeberähnliche Stellung",OFFSET(MD!$Q$5,MATCH(Grundlagen_Abrechnung_KAE!$AK$7,MD_JAHR,0),0)*$H981,IF(((AD981/12*M981*12)+N981)&gt;AF981,AF981/12,((AD981/12*M981*12)+N981)/12)))</f>
        <v/>
      </c>
      <c r="P981" s="90"/>
      <c r="Q981" s="90"/>
      <c r="R981" s="104">
        <f t="shared" si="137"/>
        <v>0</v>
      </c>
      <c r="T981" s="145">
        <f t="shared" si="138"/>
        <v>0</v>
      </c>
      <c r="U981" s="76">
        <f t="shared" ca="1" si="139"/>
        <v>0</v>
      </c>
      <c r="V981" s="76">
        <f t="shared" ca="1" si="145"/>
        <v>0</v>
      </c>
      <c r="W981" s="76">
        <f t="shared" ca="1" si="140"/>
        <v>0</v>
      </c>
      <c r="Y981" s="106" t="str">
        <f t="shared" si="141"/>
        <v>prüfen</v>
      </c>
      <c r="Z981" s="107" t="str">
        <f ca="1">IFERROR(OFFSET(MD!$U$5,MATCH(Grundlagen_Abrechnung_KAE!$E981,MD_GENDER,0),0),"")</f>
        <v/>
      </c>
      <c r="AA981" s="104">
        <f t="shared" si="142"/>
        <v>0</v>
      </c>
      <c r="AC981" s="104">
        <f t="shared" si="143"/>
        <v>0</v>
      </c>
      <c r="AD981" s="104">
        <f ca="1">IF(F981="Arbeitgeberähnliche Stellung",OFFSET(MD!$Q$5,MATCH(Grundlagen_Abrechnung_KAE!$AK$7,MD_JAHR,0),0)*$H981,IF(J981&gt;0,AC981,I981))</f>
        <v>0</v>
      </c>
      <c r="AF981" s="85" t="e">
        <f ca="1">OFFSET(MD!$P$5,MATCH($AK$7,MD_JAHR,0),0)*12</f>
        <v>#VALUE!</v>
      </c>
      <c r="AG981" s="85">
        <f t="shared" si="144"/>
        <v>0</v>
      </c>
      <c r="AH981" s="81"/>
      <c r="AJ981" s="72"/>
      <c r="AK981" s="72"/>
      <c r="AL981" s="72"/>
      <c r="AM981" s="72"/>
      <c r="AN981" s="72"/>
    </row>
    <row r="982" spans="2:40" ht="15" customHeight="1" x14ac:dyDescent="0.2">
      <c r="B982" s="78"/>
      <c r="C982" s="78"/>
      <c r="D982" s="78"/>
      <c r="E982" s="79"/>
      <c r="F982" s="80"/>
      <c r="G982" s="73"/>
      <c r="H982" s="82"/>
      <c r="I982" s="93"/>
      <c r="J982" s="90"/>
      <c r="K982" s="83"/>
      <c r="L982" s="83"/>
      <c r="M982" s="84"/>
      <c r="N982" s="83"/>
      <c r="O982" s="104" t="str">
        <f ca="1">IF($B982="","",IF(F982="Arbeitgeberähnliche Stellung",OFFSET(MD!$Q$5,MATCH(Grundlagen_Abrechnung_KAE!$AK$7,MD_JAHR,0),0)*$H982,IF(((AD982/12*M982*12)+N982)&gt;AF982,AF982/12,((AD982/12*M982*12)+N982)/12)))</f>
        <v/>
      </c>
      <c r="P982" s="90"/>
      <c r="Q982" s="90"/>
      <c r="R982" s="104">
        <f t="shared" si="137"/>
        <v>0</v>
      </c>
      <c r="T982" s="145">
        <f t="shared" si="138"/>
        <v>0</v>
      </c>
      <c r="U982" s="76">
        <f t="shared" ca="1" si="139"/>
        <v>0</v>
      </c>
      <c r="V982" s="76">
        <f t="shared" ca="1" si="145"/>
        <v>0</v>
      </c>
      <c r="W982" s="76">
        <f t="shared" ca="1" si="140"/>
        <v>0</v>
      </c>
      <c r="Y982" s="106" t="str">
        <f t="shared" si="141"/>
        <v>prüfen</v>
      </c>
      <c r="Z982" s="107" t="str">
        <f ca="1">IFERROR(OFFSET(MD!$U$5,MATCH(Grundlagen_Abrechnung_KAE!$E982,MD_GENDER,0),0),"")</f>
        <v/>
      </c>
      <c r="AA982" s="104">
        <f t="shared" si="142"/>
        <v>0</v>
      </c>
      <c r="AC982" s="104">
        <f t="shared" si="143"/>
        <v>0</v>
      </c>
      <c r="AD982" s="104">
        <f ca="1">IF(F982="Arbeitgeberähnliche Stellung",OFFSET(MD!$Q$5,MATCH(Grundlagen_Abrechnung_KAE!$AK$7,MD_JAHR,0),0)*$H982,IF(J982&gt;0,AC982,I982))</f>
        <v>0</v>
      </c>
      <c r="AF982" s="85" t="e">
        <f ca="1">OFFSET(MD!$P$5,MATCH($AK$7,MD_JAHR,0),0)*12</f>
        <v>#VALUE!</v>
      </c>
      <c r="AG982" s="85">
        <f t="shared" si="144"/>
        <v>0</v>
      </c>
      <c r="AH982" s="81"/>
      <c r="AJ982" s="72"/>
      <c r="AK982" s="72"/>
      <c r="AL982" s="72"/>
      <c r="AM982" s="72"/>
      <c r="AN982" s="72"/>
    </row>
    <row r="983" spans="2:40" ht="15" customHeight="1" x14ac:dyDescent="0.2">
      <c r="B983" s="78"/>
      <c r="C983" s="78"/>
      <c r="D983" s="78"/>
      <c r="E983" s="79"/>
      <c r="F983" s="80"/>
      <c r="G983" s="73"/>
      <c r="H983" s="82"/>
      <c r="I983" s="93"/>
      <c r="J983" s="90"/>
      <c r="K983" s="83"/>
      <c r="L983" s="83"/>
      <c r="M983" s="84"/>
      <c r="N983" s="83"/>
      <c r="O983" s="104" t="str">
        <f ca="1">IF($B983="","",IF(F983="Arbeitgeberähnliche Stellung",OFFSET(MD!$Q$5,MATCH(Grundlagen_Abrechnung_KAE!$AK$7,MD_JAHR,0),0)*$H983,IF(((AD983/12*M983*12)+N983)&gt;AF983,AF983/12,((AD983/12*M983*12)+N983)/12)))</f>
        <v/>
      </c>
      <c r="P983" s="90"/>
      <c r="Q983" s="90"/>
      <c r="R983" s="104">
        <f t="shared" si="137"/>
        <v>0</v>
      </c>
      <c r="T983" s="145">
        <f t="shared" si="138"/>
        <v>0</v>
      </c>
      <c r="U983" s="76">
        <f t="shared" ca="1" si="139"/>
        <v>0</v>
      </c>
      <c r="V983" s="76">
        <f t="shared" ca="1" si="145"/>
        <v>0</v>
      </c>
      <c r="W983" s="76">
        <f t="shared" ca="1" si="140"/>
        <v>0</v>
      </c>
      <c r="Y983" s="106" t="str">
        <f t="shared" si="141"/>
        <v>prüfen</v>
      </c>
      <c r="Z983" s="107" t="str">
        <f ca="1">IFERROR(OFFSET(MD!$U$5,MATCH(Grundlagen_Abrechnung_KAE!$E983,MD_GENDER,0),0),"")</f>
        <v/>
      </c>
      <c r="AA983" s="104">
        <f t="shared" si="142"/>
        <v>0</v>
      </c>
      <c r="AC983" s="104">
        <f t="shared" si="143"/>
        <v>0</v>
      </c>
      <c r="AD983" s="104">
        <f ca="1">IF(F983="Arbeitgeberähnliche Stellung",OFFSET(MD!$Q$5,MATCH(Grundlagen_Abrechnung_KAE!$AK$7,MD_JAHR,0),0)*$H983,IF(J983&gt;0,AC983,I983))</f>
        <v>0</v>
      </c>
      <c r="AF983" s="85" t="e">
        <f ca="1">OFFSET(MD!$P$5,MATCH($AK$7,MD_JAHR,0),0)*12</f>
        <v>#VALUE!</v>
      </c>
      <c r="AG983" s="85">
        <f t="shared" si="144"/>
        <v>0</v>
      </c>
      <c r="AH983" s="81"/>
      <c r="AJ983" s="72"/>
      <c r="AK983" s="72"/>
      <c r="AL983" s="72"/>
      <c r="AM983" s="72"/>
      <c r="AN983" s="72"/>
    </row>
    <row r="984" spans="2:40" ht="15" customHeight="1" x14ac:dyDescent="0.2">
      <c r="B984" s="78"/>
      <c r="C984" s="78"/>
      <c r="D984" s="78"/>
      <c r="E984" s="79"/>
      <c r="F984" s="80"/>
      <c r="G984" s="73"/>
      <c r="H984" s="82"/>
      <c r="I984" s="93"/>
      <c r="J984" s="90"/>
      <c r="K984" s="83"/>
      <c r="L984" s="83"/>
      <c r="M984" s="84"/>
      <c r="N984" s="83"/>
      <c r="O984" s="104" t="str">
        <f ca="1">IF($B984="","",IF(F984="Arbeitgeberähnliche Stellung",OFFSET(MD!$Q$5,MATCH(Grundlagen_Abrechnung_KAE!$AK$7,MD_JAHR,0),0)*$H984,IF(((AD984/12*M984*12)+N984)&gt;AF984,AF984/12,((AD984/12*M984*12)+N984)/12)))</f>
        <v/>
      </c>
      <c r="P984" s="90"/>
      <c r="Q984" s="90"/>
      <c r="R984" s="104">
        <f t="shared" si="137"/>
        <v>0</v>
      </c>
      <c r="T984" s="145">
        <f t="shared" si="138"/>
        <v>0</v>
      </c>
      <c r="U984" s="76">
        <f t="shared" ca="1" si="139"/>
        <v>0</v>
      </c>
      <c r="V984" s="76">
        <f t="shared" ca="1" si="145"/>
        <v>0</v>
      </c>
      <c r="W984" s="76">
        <f t="shared" ca="1" si="140"/>
        <v>0</v>
      </c>
      <c r="Y984" s="106" t="str">
        <f t="shared" si="141"/>
        <v>prüfen</v>
      </c>
      <c r="Z984" s="107" t="str">
        <f ca="1">IFERROR(OFFSET(MD!$U$5,MATCH(Grundlagen_Abrechnung_KAE!$E984,MD_GENDER,0),0),"")</f>
        <v/>
      </c>
      <c r="AA984" s="104">
        <f t="shared" si="142"/>
        <v>0</v>
      </c>
      <c r="AC984" s="104">
        <f t="shared" si="143"/>
        <v>0</v>
      </c>
      <c r="AD984" s="104">
        <f ca="1">IF(F984="Arbeitgeberähnliche Stellung",OFFSET(MD!$Q$5,MATCH(Grundlagen_Abrechnung_KAE!$AK$7,MD_JAHR,0),0)*$H984,IF(J984&gt;0,AC984,I984))</f>
        <v>0</v>
      </c>
      <c r="AF984" s="85" t="e">
        <f ca="1">OFFSET(MD!$P$5,MATCH($AK$7,MD_JAHR,0),0)*12</f>
        <v>#VALUE!</v>
      </c>
      <c r="AG984" s="85">
        <f t="shared" si="144"/>
        <v>0</v>
      </c>
      <c r="AH984" s="81"/>
      <c r="AJ984" s="72"/>
      <c r="AK984" s="72"/>
      <c r="AL984" s="72"/>
      <c r="AM984" s="72"/>
      <c r="AN984" s="72"/>
    </row>
    <row r="985" spans="2:40" ht="15" customHeight="1" x14ac:dyDescent="0.2">
      <c r="B985" s="78"/>
      <c r="C985" s="78"/>
      <c r="D985" s="78"/>
      <c r="E985" s="79"/>
      <c r="F985" s="80"/>
      <c r="G985" s="73"/>
      <c r="H985" s="82"/>
      <c r="I985" s="93"/>
      <c r="J985" s="90"/>
      <c r="K985" s="83"/>
      <c r="L985" s="83"/>
      <c r="M985" s="84"/>
      <c r="N985" s="83"/>
      <c r="O985" s="104" t="str">
        <f ca="1">IF($B985="","",IF(F985="Arbeitgeberähnliche Stellung",OFFSET(MD!$Q$5,MATCH(Grundlagen_Abrechnung_KAE!$AK$7,MD_JAHR,0),0)*$H985,IF(((AD985/12*M985*12)+N985)&gt;AF985,AF985/12,((AD985/12*M985*12)+N985)/12)))</f>
        <v/>
      </c>
      <c r="P985" s="90"/>
      <c r="Q985" s="90"/>
      <c r="R985" s="104">
        <f t="shared" si="137"/>
        <v>0</v>
      </c>
      <c r="T985" s="145">
        <f t="shared" si="138"/>
        <v>0</v>
      </c>
      <c r="U985" s="76">
        <f t="shared" ca="1" si="139"/>
        <v>0</v>
      </c>
      <c r="V985" s="76">
        <f t="shared" ca="1" si="145"/>
        <v>0</v>
      </c>
      <c r="W985" s="76">
        <f t="shared" ca="1" si="140"/>
        <v>0</v>
      </c>
      <c r="Y985" s="106" t="str">
        <f t="shared" si="141"/>
        <v>prüfen</v>
      </c>
      <c r="Z985" s="107" t="str">
        <f ca="1">IFERROR(OFFSET(MD!$U$5,MATCH(Grundlagen_Abrechnung_KAE!$E985,MD_GENDER,0),0),"")</f>
        <v/>
      </c>
      <c r="AA985" s="104">
        <f t="shared" si="142"/>
        <v>0</v>
      </c>
      <c r="AC985" s="104">
        <f t="shared" si="143"/>
        <v>0</v>
      </c>
      <c r="AD985" s="104">
        <f ca="1">IF(F985="Arbeitgeberähnliche Stellung",OFFSET(MD!$Q$5,MATCH(Grundlagen_Abrechnung_KAE!$AK$7,MD_JAHR,0),0)*$H985,IF(J985&gt;0,AC985,I985))</f>
        <v>0</v>
      </c>
      <c r="AF985" s="85" t="e">
        <f ca="1">OFFSET(MD!$P$5,MATCH($AK$7,MD_JAHR,0),0)*12</f>
        <v>#VALUE!</v>
      </c>
      <c r="AG985" s="85">
        <f t="shared" si="144"/>
        <v>0</v>
      </c>
      <c r="AH985" s="81"/>
      <c r="AJ985" s="72"/>
      <c r="AK985" s="72"/>
      <c r="AL985" s="72"/>
      <c r="AM985" s="72"/>
      <c r="AN985" s="72"/>
    </row>
    <row r="986" spans="2:40" ht="15" customHeight="1" x14ac:dyDescent="0.2">
      <c r="B986" s="78"/>
      <c r="C986" s="78"/>
      <c r="D986" s="78"/>
      <c r="E986" s="79"/>
      <c r="F986" s="80"/>
      <c r="G986" s="73"/>
      <c r="H986" s="82"/>
      <c r="I986" s="93"/>
      <c r="J986" s="90"/>
      <c r="K986" s="83"/>
      <c r="L986" s="83"/>
      <c r="M986" s="84"/>
      <c r="N986" s="83"/>
      <c r="O986" s="104" t="str">
        <f ca="1">IF($B986="","",IF(F986="Arbeitgeberähnliche Stellung",OFFSET(MD!$Q$5,MATCH(Grundlagen_Abrechnung_KAE!$AK$7,MD_JAHR,0),0)*$H986,IF(((AD986/12*M986*12)+N986)&gt;AF986,AF986/12,((AD986/12*M986*12)+N986)/12)))</f>
        <v/>
      </c>
      <c r="P986" s="90"/>
      <c r="Q986" s="90"/>
      <c r="R986" s="104">
        <f t="shared" si="137"/>
        <v>0</v>
      </c>
      <c r="T986" s="145">
        <f t="shared" si="138"/>
        <v>0</v>
      </c>
      <c r="U986" s="76">
        <f t="shared" ca="1" si="139"/>
        <v>0</v>
      </c>
      <c r="V986" s="76">
        <f t="shared" ca="1" si="145"/>
        <v>0</v>
      </c>
      <c r="W986" s="76">
        <f t="shared" ca="1" si="140"/>
        <v>0</v>
      </c>
      <c r="Y986" s="106" t="str">
        <f t="shared" si="141"/>
        <v>prüfen</v>
      </c>
      <c r="Z986" s="107" t="str">
        <f ca="1">IFERROR(OFFSET(MD!$U$5,MATCH(Grundlagen_Abrechnung_KAE!$E986,MD_GENDER,0),0),"")</f>
        <v/>
      </c>
      <c r="AA986" s="104">
        <f t="shared" si="142"/>
        <v>0</v>
      </c>
      <c r="AC986" s="104">
        <f t="shared" si="143"/>
        <v>0</v>
      </c>
      <c r="AD986" s="104">
        <f ca="1">IF(F986="Arbeitgeberähnliche Stellung",OFFSET(MD!$Q$5,MATCH(Grundlagen_Abrechnung_KAE!$AK$7,MD_JAHR,0),0)*$H986,IF(J986&gt;0,AC986,I986))</f>
        <v>0</v>
      </c>
      <c r="AF986" s="85" t="e">
        <f ca="1">OFFSET(MD!$P$5,MATCH($AK$7,MD_JAHR,0),0)*12</f>
        <v>#VALUE!</v>
      </c>
      <c r="AG986" s="85">
        <f t="shared" si="144"/>
        <v>0</v>
      </c>
      <c r="AH986" s="81"/>
      <c r="AJ986" s="72"/>
      <c r="AK986" s="72"/>
      <c r="AL986" s="72"/>
      <c r="AM986" s="72"/>
      <c r="AN986" s="72"/>
    </row>
    <row r="987" spans="2:40" ht="15" customHeight="1" x14ac:dyDescent="0.2">
      <c r="B987" s="78"/>
      <c r="C987" s="78"/>
      <c r="D987" s="78"/>
      <c r="E987" s="79"/>
      <c r="F987" s="80"/>
      <c r="G987" s="73"/>
      <c r="H987" s="82"/>
      <c r="I987" s="93"/>
      <c r="J987" s="90"/>
      <c r="K987" s="83"/>
      <c r="L987" s="83"/>
      <c r="M987" s="84"/>
      <c r="N987" s="83"/>
      <c r="O987" s="104" t="str">
        <f ca="1">IF($B987="","",IF(F987="Arbeitgeberähnliche Stellung",OFFSET(MD!$Q$5,MATCH(Grundlagen_Abrechnung_KAE!$AK$7,MD_JAHR,0),0)*$H987,IF(((AD987/12*M987*12)+N987)&gt;AF987,AF987/12,((AD987/12*M987*12)+N987)/12)))</f>
        <v/>
      </c>
      <c r="P987" s="90"/>
      <c r="Q987" s="90"/>
      <c r="R987" s="104">
        <f t="shared" si="137"/>
        <v>0</v>
      </c>
      <c r="T987" s="145">
        <f t="shared" si="138"/>
        <v>0</v>
      </c>
      <c r="U987" s="76">
        <f t="shared" ca="1" si="139"/>
        <v>0</v>
      </c>
      <c r="V987" s="76">
        <f t="shared" ca="1" si="145"/>
        <v>0</v>
      </c>
      <c r="W987" s="76">
        <f t="shared" ca="1" si="140"/>
        <v>0</v>
      </c>
      <c r="Y987" s="106" t="str">
        <f t="shared" si="141"/>
        <v>prüfen</v>
      </c>
      <c r="Z987" s="107" t="str">
        <f ca="1">IFERROR(OFFSET(MD!$U$5,MATCH(Grundlagen_Abrechnung_KAE!$E987,MD_GENDER,0),0),"")</f>
        <v/>
      </c>
      <c r="AA987" s="104">
        <f t="shared" si="142"/>
        <v>0</v>
      </c>
      <c r="AC987" s="104">
        <f t="shared" si="143"/>
        <v>0</v>
      </c>
      <c r="AD987" s="104">
        <f ca="1">IF(F987="Arbeitgeberähnliche Stellung",OFFSET(MD!$Q$5,MATCH(Grundlagen_Abrechnung_KAE!$AK$7,MD_JAHR,0),0)*$H987,IF(J987&gt;0,AC987,I987))</f>
        <v>0</v>
      </c>
      <c r="AF987" s="85" t="e">
        <f ca="1">OFFSET(MD!$P$5,MATCH($AK$7,MD_JAHR,0),0)*12</f>
        <v>#VALUE!</v>
      </c>
      <c r="AG987" s="85">
        <f t="shared" si="144"/>
        <v>0</v>
      </c>
      <c r="AH987" s="81"/>
      <c r="AJ987" s="72"/>
      <c r="AK987" s="72"/>
      <c r="AL987" s="72"/>
      <c r="AM987" s="72"/>
      <c r="AN987" s="72"/>
    </row>
    <row r="988" spans="2:40" ht="15" customHeight="1" x14ac:dyDescent="0.2">
      <c r="B988" s="78"/>
      <c r="C988" s="78"/>
      <c r="D988" s="78"/>
      <c r="E988" s="79"/>
      <c r="F988" s="80"/>
      <c r="G988" s="73"/>
      <c r="H988" s="82"/>
      <c r="I988" s="93"/>
      <c r="J988" s="90"/>
      <c r="K988" s="83"/>
      <c r="L988" s="83"/>
      <c r="M988" s="84"/>
      <c r="N988" s="83"/>
      <c r="O988" s="104" t="str">
        <f ca="1">IF($B988="","",IF(F988="Arbeitgeberähnliche Stellung",OFFSET(MD!$Q$5,MATCH(Grundlagen_Abrechnung_KAE!$AK$7,MD_JAHR,0),0)*$H988,IF(((AD988/12*M988*12)+N988)&gt;AF988,AF988/12,((AD988/12*M988*12)+N988)/12)))</f>
        <v/>
      </c>
      <c r="P988" s="90"/>
      <c r="Q988" s="90"/>
      <c r="R988" s="104">
        <f t="shared" si="137"/>
        <v>0</v>
      </c>
      <c r="T988" s="145">
        <f t="shared" si="138"/>
        <v>0</v>
      </c>
      <c r="U988" s="76">
        <f t="shared" ca="1" si="139"/>
        <v>0</v>
      </c>
      <c r="V988" s="76">
        <f t="shared" ca="1" si="145"/>
        <v>0</v>
      </c>
      <c r="W988" s="76">
        <f t="shared" ca="1" si="140"/>
        <v>0</v>
      </c>
      <c r="Y988" s="106" t="str">
        <f t="shared" si="141"/>
        <v>prüfen</v>
      </c>
      <c r="Z988" s="107" t="str">
        <f ca="1">IFERROR(OFFSET(MD!$U$5,MATCH(Grundlagen_Abrechnung_KAE!$E988,MD_GENDER,0),0),"")</f>
        <v/>
      </c>
      <c r="AA988" s="104">
        <f t="shared" si="142"/>
        <v>0</v>
      </c>
      <c r="AC988" s="104">
        <f t="shared" si="143"/>
        <v>0</v>
      </c>
      <c r="AD988" s="104">
        <f ca="1">IF(F988="Arbeitgeberähnliche Stellung",OFFSET(MD!$Q$5,MATCH(Grundlagen_Abrechnung_KAE!$AK$7,MD_JAHR,0),0)*$H988,IF(J988&gt;0,AC988,I988))</f>
        <v>0</v>
      </c>
      <c r="AF988" s="85" t="e">
        <f ca="1">OFFSET(MD!$P$5,MATCH($AK$7,MD_JAHR,0),0)*12</f>
        <v>#VALUE!</v>
      </c>
      <c r="AG988" s="85">
        <f t="shared" si="144"/>
        <v>0</v>
      </c>
      <c r="AH988" s="81"/>
      <c r="AJ988" s="72"/>
      <c r="AK988" s="72"/>
      <c r="AL988" s="72"/>
      <c r="AM988" s="72"/>
      <c r="AN988" s="72"/>
    </row>
    <row r="989" spans="2:40" ht="15" customHeight="1" x14ac:dyDescent="0.2">
      <c r="B989" s="78"/>
      <c r="C989" s="78"/>
      <c r="D989" s="78"/>
      <c r="E989" s="79"/>
      <c r="F989" s="80"/>
      <c r="G989" s="73"/>
      <c r="H989" s="82"/>
      <c r="I989" s="93"/>
      <c r="J989" s="90"/>
      <c r="K989" s="83"/>
      <c r="L989" s="83"/>
      <c r="M989" s="84"/>
      <c r="N989" s="83"/>
      <c r="O989" s="104" t="str">
        <f ca="1">IF($B989="","",IF(F989="Arbeitgeberähnliche Stellung",OFFSET(MD!$Q$5,MATCH(Grundlagen_Abrechnung_KAE!$AK$7,MD_JAHR,0),0)*$H989,IF(((AD989/12*M989*12)+N989)&gt;AF989,AF989/12,((AD989/12*M989*12)+N989)/12)))</f>
        <v/>
      </c>
      <c r="P989" s="90"/>
      <c r="Q989" s="90"/>
      <c r="R989" s="104">
        <f t="shared" si="137"/>
        <v>0</v>
      </c>
      <c r="T989" s="145">
        <f t="shared" si="138"/>
        <v>0</v>
      </c>
      <c r="U989" s="76">
        <f t="shared" ca="1" si="139"/>
        <v>0</v>
      </c>
      <c r="V989" s="76">
        <f t="shared" ca="1" si="145"/>
        <v>0</v>
      </c>
      <c r="W989" s="76">
        <f t="shared" ca="1" si="140"/>
        <v>0</v>
      </c>
      <c r="Y989" s="106" t="str">
        <f t="shared" si="141"/>
        <v>prüfen</v>
      </c>
      <c r="Z989" s="107" t="str">
        <f ca="1">IFERROR(OFFSET(MD!$U$5,MATCH(Grundlagen_Abrechnung_KAE!$E989,MD_GENDER,0),0),"")</f>
        <v/>
      </c>
      <c r="AA989" s="104">
        <f t="shared" si="142"/>
        <v>0</v>
      </c>
      <c r="AC989" s="104">
        <f t="shared" si="143"/>
        <v>0</v>
      </c>
      <c r="AD989" s="104">
        <f ca="1">IF(F989="Arbeitgeberähnliche Stellung",OFFSET(MD!$Q$5,MATCH(Grundlagen_Abrechnung_KAE!$AK$7,MD_JAHR,0),0)*$H989,IF(J989&gt;0,AC989,I989))</f>
        <v>0</v>
      </c>
      <c r="AF989" s="85" t="e">
        <f ca="1">OFFSET(MD!$P$5,MATCH($AK$7,MD_JAHR,0),0)*12</f>
        <v>#VALUE!</v>
      </c>
      <c r="AG989" s="85">
        <f t="shared" si="144"/>
        <v>0</v>
      </c>
      <c r="AH989" s="81"/>
      <c r="AJ989" s="72"/>
      <c r="AK989" s="72"/>
      <c r="AL989" s="72"/>
      <c r="AM989" s="72"/>
      <c r="AN989" s="72"/>
    </row>
    <row r="990" spans="2:40" ht="15" customHeight="1" x14ac:dyDescent="0.2">
      <c r="B990" s="78"/>
      <c r="C990" s="78"/>
      <c r="D990" s="78"/>
      <c r="E990" s="79"/>
      <c r="F990" s="80"/>
      <c r="G990" s="73"/>
      <c r="H990" s="82"/>
      <c r="I990" s="93"/>
      <c r="J990" s="90"/>
      <c r="K990" s="83"/>
      <c r="L990" s="83"/>
      <c r="M990" s="84"/>
      <c r="N990" s="83"/>
      <c r="O990" s="104" t="str">
        <f ca="1">IF($B990="","",IF(F990="Arbeitgeberähnliche Stellung",OFFSET(MD!$Q$5,MATCH(Grundlagen_Abrechnung_KAE!$AK$7,MD_JAHR,0),0)*$H990,IF(((AD990/12*M990*12)+N990)&gt;AF990,AF990/12,((AD990/12*M990*12)+N990)/12)))</f>
        <v/>
      </c>
      <c r="P990" s="90"/>
      <c r="Q990" s="90"/>
      <c r="R990" s="104">
        <f t="shared" si="137"/>
        <v>0</v>
      </c>
      <c r="T990" s="145">
        <f t="shared" si="138"/>
        <v>0</v>
      </c>
      <c r="U990" s="76">
        <f t="shared" ca="1" si="139"/>
        <v>0</v>
      </c>
      <c r="V990" s="76">
        <f t="shared" ca="1" si="145"/>
        <v>0</v>
      </c>
      <c r="W990" s="76">
        <f t="shared" ca="1" si="140"/>
        <v>0</v>
      </c>
      <c r="Y990" s="106" t="str">
        <f t="shared" si="141"/>
        <v>prüfen</v>
      </c>
      <c r="Z990" s="107" t="str">
        <f ca="1">IFERROR(OFFSET(MD!$U$5,MATCH(Grundlagen_Abrechnung_KAE!$E990,MD_GENDER,0),0),"")</f>
        <v/>
      </c>
      <c r="AA990" s="104">
        <f t="shared" si="142"/>
        <v>0</v>
      </c>
      <c r="AC990" s="104">
        <f t="shared" si="143"/>
        <v>0</v>
      </c>
      <c r="AD990" s="104">
        <f ca="1">IF(F990="Arbeitgeberähnliche Stellung",OFFSET(MD!$Q$5,MATCH(Grundlagen_Abrechnung_KAE!$AK$7,MD_JAHR,0),0)*$H990,IF(J990&gt;0,AC990,I990))</f>
        <v>0</v>
      </c>
      <c r="AF990" s="85" t="e">
        <f ca="1">OFFSET(MD!$P$5,MATCH($AK$7,MD_JAHR,0),0)*12</f>
        <v>#VALUE!</v>
      </c>
      <c r="AG990" s="85">
        <f t="shared" si="144"/>
        <v>0</v>
      </c>
      <c r="AH990" s="81"/>
      <c r="AJ990" s="72"/>
      <c r="AK990" s="72"/>
      <c r="AL990" s="72"/>
      <c r="AM990" s="72"/>
      <c r="AN990" s="72"/>
    </row>
    <row r="991" spans="2:40" ht="15" customHeight="1" x14ac:dyDescent="0.2">
      <c r="B991" s="78"/>
      <c r="C991" s="78"/>
      <c r="D991" s="78"/>
      <c r="E991" s="79"/>
      <c r="F991" s="80"/>
      <c r="G991" s="73"/>
      <c r="H991" s="82"/>
      <c r="I991" s="93"/>
      <c r="J991" s="90"/>
      <c r="K991" s="83"/>
      <c r="L991" s="83"/>
      <c r="M991" s="84"/>
      <c r="N991" s="83"/>
      <c r="O991" s="104" t="str">
        <f ca="1">IF($B991="","",IF(F991="Arbeitgeberähnliche Stellung",OFFSET(MD!$Q$5,MATCH(Grundlagen_Abrechnung_KAE!$AK$7,MD_JAHR,0),0)*$H991,IF(((AD991/12*M991*12)+N991)&gt;AF991,AF991/12,((AD991/12*M991*12)+N991)/12)))</f>
        <v/>
      </c>
      <c r="P991" s="90"/>
      <c r="Q991" s="90"/>
      <c r="R991" s="104">
        <f t="shared" si="137"/>
        <v>0</v>
      </c>
      <c r="T991" s="145">
        <f t="shared" si="138"/>
        <v>0</v>
      </c>
      <c r="U991" s="76">
        <f t="shared" ca="1" si="139"/>
        <v>0</v>
      </c>
      <c r="V991" s="76">
        <f t="shared" ca="1" si="145"/>
        <v>0</v>
      </c>
      <c r="W991" s="76">
        <f t="shared" ca="1" si="140"/>
        <v>0</v>
      </c>
      <c r="Y991" s="106" t="str">
        <f t="shared" si="141"/>
        <v>prüfen</v>
      </c>
      <c r="Z991" s="107" t="str">
        <f ca="1">IFERROR(OFFSET(MD!$U$5,MATCH(Grundlagen_Abrechnung_KAE!$E991,MD_GENDER,0),0),"")</f>
        <v/>
      </c>
      <c r="AA991" s="104">
        <f t="shared" si="142"/>
        <v>0</v>
      </c>
      <c r="AC991" s="104">
        <f t="shared" si="143"/>
        <v>0</v>
      </c>
      <c r="AD991" s="104">
        <f ca="1">IF(F991="Arbeitgeberähnliche Stellung",OFFSET(MD!$Q$5,MATCH(Grundlagen_Abrechnung_KAE!$AK$7,MD_JAHR,0),0)*$H991,IF(J991&gt;0,AC991,I991))</f>
        <v>0</v>
      </c>
      <c r="AF991" s="85" t="e">
        <f ca="1">OFFSET(MD!$P$5,MATCH($AK$7,MD_JAHR,0),0)*12</f>
        <v>#VALUE!</v>
      </c>
      <c r="AG991" s="85">
        <f t="shared" si="144"/>
        <v>0</v>
      </c>
      <c r="AH991" s="81"/>
      <c r="AJ991" s="72"/>
      <c r="AK991" s="72"/>
      <c r="AL991" s="72"/>
      <c r="AM991" s="72"/>
      <c r="AN991" s="72"/>
    </row>
    <row r="992" spans="2:40" ht="15" customHeight="1" x14ac:dyDescent="0.2">
      <c r="B992" s="78"/>
      <c r="C992" s="78"/>
      <c r="D992" s="78"/>
      <c r="E992" s="79"/>
      <c r="F992" s="80"/>
      <c r="G992" s="73"/>
      <c r="H992" s="82"/>
      <c r="I992" s="93"/>
      <c r="J992" s="90"/>
      <c r="K992" s="83"/>
      <c r="L992" s="83"/>
      <c r="M992" s="84"/>
      <c r="N992" s="83"/>
      <c r="O992" s="104" t="str">
        <f ca="1">IF($B992="","",IF(F992="Arbeitgeberähnliche Stellung",OFFSET(MD!$Q$5,MATCH(Grundlagen_Abrechnung_KAE!$AK$7,MD_JAHR,0),0)*$H992,IF(((AD992/12*M992*12)+N992)&gt;AF992,AF992/12,((AD992/12*M992*12)+N992)/12)))</f>
        <v/>
      </c>
      <c r="P992" s="90"/>
      <c r="Q992" s="90"/>
      <c r="R992" s="104">
        <f t="shared" si="137"/>
        <v>0</v>
      </c>
      <c r="T992" s="145">
        <f t="shared" si="138"/>
        <v>0</v>
      </c>
      <c r="U992" s="76">
        <f t="shared" ca="1" si="139"/>
        <v>0</v>
      </c>
      <c r="V992" s="76">
        <f t="shared" ca="1" si="145"/>
        <v>0</v>
      </c>
      <c r="W992" s="76">
        <f t="shared" ca="1" si="140"/>
        <v>0</v>
      </c>
      <c r="Y992" s="106" t="str">
        <f t="shared" si="141"/>
        <v>prüfen</v>
      </c>
      <c r="Z992" s="107" t="str">
        <f ca="1">IFERROR(OFFSET(MD!$U$5,MATCH(Grundlagen_Abrechnung_KAE!$E992,MD_GENDER,0),0),"")</f>
        <v/>
      </c>
      <c r="AA992" s="104">
        <f t="shared" si="142"/>
        <v>0</v>
      </c>
      <c r="AC992" s="104">
        <f t="shared" si="143"/>
        <v>0</v>
      </c>
      <c r="AD992" s="104">
        <f ca="1">IF(F992="Arbeitgeberähnliche Stellung",OFFSET(MD!$Q$5,MATCH(Grundlagen_Abrechnung_KAE!$AK$7,MD_JAHR,0),0)*$H992,IF(J992&gt;0,AC992,I992))</f>
        <v>0</v>
      </c>
      <c r="AF992" s="85" t="e">
        <f ca="1">OFFSET(MD!$P$5,MATCH($AK$7,MD_JAHR,0),0)*12</f>
        <v>#VALUE!</v>
      </c>
      <c r="AG992" s="85">
        <f t="shared" si="144"/>
        <v>0</v>
      </c>
      <c r="AH992" s="81"/>
      <c r="AJ992" s="72"/>
      <c r="AK992" s="72"/>
      <c r="AL992" s="72"/>
      <c r="AM992" s="72"/>
      <c r="AN992" s="72"/>
    </row>
    <row r="993" spans="2:40" ht="15" customHeight="1" x14ac:dyDescent="0.2">
      <c r="B993" s="78"/>
      <c r="C993" s="78"/>
      <c r="D993" s="78"/>
      <c r="E993" s="79"/>
      <c r="F993" s="80"/>
      <c r="G993" s="73"/>
      <c r="H993" s="82"/>
      <c r="I993" s="93"/>
      <c r="J993" s="90"/>
      <c r="K993" s="83"/>
      <c r="L993" s="83"/>
      <c r="M993" s="84"/>
      <c r="N993" s="83"/>
      <c r="O993" s="104" t="str">
        <f ca="1">IF($B993="","",IF(F993="Arbeitgeberähnliche Stellung",OFFSET(MD!$Q$5,MATCH(Grundlagen_Abrechnung_KAE!$AK$7,MD_JAHR,0),0)*$H993,IF(((AD993/12*M993*12)+N993)&gt;AF993,AF993/12,((AD993/12*M993*12)+N993)/12)))</f>
        <v/>
      </c>
      <c r="P993" s="90"/>
      <c r="Q993" s="90"/>
      <c r="R993" s="104">
        <f t="shared" si="137"/>
        <v>0</v>
      </c>
      <c r="T993" s="145">
        <f t="shared" si="138"/>
        <v>0</v>
      </c>
      <c r="U993" s="76">
        <f t="shared" ca="1" si="139"/>
        <v>0</v>
      </c>
      <c r="V993" s="76">
        <f t="shared" ca="1" si="145"/>
        <v>0</v>
      </c>
      <c r="W993" s="76">
        <f t="shared" ca="1" si="140"/>
        <v>0</v>
      </c>
      <c r="Y993" s="106" t="str">
        <f t="shared" si="141"/>
        <v>prüfen</v>
      </c>
      <c r="Z993" s="107" t="str">
        <f ca="1">IFERROR(OFFSET(MD!$U$5,MATCH(Grundlagen_Abrechnung_KAE!$E993,MD_GENDER,0),0),"")</f>
        <v/>
      </c>
      <c r="AA993" s="104">
        <f t="shared" si="142"/>
        <v>0</v>
      </c>
      <c r="AC993" s="104">
        <f t="shared" si="143"/>
        <v>0</v>
      </c>
      <c r="AD993" s="104">
        <f ca="1">IF(F993="Arbeitgeberähnliche Stellung",OFFSET(MD!$Q$5,MATCH(Grundlagen_Abrechnung_KAE!$AK$7,MD_JAHR,0),0)*$H993,IF(J993&gt;0,AC993,I993))</f>
        <v>0</v>
      </c>
      <c r="AF993" s="85" t="e">
        <f ca="1">OFFSET(MD!$P$5,MATCH($AK$7,MD_JAHR,0),0)*12</f>
        <v>#VALUE!</v>
      </c>
      <c r="AG993" s="85">
        <f t="shared" si="144"/>
        <v>0</v>
      </c>
      <c r="AH993" s="81"/>
      <c r="AJ993" s="72"/>
      <c r="AK993" s="72"/>
      <c r="AL993" s="72"/>
      <c r="AM993" s="72"/>
      <c r="AN993" s="72"/>
    </row>
    <row r="994" spans="2:40" ht="15" customHeight="1" x14ac:dyDescent="0.2">
      <c r="B994" s="78"/>
      <c r="C994" s="78"/>
      <c r="D994" s="78"/>
      <c r="E994" s="79"/>
      <c r="F994" s="80"/>
      <c r="G994" s="73"/>
      <c r="H994" s="82"/>
      <c r="I994" s="93"/>
      <c r="J994" s="90"/>
      <c r="K994" s="83"/>
      <c r="L994" s="83"/>
      <c r="M994" s="84"/>
      <c r="N994" s="83"/>
      <c r="O994" s="104" t="str">
        <f ca="1">IF($B994="","",IF(F994="Arbeitgeberähnliche Stellung",OFFSET(MD!$Q$5,MATCH(Grundlagen_Abrechnung_KAE!$AK$7,MD_JAHR,0),0)*$H994,IF(((AD994/12*M994*12)+N994)&gt;AF994,AF994/12,((AD994/12*M994*12)+N994)/12)))</f>
        <v/>
      </c>
      <c r="P994" s="90"/>
      <c r="Q994" s="90"/>
      <c r="R994" s="104">
        <f t="shared" si="137"/>
        <v>0</v>
      </c>
      <c r="T994" s="145">
        <f t="shared" si="138"/>
        <v>0</v>
      </c>
      <c r="U994" s="76">
        <f t="shared" ca="1" si="139"/>
        <v>0</v>
      </c>
      <c r="V994" s="76">
        <f t="shared" ca="1" si="145"/>
        <v>0</v>
      </c>
      <c r="W994" s="76">
        <f t="shared" ca="1" si="140"/>
        <v>0</v>
      </c>
      <c r="Y994" s="106" t="str">
        <f t="shared" si="141"/>
        <v>prüfen</v>
      </c>
      <c r="Z994" s="107" t="str">
        <f ca="1">IFERROR(OFFSET(MD!$U$5,MATCH(Grundlagen_Abrechnung_KAE!$E994,MD_GENDER,0),0),"")</f>
        <v/>
      </c>
      <c r="AA994" s="104">
        <f t="shared" si="142"/>
        <v>0</v>
      </c>
      <c r="AC994" s="104">
        <f t="shared" si="143"/>
        <v>0</v>
      </c>
      <c r="AD994" s="104">
        <f ca="1">IF(F994="Arbeitgeberähnliche Stellung",OFFSET(MD!$Q$5,MATCH(Grundlagen_Abrechnung_KAE!$AK$7,MD_JAHR,0),0)*$H994,IF(J994&gt;0,AC994,I994))</f>
        <v>0</v>
      </c>
      <c r="AF994" s="85" t="e">
        <f ca="1">OFFSET(MD!$P$5,MATCH($AK$7,MD_JAHR,0),0)*12</f>
        <v>#VALUE!</v>
      </c>
      <c r="AG994" s="85">
        <f t="shared" si="144"/>
        <v>0</v>
      </c>
      <c r="AH994" s="81"/>
      <c r="AJ994" s="72"/>
      <c r="AK994" s="72"/>
      <c r="AL994" s="72"/>
      <c r="AM994" s="72"/>
      <c r="AN994" s="72"/>
    </row>
    <row r="995" spans="2:40" ht="15" customHeight="1" x14ac:dyDescent="0.2">
      <c r="B995" s="78"/>
      <c r="C995" s="78"/>
      <c r="D995" s="78"/>
      <c r="E995" s="79"/>
      <c r="F995" s="80"/>
      <c r="G995" s="73"/>
      <c r="H995" s="82"/>
      <c r="I995" s="93"/>
      <c r="J995" s="90"/>
      <c r="K995" s="83"/>
      <c r="L995" s="83"/>
      <c r="M995" s="84"/>
      <c r="N995" s="83"/>
      <c r="O995" s="104" t="str">
        <f ca="1">IF($B995="","",IF(F995="Arbeitgeberähnliche Stellung",OFFSET(MD!$Q$5,MATCH(Grundlagen_Abrechnung_KAE!$AK$7,MD_JAHR,0),0)*$H995,IF(((AD995/12*M995*12)+N995)&gt;AF995,AF995/12,((AD995/12*M995*12)+N995)/12)))</f>
        <v/>
      </c>
      <c r="P995" s="90"/>
      <c r="Q995" s="90"/>
      <c r="R995" s="104">
        <f t="shared" si="137"/>
        <v>0</v>
      </c>
      <c r="T995" s="145">
        <f t="shared" si="138"/>
        <v>0</v>
      </c>
      <c r="U995" s="76">
        <f t="shared" ca="1" si="139"/>
        <v>0</v>
      </c>
      <c r="V995" s="76">
        <f t="shared" ca="1" si="145"/>
        <v>0</v>
      </c>
      <c r="W995" s="76">
        <f t="shared" ca="1" si="140"/>
        <v>0</v>
      </c>
      <c r="Y995" s="106" t="str">
        <f t="shared" si="141"/>
        <v>prüfen</v>
      </c>
      <c r="Z995" s="107" t="str">
        <f ca="1">IFERROR(OFFSET(MD!$U$5,MATCH(Grundlagen_Abrechnung_KAE!$E995,MD_GENDER,0),0),"")</f>
        <v/>
      </c>
      <c r="AA995" s="104">
        <f t="shared" si="142"/>
        <v>0</v>
      </c>
      <c r="AC995" s="104">
        <f t="shared" si="143"/>
        <v>0</v>
      </c>
      <c r="AD995" s="104">
        <f ca="1">IF(F995="Arbeitgeberähnliche Stellung",OFFSET(MD!$Q$5,MATCH(Grundlagen_Abrechnung_KAE!$AK$7,MD_JAHR,0),0)*$H995,IF(J995&gt;0,AC995,I995))</f>
        <v>0</v>
      </c>
      <c r="AF995" s="85" t="e">
        <f ca="1">OFFSET(MD!$P$5,MATCH($AK$7,MD_JAHR,0),0)*12</f>
        <v>#VALUE!</v>
      </c>
      <c r="AG995" s="85">
        <f t="shared" si="144"/>
        <v>0</v>
      </c>
      <c r="AH995" s="81"/>
      <c r="AJ995" s="72"/>
      <c r="AK995" s="72"/>
      <c r="AL995" s="72"/>
      <c r="AM995" s="72"/>
      <c r="AN995" s="72"/>
    </row>
    <row r="996" spans="2:40" ht="15" customHeight="1" x14ac:dyDescent="0.2">
      <c r="B996" s="78"/>
      <c r="C996" s="78"/>
      <c r="D996" s="78"/>
      <c r="E996" s="79"/>
      <c r="F996" s="80"/>
      <c r="G996" s="73"/>
      <c r="H996" s="82"/>
      <c r="I996" s="93"/>
      <c r="J996" s="90"/>
      <c r="K996" s="83"/>
      <c r="L996" s="83"/>
      <c r="M996" s="84"/>
      <c r="N996" s="83"/>
      <c r="O996" s="104" t="str">
        <f ca="1">IF($B996="","",IF(F996="Arbeitgeberähnliche Stellung",OFFSET(MD!$Q$5,MATCH(Grundlagen_Abrechnung_KAE!$AK$7,MD_JAHR,0),0)*$H996,IF(((AD996/12*M996*12)+N996)&gt;AF996,AF996/12,((AD996/12*M996*12)+N996)/12)))</f>
        <v/>
      </c>
      <c r="P996" s="90"/>
      <c r="Q996" s="90"/>
      <c r="R996" s="104">
        <f t="shared" si="137"/>
        <v>0</v>
      </c>
      <c r="T996" s="145">
        <f t="shared" si="138"/>
        <v>0</v>
      </c>
      <c r="U996" s="76">
        <f t="shared" ca="1" si="139"/>
        <v>0</v>
      </c>
      <c r="V996" s="76">
        <f t="shared" ca="1" si="145"/>
        <v>0</v>
      </c>
      <c r="W996" s="76">
        <f t="shared" ca="1" si="140"/>
        <v>0</v>
      </c>
      <c r="Y996" s="106" t="str">
        <f t="shared" si="141"/>
        <v>prüfen</v>
      </c>
      <c r="Z996" s="107" t="str">
        <f ca="1">IFERROR(OFFSET(MD!$U$5,MATCH(Grundlagen_Abrechnung_KAE!$E996,MD_GENDER,0),0),"")</f>
        <v/>
      </c>
      <c r="AA996" s="104">
        <f t="shared" si="142"/>
        <v>0</v>
      </c>
      <c r="AC996" s="104">
        <f t="shared" si="143"/>
        <v>0</v>
      </c>
      <c r="AD996" s="104">
        <f ca="1">IF(F996="Arbeitgeberähnliche Stellung",OFFSET(MD!$Q$5,MATCH(Grundlagen_Abrechnung_KAE!$AK$7,MD_JAHR,0),0)*$H996,IF(J996&gt;0,AC996,I996))</f>
        <v>0</v>
      </c>
      <c r="AF996" s="85" t="e">
        <f ca="1">OFFSET(MD!$P$5,MATCH($AK$7,MD_JAHR,0),0)*12</f>
        <v>#VALUE!</v>
      </c>
      <c r="AG996" s="85">
        <f t="shared" si="144"/>
        <v>0</v>
      </c>
      <c r="AH996" s="81"/>
      <c r="AJ996" s="72"/>
      <c r="AK996" s="72"/>
      <c r="AL996" s="72"/>
      <c r="AM996" s="72"/>
      <c r="AN996" s="72"/>
    </row>
    <row r="997" spans="2:40" ht="15" customHeight="1" x14ac:dyDescent="0.2">
      <c r="B997" s="78"/>
      <c r="C997" s="78"/>
      <c r="D997" s="78"/>
      <c r="E997" s="79"/>
      <c r="F997" s="80"/>
      <c r="G997" s="73"/>
      <c r="H997" s="82"/>
      <c r="I997" s="93"/>
      <c r="J997" s="90"/>
      <c r="K997" s="83"/>
      <c r="L997" s="83"/>
      <c r="M997" s="84"/>
      <c r="N997" s="83"/>
      <c r="O997" s="104" t="str">
        <f ca="1">IF($B997="","",IF(F997="Arbeitgeberähnliche Stellung",OFFSET(MD!$Q$5,MATCH(Grundlagen_Abrechnung_KAE!$AK$7,MD_JAHR,0),0)*$H997,IF(((AD997/12*M997*12)+N997)&gt;AF997,AF997/12,((AD997/12*M997*12)+N997)/12)))</f>
        <v/>
      </c>
      <c r="P997" s="90"/>
      <c r="Q997" s="90"/>
      <c r="R997" s="104">
        <f t="shared" si="137"/>
        <v>0</v>
      </c>
      <c r="T997" s="145">
        <f t="shared" si="138"/>
        <v>0</v>
      </c>
      <c r="U997" s="76">
        <f t="shared" ca="1" si="139"/>
        <v>0</v>
      </c>
      <c r="V997" s="76">
        <f t="shared" ca="1" si="145"/>
        <v>0</v>
      </c>
      <c r="W997" s="76">
        <f t="shared" ca="1" si="140"/>
        <v>0</v>
      </c>
      <c r="Y997" s="106" t="str">
        <f t="shared" si="141"/>
        <v>prüfen</v>
      </c>
      <c r="Z997" s="107" t="str">
        <f ca="1">IFERROR(OFFSET(MD!$U$5,MATCH(Grundlagen_Abrechnung_KAE!$E997,MD_GENDER,0),0),"")</f>
        <v/>
      </c>
      <c r="AA997" s="104">
        <f t="shared" si="142"/>
        <v>0</v>
      </c>
      <c r="AC997" s="104">
        <f t="shared" si="143"/>
        <v>0</v>
      </c>
      <c r="AD997" s="104">
        <f ca="1">IF(F997="Arbeitgeberähnliche Stellung",OFFSET(MD!$Q$5,MATCH(Grundlagen_Abrechnung_KAE!$AK$7,MD_JAHR,0),0)*$H997,IF(J997&gt;0,AC997,I997))</f>
        <v>0</v>
      </c>
      <c r="AF997" s="85" t="e">
        <f ca="1">OFFSET(MD!$P$5,MATCH($AK$7,MD_JAHR,0),0)*12</f>
        <v>#VALUE!</v>
      </c>
      <c r="AG997" s="85">
        <f t="shared" si="144"/>
        <v>0</v>
      </c>
      <c r="AH997" s="81"/>
      <c r="AJ997" s="72"/>
      <c r="AK997" s="72"/>
      <c r="AL997" s="72"/>
      <c r="AM997" s="72"/>
      <c r="AN997" s="72"/>
    </row>
    <row r="998" spans="2:40" ht="15" customHeight="1" x14ac:dyDescent="0.2">
      <c r="B998" s="78"/>
      <c r="C998" s="78"/>
      <c r="D998" s="78"/>
      <c r="E998" s="79"/>
      <c r="F998" s="80"/>
      <c r="G998" s="73"/>
      <c r="H998" s="82"/>
      <c r="I998" s="93"/>
      <c r="J998" s="90"/>
      <c r="K998" s="83"/>
      <c r="L998" s="83"/>
      <c r="M998" s="84"/>
      <c r="N998" s="83"/>
      <c r="O998" s="104" t="str">
        <f ca="1">IF($B998="","",IF(F998="Arbeitgeberähnliche Stellung",OFFSET(MD!$Q$5,MATCH(Grundlagen_Abrechnung_KAE!$AK$7,MD_JAHR,0),0)*$H998,IF(((AD998/12*M998*12)+N998)&gt;AF998,AF998/12,((AD998/12*M998*12)+N998)/12)))</f>
        <v/>
      </c>
      <c r="P998" s="90"/>
      <c r="Q998" s="90"/>
      <c r="R998" s="104">
        <f t="shared" si="137"/>
        <v>0</v>
      </c>
      <c r="T998" s="145">
        <f t="shared" si="138"/>
        <v>0</v>
      </c>
      <c r="U998" s="76">
        <f t="shared" ca="1" si="139"/>
        <v>0</v>
      </c>
      <c r="V998" s="76">
        <f t="shared" ca="1" si="145"/>
        <v>0</v>
      </c>
      <c r="W998" s="76">
        <f t="shared" ca="1" si="140"/>
        <v>0</v>
      </c>
      <c r="Y998" s="106" t="str">
        <f t="shared" si="141"/>
        <v>prüfen</v>
      </c>
      <c r="Z998" s="107" t="str">
        <f ca="1">IFERROR(OFFSET(MD!$U$5,MATCH(Grundlagen_Abrechnung_KAE!$E998,MD_GENDER,0),0),"")</f>
        <v/>
      </c>
      <c r="AA998" s="104">
        <f t="shared" si="142"/>
        <v>0</v>
      </c>
      <c r="AC998" s="104">
        <f t="shared" si="143"/>
        <v>0</v>
      </c>
      <c r="AD998" s="104">
        <f ca="1">IF(F998="Arbeitgeberähnliche Stellung",OFFSET(MD!$Q$5,MATCH(Grundlagen_Abrechnung_KAE!$AK$7,MD_JAHR,0),0)*$H998,IF(J998&gt;0,AC998,I998))</f>
        <v>0</v>
      </c>
      <c r="AF998" s="85" t="e">
        <f ca="1">OFFSET(MD!$P$5,MATCH($AK$7,MD_JAHR,0),0)*12</f>
        <v>#VALUE!</v>
      </c>
      <c r="AG998" s="85">
        <f t="shared" si="144"/>
        <v>0</v>
      </c>
      <c r="AH998" s="81"/>
      <c r="AJ998" s="72"/>
      <c r="AK998" s="72"/>
      <c r="AL998" s="72"/>
      <c r="AM998" s="72"/>
      <c r="AN998" s="72"/>
    </row>
    <row r="999" spans="2:40" ht="15" customHeight="1" x14ac:dyDescent="0.2">
      <c r="B999" s="78"/>
      <c r="C999" s="78"/>
      <c r="D999" s="78"/>
      <c r="E999" s="79"/>
      <c r="F999" s="80"/>
      <c r="G999" s="73"/>
      <c r="H999" s="82"/>
      <c r="I999" s="93"/>
      <c r="J999" s="90"/>
      <c r="K999" s="83"/>
      <c r="L999" s="83"/>
      <c r="M999" s="84"/>
      <c r="N999" s="83"/>
      <c r="O999" s="104" t="str">
        <f ca="1">IF($B999="","",IF(F999="Arbeitgeberähnliche Stellung",OFFSET(MD!$Q$5,MATCH(Grundlagen_Abrechnung_KAE!$AK$7,MD_JAHR,0),0)*$H999,IF(((AD999/12*M999*12)+N999)&gt;AF999,AF999/12,((AD999/12*M999*12)+N999)/12)))</f>
        <v/>
      </c>
      <c r="P999" s="90"/>
      <c r="Q999" s="90"/>
      <c r="R999" s="104">
        <f t="shared" si="137"/>
        <v>0</v>
      </c>
      <c r="T999" s="145">
        <f t="shared" si="138"/>
        <v>0</v>
      </c>
      <c r="U999" s="76">
        <f t="shared" ca="1" si="139"/>
        <v>0</v>
      </c>
      <c r="V999" s="76">
        <f t="shared" ca="1" si="145"/>
        <v>0</v>
      </c>
      <c r="W999" s="76">
        <f t="shared" ca="1" si="140"/>
        <v>0</v>
      </c>
      <c r="Y999" s="106" t="str">
        <f t="shared" si="141"/>
        <v>prüfen</v>
      </c>
      <c r="Z999" s="107" t="str">
        <f ca="1">IFERROR(OFFSET(MD!$U$5,MATCH(Grundlagen_Abrechnung_KAE!$E999,MD_GENDER,0),0),"")</f>
        <v/>
      </c>
      <c r="AA999" s="104">
        <f t="shared" si="142"/>
        <v>0</v>
      </c>
      <c r="AC999" s="104">
        <f t="shared" si="143"/>
        <v>0</v>
      </c>
      <c r="AD999" s="104">
        <f ca="1">IF(F999="Arbeitgeberähnliche Stellung",OFFSET(MD!$Q$5,MATCH(Grundlagen_Abrechnung_KAE!$AK$7,MD_JAHR,0),0)*$H999,IF(J999&gt;0,AC999,I999))</f>
        <v>0</v>
      </c>
      <c r="AF999" s="85" t="e">
        <f ca="1">OFFSET(MD!$P$5,MATCH($AK$7,MD_JAHR,0),0)*12</f>
        <v>#VALUE!</v>
      </c>
      <c r="AG999" s="85">
        <f t="shared" si="144"/>
        <v>0</v>
      </c>
      <c r="AH999" s="81"/>
      <c r="AJ999" s="72"/>
      <c r="AK999" s="72"/>
      <c r="AL999" s="72"/>
      <c r="AM999" s="72"/>
      <c r="AN999" s="72"/>
    </row>
    <row r="1000" spans="2:40" ht="15" customHeight="1" x14ac:dyDescent="0.2">
      <c r="B1000" s="78"/>
      <c r="C1000" s="78"/>
      <c r="D1000" s="78"/>
      <c r="E1000" s="79"/>
      <c r="F1000" s="80"/>
      <c r="G1000" s="73"/>
      <c r="H1000" s="82"/>
      <c r="I1000" s="93"/>
      <c r="J1000" s="90"/>
      <c r="K1000" s="83"/>
      <c r="L1000" s="83"/>
      <c r="M1000" s="84"/>
      <c r="N1000" s="83"/>
      <c r="O1000" s="104" t="str">
        <f ca="1">IF($B1000="","",IF(F1000="Arbeitgeberähnliche Stellung",OFFSET(MD!$Q$5,MATCH(Grundlagen_Abrechnung_KAE!$AK$7,MD_JAHR,0),0)*$H1000,IF(((AD1000/12*M1000*12)+N1000)&gt;AF1000,AF1000/12,((AD1000/12*M1000*12)+N1000)/12)))</f>
        <v/>
      </c>
      <c r="P1000" s="90"/>
      <c r="Q1000" s="90"/>
      <c r="R1000" s="104">
        <f t="shared" si="137"/>
        <v>0</v>
      </c>
      <c r="T1000" s="145">
        <f t="shared" si="138"/>
        <v>0</v>
      </c>
      <c r="U1000" s="76">
        <f t="shared" ca="1" si="139"/>
        <v>0</v>
      </c>
      <c r="V1000" s="76">
        <f t="shared" ca="1" si="145"/>
        <v>0</v>
      </c>
      <c r="W1000" s="76">
        <f t="shared" ca="1" si="140"/>
        <v>0</v>
      </c>
      <c r="Y1000" s="106" t="str">
        <f t="shared" si="141"/>
        <v>prüfen</v>
      </c>
      <c r="Z1000" s="107" t="str">
        <f ca="1">IFERROR(OFFSET(MD!$U$5,MATCH(Grundlagen_Abrechnung_KAE!$E1000,MD_GENDER,0),0),"")</f>
        <v/>
      </c>
      <c r="AA1000" s="104">
        <f t="shared" si="142"/>
        <v>0</v>
      </c>
      <c r="AC1000" s="104">
        <f t="shared" si="143"/>
        <v>0</v>
      </c>
      <c r="AD1000" s="104">
        <f ca="1">IF(F1000="Arbeitgeberähnliche Stellung",OFFSET(MD!$Q$5,MATCH(Grundlagen_Abrechnung_KAE!$AK$7,MD_JAHR,0),0)*$H1000,IF(J1000&gt;0,AC1000,I1000))</f>
        <v>0</v>
      </c>
      <c r="AF1000" s="85" t="e">
        <f ca="1">OFFSET(MD!$P$5,MATCH($AK$7,MD_JAHR,0),0)*12</f>
        <v>#VALUE!</v>
      </c>
      <c r="AG1000" s="85">
        <f t="shared" si="144"/>
        <v>0</v>
      </c>
      <c r="AH1000" s="81"/>
      <c r="AJ1000" s="72"/>
      <c r="AK1000" s="72"/>
      <c r="AL1000" s="72"/>
      <c r="AM1000" s="72"/>
      <c r="AN1000" s="72"/>
    </row>
    <row r="1001" spans="2:40" ht="15" customHeight="1" x14ac:dyDescent="0.2">
      <c r="B1001" s="78"/>
      <c r="C1001" s="78"/>
      <c r="D1001" s="78"/>
      <c r="E1001" s="79"/>
      <c r="F1001" s="80"/>
      <c r="G1001" s="73"/>
      <c r="H1001" s="82"/>
      <c r="I1001" s="93"/>
      <c r="J1001" s="90"/>
      <c r="K1001" s="83"/>
      <c r="L1001" s="83"/>
      <c r="M1001" s="84"/>
      <c r="N1001" s="83"/>
      <c r="O1001" s="104" t="str">
        <f ca="1">IF($B1001="","",IF(F1001="Arbeitgeberähnliche Stellung",OFFSET(MD!$Q$5,MATCH(Grundlagen_Abrechnung_KAE!$AK$7,MD_JAHR,0),0)*$H1001,IF(((AD1001/12*M1001*12)+N1001)&gt;AF1001,AF1001/12,((AD1001/12*M1001*12)+N1001)/12)))</f>
        <v/>
      </c>
      <c r="P1001" s="90"/>
      <c r="Q1001" s="90"/>
      <c r="R1001" s="104">
        <f t="shared" si="137"/>
        <v>0</v>
      </c>
      <c r="T1001" s="145">
        <f t="shared" si="138"/>
        <v>0</v>
      </c>
      <c r="U1001" s="76">
        <f t="shared" ca="1" si="139"/>
        <v>0</v>
      </c>
      <c r="V1001" s="76">
        <f t="shared" ca="1" si="145"/>
        <v>0</v>
      </c>
      <c r="W1001" s="76">
        <f t="shared" ca="1" si="140"/>
        <v>0</v>
      </c>
      <c r="Y1001" s="106" t="str">
        <f t="shared" si="141"/>
        <v>prüfen</v>
      </c>
      <c r="Z1001" s="107" t="str">
        <f ca="1">IFERROR(OFFSET(MD!$U$5,MATCH(Grundlagen_Abrechnung_KAE!$E1001,MD_GENDER,0),0),"")</f>
        <v/>
      </c>
      <c r="AA1001" s="104">
        <f t="shared" si="142"/>
        <v>0</v>
      </c>
      <c r="AC1001" s="104">
        <f t="shared" si="143"/>
        <v>0</v>
      </c>
      <c r="AD1001" s="104">
        <f ca="1">IF(F1001="Arbeitgeberähnliche Stellung",OFFSET(MD!$Q$5,MATCH(Grundlagen_Abrechnung_KAE!$AK$7,MD_JAHR,0),0)*$H1001,IF(J1001&gt;0,AC1001,I1001))</f>
        <v>0</v>
      </c>
      <c r="AF1001" s="85" t="e">
        <f ca="1">OFFSET(MD!$P$5,MATCH($AK$7,MD_JAHR,0),0)*12</f>
        <v>#VALUE!</v>
      </c>
      <c r="AG1001" s="85">
        <f t="shared" si="144"/>
        <v>0</v>
      </c>
      <c r="AH1001" s="81"/>
      <c r="AJ1001" s="72"/>
      <c r="AK1001" s="72"/>
      <c r="AL1001" s="72"/>
      <c r="AM1001" s="72"/>
      <c r="AN1001" s="72"/>
    </row>
    <row r="1002" spans="2:40" ht="15" customHeight="1" x14ac:dyDescent="0.2">
      <c r="B1002" s="78"/>
      <c r="C1002" s="78"/>
      <c r="D1002" s="78"/>
      <c r="E1002" s="79"/>
      <c r="F1002" s="80"/>
      <c r="G1002" s="73"/>
      <c r="H1002" s="82"/>
      <c r="I1002" s="93"/>
      <c r="J1002" s="90"/>
      <c r="K1002" s="83"/>
      <c r="L1002" s="83"/>
      <c r="M1002" s="84"/>
      <c r="N1002" s="83"/>
      <c r="O1002" s="104" t="str">
        <f ca="1">IF($B1002="","",IF(F1002="Arbeitgeberähnliche Stellung",OFFSET(MD!$Q$5,MATCH(Grundlagen_Abrechnung_KAE!$AK$7,MD_JAHR,0),0)*$H1002,IF(((AD1002/12*M1002*12)+N1002)&gt;AF1002,AF1002/12,((AD1002/12*M1002*12)+N1002)/12)))</f>
        <v/>
      </c>
      <c r="P1002" s="90"/>
      <c r="Q1002" s="90"/>
      <c r="R1002" s="104">
        <f t="shared" si="137"/>
        <v>0</v>
      </c>
      <c r="T1002" s="145">
        <f t="shared" si="138"/>
        <v>0</v>
      </c>
      <c r="U1002" s="76">
        <f t="shared" ca="1" si="139"/>
        <v>0</v>
      </c>
      <c r="V1002" s="76">
        <f t="shared" ca="1" si="145"/>
        <v>0</v>
      </c>
      <c r="W1002" s="76">
        <f t="shared" ca="1" si="140"/>
        <v>0</v>
      </c>
      <c r="Y1002" s="106" t="str">
        <f t="shared" si="141"/>
        <v>prüfen</v>
      </c>
      <c r="Z1002" s="107" t="str">
        <f ca="1">IFERROR(OFFSET(MD!$U$5,MATCH(Grundlagen_Abrechnung_KAE!$E1002,MD_GENDER,0),0),"")</f>
        <v/>
      </c>
      <c r="AA1002" s="104">
        <f t="shared" si="142"/>
        <v>0</v>
      </c>
      <c r="AC1002" s="104">
        <f t="shared" si="143"/>
        <v>0</v>
      </c>
      <c r="AD1002" s="104">
        <f ca="1">IF(F1002="Arbeitgeberähnliche Stellung",OFFSET(MD!$Q$5,MATCH(Grundlagen_Abrechnung_KAE!$AK$7,MD_JAHR,0),0)*$H1002,IF(J1002&gt;0,AC1002,I1002))</f>
        <v>0</v>
      </c>
      <c r="AF1002" s="85" t="e">
        <f ca="1">OFFSET(MD!$P$5,MATCH($AK$7,MD_JAHR,0),0)*12</f>
        <v>#VALUE!</v>
      </c>
      <c r="AG1002" s="85">
        <f t="shared" si="144"/>
        <v>0</v>
      </c>
      <c r="AH1002" s="81"/>
      <c r="AJ1002" s="72"/>
      <c r="AK1002" s="72"/>
      <c r="AL1002" s="72"/>
      <c r="AM1002" s="72"/>
      <c r="AN1002" s="72"/>
    </row>
    <row r="1003" spans="2:40" ht="15" customHeight="1" x14ac:dyDescent="0.2">
      <c r="B1003" s="78"/>
      <c r="C1003" s="78"/>
      <c r="D1003" s="78"/>
      <c r="E1003" s="79"/>
      <c r="F1003" s="80"/>
      <c r="G1003" s="73"/>
      <c r="H1003" s="82"/>
      <c r="I1003" s="93"/>
      <c r="J1003" s="90"/>
      <c r="K1003" s="83"/>
      <c r="L1003" s="83"/>
      <c r="M1003" s="84"/>
      <c r="N1003" s="83"/>
      <c r="O1003" s="104" t="str">
        <f ca="1">IF($B1003="","",IF(F1003="Arbeitgeberähnliche Stellung",OFFSET(MD!$Q$5,MATCH(Grundlagen_Abrechnung_KAE!$AK$7,MD_JAHR,0),0)*$H1003,IF(((AD1003/12*M1003*12)+N1003)&gt;AF1003,AF1003/12,((AD1003/12*M1003*12)+N1003)/12)))</f>
        <v/>
      </c>
      <c r="P1003" s="90"/>
      <c r="Q1003" s="90"/>
      <c r="R1003" s="104">
        <f t="shared" si="137"/>
        <v>0</v>
      </c>
      <c r="T1003" s="145">
        <f t="shared" si="138"/>
        <v>0</v>
      </c>
      <c r="U1003" s="76">
        <f t="shared" ca="1" si="139"/>
        <v>0</v>
      </c>
      <c r="V1003" s="76">
        <f t="shared" ca="1" si="145"/>
        <v>0</v>
      </c>
      <c r="W1003" s="76">
        <f t="shared" ca="1" si="140"/>
        <v>0</v>
      </c>
      <c r="Y1003" s="106" t="str">
        <f t="shared" si="141"/>
        <v>prüfen</v>
      </c>
      <c r="Z1003" s="107" t="str">
        <f ca="1">IFERROR(OFFSET(MD!$U$5,MATCH(Grundlagen_Abrechnung_KAE!$E1003,MD_GENDER,0),0),"")</f>
        <v/>
      </c>
      <c r="AA1003" s="104">
        <f t="shared" si="142"/>
        <v>0</v>
      </c>
      <c r="AC1003" s="104">
        <f t="shared" si="143"/>
        <v>0</v>
      </c>
      <c r="AD1003" s="104">
        <f ca="1">IF(F1003="Arbeitgeberähnliche Stellung",OFFSET(MD!$Q$5,MATCH(Grundlagen_Abrechnung_KAE!$AK$7,MD_JAHR,0),0)*$H1003,IF(J1003&gt;0,AC1003,I1003))</f>
        <v>0</v>
      </c>
      <c r="AF1003" s="85" t="e">
        <f ca="1">OFFSET(MD!$P$5,MATCH($AK$7,MD_JAHR,0),0)*12</f>
        <v>#VALUE!</v>
      </c>
      <c r="AG1003" s="85">
        <f t="shared" si="144"/>
        <v>0</v>
      </c>
      <c r="AH1003" s="81"/>
      <c r="AJ1003" s="72"/>
      <c r="AK1003" s="72"/>
      <c r="AL1003" s="72"/>
      <c r="AM1003" s="72"/>
      <c r="AN1003" s="72"/>
    </row>
    <row r="1004" spans="2:40" ht="15" customHeight="1" x14ac:dyDescent="0.2">
      <c r="B1004" s="78"/>
      <c r="C1004" s="78"/>
      <c r="D1004" s="78"/>
      <c r="E1004" s="79"/>
      <c r="F1004" s="80"/>
      <c r="G1004" s="73"/>
      <c r="H1004" s="82"/>
      <c r="I1004" s="93"/>
      <c r="J1004" s="90"/>
      <c r="K1004" s="83"/>
      <c r="L1004" s="83"/>
      <c r="M1004" s="84"/>
      <c r="N1004" s="83"/>
      <c r="O1004" s="104" t="str">
        <f ca="1">IF($B1004="","",IF(F1004="Arbeitgeberähnliche Stellung",OFFSET(MD!$Q$5,MATCH(Grundlagen_Abrechnung_KAE!$AK$7,MD_JAHR,0),0)*$H1004,IF(((AD1004/12*M1004*12)+N1004)&gt;AF1004,AF1004/12,((AD1004/12*M1004*12)+N1004)/12)))</f>
        <v/>
      </c>
      <c r="P1004" s="90"/>
      <c r="Q1004" s="90"/>
      <c r="R1004" s="104">
        <f t="shared" si="137"/>
        <v>0</v>
      </c>
      <c r="T1004" s="145">
        <f t="shared" si="138"/>
        <v>0</v>
      </c>
      <c r="U1004" s="76">
        <f t="shared" ca="1" si="139"/>
        <v>0</v>
      </c>
      <c r="V1004" s="76">
        <f t="shared" ca="1" si="145"/>
        <v>0</v>
      </c>
      <c r="W1004" s="76">
        <f t="shared" ca="1" si="140"/>
        <v>0</v>
      </c>
      <c r="Y1004" s="106" t="str">
        <f t="shared" si="141"/>
        <v>prüfen</v>
      </c>
      <c r="Z1004" s="107" t="str">
        <f ca="1">IFERROR(OFFSET(MD!$U$5,MATCH(Grundlagen_Abrechnung_KAE!$E1004,MD_GENDER,0),0),"")</f>
        <v/>
      </c>
      <c r="AA1004" s="104">
        <f t="shared" si="142"/>
        <v>0</v>
      </c>
      <c r="AC1004" s="104">
        <f t="shared" si="143"/>
        <v>0</v>
      </c>
      <c r="AD1004" s="104">
        <f ca="1">IF(F1004="Arbeitgeberähnliche Stellung",OFFSET(MD!$Q$5,MATCH(Grundlagen_Abrechnung_KAE!$AK$7,MD_JAHR,0),0)*$H1004,IF(J1004&gt;0,AC1004,I1004))</f>
        <v>0</v>
      </c>
      <c r="AF1004" s="85" t="e">
        <f ca="1">OFFSET(MD!$P$5,MATCH($AK$7,MD_JAHR,0),0)*12</f>
        <v>#VALUE!</v>
      </c>
      <c r="AG1004" s="85">
        <f t="shared" si="144"/>
        <v>0</v>
      </c>
      <c r="AH1004" s="81"/>
      <c r="AJ1004" s="72"/>
      <c r="AK1004" s="72"/>
      <c r="AL1004" s="72"/>
      <c r="AM1004" s="72"/>
      <c r="AN1004" s="72"/>
    </row>
    <row r="1005" spans="2:40" ht="15" customHeight="1" x14ac:dyDescent="0.2">
      <c r="B1005" s="78"/>
      <c r="C1005" s="78"/>
      <c r="D1005" s="78"/>
      <c r="E1005" s="79"/>
      <c r="F1005" s="80"/>
      <c r="G1005" s="73"/>
      <c r="H1005" s="82"/>
      <c r="I1005" s="93"/>
      <c r="J1005" s="90"/>
      <c r="K1005" s="83"/>
      <c r="L1005" s="83"/>
      <c r="M1005" s="84"/>
      <c r="N1005" s="83"/>
      <c r="O1005" s="104" t="str">
        <f ca="1">IF($B1005="","",IF(F1005="Arbeitgeberähnliche Stellung",OFFSET(MD!$Q$5,MATCH(Grundlagen_Abrechnung_KAE!$AK$7,MD_JAHR,0),0)*$H1005,IF(((AD1005/12*M1005*12)+N1005)&gt;AF1005,AF1005/12,((AD1005/12*M1005*12)+N1005)/12)))</f>
        <v/>
      </c>
      <c r="P1005" s="90"/>
      <c r="Q1005" s="90"/>
      <c r="R1005" s="104">
        <f t="shared" si="137"/>
        <v>0</v>
      </c>
      <c r="T1005" s="145">
        <f t="shared" si="138"/>
        <v>0</v>
      </c>
      <c r="U1005" s="76">
        <f t="shared" ca="1" si="139"/>
        <v>0</v>
      </c>
      <c r="V1005" s="76">
        <f t="shared" ca="1" si="145"/>
        <v>0</v>
      </c>
      <c r="W1005" s="76">
        <f t="shared" ca="1" si="140"/>
        <v>0</v>
      </c>
      <c r="Y1005" s="106" t="str">
        <f t="shared" si="141"/>
        <v>prüfen</v>
      </c>
      <c r="Z1005" s="107" t="str">
        <f ca="1">IFERROR(OFFSET(MD!$U$5,MATCH(Grundlagen_Abrechnung_KAE!$E1005,MD_GENDER,0),0),"")</f>
        <v/>
      </c>
      <c r="AA1005" s="104">
        <f t="shared" si="142"/>
        <v>0</v>
      </c>
      <c r="AC1005" s="104">
        <f t="shared" si="143"/>
        <v>0</v>
      </c>
      <c r="AD1005" s="104">
        <f ca="1">IF(F1005="Arbeitgeberähnliche Stellung",OFFSET(MD!$Q$5,MATCH(Grundlagen_Abrechnung_KAE!$AK$7,MD_JAHR,0),0)*$H1005,IF(J1005&gt;0,AC1005,I1005))</f>
        <v>0</v>
      </c>
      <c r="AF1005" s="85" t="e">
        <f ca="1">OFFSET(MD!$P$5,MATCH($AK$7,MD_JAHR,0),0)*12</f>
        <v>#VALUE!</v>
      </c>
      <c r="AG1005" s="85">
        <f t="shared" si="144"/>
        <v>0</v>
      </c>
      <c r="AH1005" s="81"/>
      <c r="AJ1005" s="72"/>
      <c r="AK1005" s="72"/>
      <c r="AL1005" s="72"/>
      <c r="AM1005" s="72"/>
      <c r="AN1005" s="72"/>
    </row>
    <row r="1006" spans="2:40" ht="15" customHeight="1" x14ac:dyDescent="0.2">
      <c r="B1006" s="78"/>
      <c r="C1006" s="78"/>
      <c r="D1006" s="78"/>
      <c r="E1006" s="79"/>
      <c r="F1006" s="80"/>
      <c r="G1006" s="73"/>
      <c r="H1006" s="82"/>
      <c r="I1006" s="93"/>
      <c r="J1006" s="90"/>
      <c r="K1006" s="83"/>
      <c r="L1006" s="83"/>
      <c r="M1006" s="84"/>
      <c r="N1006" s="83"/>
      <c r="O1006" s="104" t="str">
        <f ca="1">IF($B1006="","",IF(F1006="Arbeitgeberähnliche Stellung",OFFSET(MD!$Q$5,MATCH(Grundlagen_Abrechnung_KAE!$AK$7,MD_JAHR,0),0)*$H1006,IF(((AD1006/12*M1006*12)+N1006)&gt;AF1006,AF1006/12,((AD1006/12*M1006*12)+N1006)/12)))</f>
        <v/>
      </c>
      <c r="P1006" s="90"/>
      <c r="Q1006" s="90"/>
      <c r="R1006" s="104">
        <f t="shared" si="137"/>
        <v>0</v>
      </c>
      <c r="T1006" s="145">
        <f t="shared" si="138"/>
        <v>0</v>
      </c>
      <c r="U1006" s="76">
        <f t="shared" ca="1" si="139"/>
        <v>0</v>
      </c>
      <c r="V1006" s="76">
        <f t="shared" ca="1" si="145"/>
        <v>0</v>
      </c>
      <c r="W1006" s="76">
        <f t="shared" ca="1" si="140"/>
        <v>0</v>
      </c>
      <c r="Y1006" s="106" t="str">
        <f t="shared" si="141"/>
        <v>prüfen</v>
      </c>
      <c r="Z1006" s="107" t="str">
        <f ca="1">IFERROR(OFFSET(MD!$U$5,MATCH(Grundlagen_Abrechnung_KAE!$E1006,MD_GENDER,0),0),"")</f>
        <v/>
      </c>
      <c r="AA1006" s="104">
        <f t="shared" si="142"/>
        <v>0</v>
      </c>
      <c r="AC1006" s="104">
        <f t="shared" si="143"/>
        <v>0</v>
      </c>
      <c r="AD1006" s="104">
        <f ca="1">IF(F1006="Arbeitgeberähnliche Stellung",OFFSET(MD!$Q$5,MATCH(Grundlagen_Abrechnung_KAE!$AK$7,MD_JAHR,0),0)*$H1006,IF(J1006&gt;0,AC1006,I1006))</f>
        <v>0</v>
      </c>
      <c r="AF1006" s="85" t="e">
        <f ca="1">OFFSET(MD!$P$5,MATCH($AK$7,MD_JAHR,0),0)*12</f>
        <v>#VALUE!</v>
      </c>
      <c r="AG1006" s="85">
        <f t="shared" si="144"/>
        <v>0</v>
      </c>
      <c r="AH1006" s="81"/>
      <c r="AJ1006" s="72"/>
      <c r="AK1006" s="72"/>
      <c r="AL1006" s="72"/>
      <c r="AM1006" s="72"/>
      <c r="AN1006" s="72"/>
    </row>
    <row r="1007" spans="2:40" ht="15" customHeight="1" x14ac:dyDescent="0.2">
      <c r="B1007" s="78"/>
      <c r="C1007" s="78"/>
      <c r="D1007" s="78"/>
      <c r="E1007" s="79"/>
      <c r="F1007" s="80"/>
      <c r="G1007" s="73"/>
      <c r="H1007" s="82"/>
      <c r="I1007" s="93"/>
      <c r="J1007" s="90"/>
      <c r="K1007" s="83"/>
      <c r="L1007" s="83"/>
      <c r="M1007" s="84"/>
      <c r="N1007" s="83"/>
      <c r="O1007" s="104" t="str">
        <f ca="1">IF($B1007="","",IF(F1007="Arbeitgeberähnliche Stellung",OFFSET(MD!$Q$5,MATCH(Grundlagen_Abrechnung_KAE!$AK$7,MD_JAHR,0),0)*$H1007,IF(((AD1007/12*M1007*12)+N1007)&gt;AF1007,AF1007/12,((AD1007/12*M1007*12)+N1007)/12)))</f>
        <v/>
      </c>
      <c r="P1007" s="90"/>
      <c r="Q1007" s="90"/>
      <c r="R1007" s="104">
        <f t="shared" si="137"/>
        <v>0</v>
      </c>
      <c r="T1007" s="145">
        <f t="shared" si="138"/>
        <v>0</v>
      </c>
      <c r="U1007" s="76">
        <f t="shared" ca="1" si="139"/>
        <v>0</v>
      </c>
      <c r="V1007" s="76">
        <f t="shared" ca="1" si="145"/>
        <v>0</v>
      </c>
      <c r="W1007" s="76">
        <f t="shared" ca="1" si="140"/>
        <v>0</v>
      </c>
      <c r="Y1007" s="106" t="str">
        <f t="shared" si="141"/>
        <v>prüfen</v>
      </c>
      <c r="Z1007" s="107" t="str">
        <f ca="1">IFERROR(OFFSET(MD!$U$5,MATCH(Grundlagen_Abrechnung_KAE!$E1007,MD_GENDER,0),0),"")</f>
        <v/>
      </c>
      <c r="AA1007" s="104">
        <f t="shared" si="142"/>
        <v>0</v>
      </c>
      <c r="AC1007" s="104">
        <f t="shared" si="143"/>
        <v>0</v>
      </c>
      <c r="AD1007" s="104">
        <f ca="1">IF(F1007="Arbeitgeberähnliche Stellung",OFFSET(MD!$Q$5,MATCH(Grundlagen_Abrechnung_KAE!$AK$7,MD_JAHR,0),0)*$H1007,IF(J1007&gt;0,AC1007,I1007))</f>
        <v>0</v>
      </c>
      <c r="AF1007" s="85" t="e">
        <f ca="1">OFFSET(MD!$P$5,MATCH($AK$7,MD_JAHR,0),0)*12</f>
        <v>#VALUE!</v>
      </c>
      <c r="AG1007" s="85">
        <f t="shared" si="144"/>
        <v>0</v>
      </c>
      <c r="AH1007" s="81"/>
      <c r="AJ1007" s="72"/>
      <c r="AK1007" s="72"/>
      <c r="AL1007" s="72"/>
      <c r="AM1007" s="72"/>
      <c r="AN1007" s="72"/>
    </row>
    <row r="1008" spans="2:40" ht="15" customHeight="1" x14ac:dyDescent="0.2">
      <c r="B1008" s="78"/>
      <c r="C1008" s="78"/>
      <c r="D1008" s="78"/>
      <c r="E1008" s="79"/>
      <c r="F1008" s="80"/>
      <c r="G1008" s="73"/>
      <c r="H1008" s="82"/>
      <c r="I1008" s="93"/>
      <c r="J1008" s="90"/>
      <c r="K1008" s="83"/>
      <c r="L1008" s="83"/>
      <c r="M1008" s="84"/>
      <c r="N1008" s="83"/>
      <c r="O1008" s="104" t="str">
        <f ca="1">IF($B1008="","",IF(F1008="Arbeitgeberähnliche Stellung",OFFSET(MD!$Q$5,MATCH(Grundlagen_Abrechnung_KAE!$AK$7,MD_JAHR,0),0)*$H1008,IF(((AD1008/12*M1008*12)+N1008)&gt;AF1008,AF1008/12,((AD1008/12*M1008*12)+N1008)/12)))</f>
        <v/>
      </c>
      <c r="P1008" s="90"/>
      <c r="Q1008" s="90"/>
      <c r="R1008" s="104">
        <f t="shared" si="137"/>
        <v>0</v>
      </c>
      <c r="T1008" s="145">
        <f t="shared" si="138"/>
        <v>0</v>
      </c>
      <c r="U1008" s="76">
        <f t="shared" ca="1" si="139"/>
        <v>0</v>
      </c>
      <c r="V1008" s="76">
        <f t="shared" ca="1" si="145"/>
        <v>0</v>
      </c>
      <c r="W1008" s="76">
        <f t="shared" ca="1" si="140"/>
        <v>0</v>
      </c>
      <c r="Y1008" s="106" t="str">
        <f t="shared" si="141"/>
        <v>prüfen</v>
      </c>
      <c r="Z1008" s="107" t="str">
        <f ca="1">IFERROR(OFFSET(MD!$U$5,MATCH(Grundlagen_Abrechnung_KAE!$E1008,MD_GENDER,0),0),"")</f>
        <v/>
      </c>
      <c r="AA1008" s="104">
        <f t="shared" si="142"/>
        <v>0</v>
      </c>
      <c r="AC1008" s="104">
        <f t="shared" si="143"/>
        <v>0</v>
      </c>
      <c r="AD1008" s="104">
        <f ca="1">IF(F1008="Arbeitgeberähnliche Stellung",OFFSET(MD!$Q$5,MATCH(Grundlagen_Abrechnung_KAE!$AK$7,MD_JAHR,0),0)*$H1008,IF(J1008&gt;0,AC1008,I1008))</f>
        <v>0</v>
      </c>
      <c r="AF1008" s="85" t="e">
        <f ca="1">OFFSET(MD!$P$5,MATCH($AK$7,MD_JAHR,0),0)*12</f>
        <v>#VALUE!</v>
      </c>
      <c r="AG1008" s="85">
        <f t="shared" si="144"/>
        <v>0</v>
      </c>
      <c r="AH1008" s="81"/>
      <c r="AJ1008" s="72"/>
      <c r="AK1008" s="72"/>
      <c r="AL1008" s="72"/>
      <c r="AM1008" s="72"/>
      <c r="AN1008" s="72"/>
    </row>
    <row r="1009" spans="2:40" ht="15" customHeight="1" x14ac:dyDescent="0.2">
      <c r="B1009" s="78"/>
      <c r="C1009" s="78"/>
      <c r="D1009" s="78"/>
      <c r="E1009" s="79"/>
      <c r="F1009" s="80"/>
      <c r="G1009" s="73"/>
      <c r="H1009" s="82"/>
      <c r="I1009" s="93"/>
      <c r="J1009" s="90"/>
      <c r="K1009" s="83"/>
      <c r="L1009" s="83"/>
      <c r="M1009" s="84"/>
      <c r="N1009" s="83"/>
      <c r="O1009" s="104" t="str">
        <f ca="1">IF($B1009="","",IF(F1009="Arbeitgeberähnliche Stellung",OFFSET(MD!$Q$5,MATCH(Grundlagen_Abrechnung_KAE!$AK$7,MD_JAHR,0),0)*$H1009,IF(((AD1009/12*M1009*12)+N1009)&gt;AF1009,AF1009/12,((AD1009/12*M1009*12)+N1009)/12)))</f>
        <v/>
      </c>
      <c r="P1009" s="90"/>
      <c r="Q1009" s="90"/>
      <c r="R1009" s="104">
        <f t="shared" si="137"/>
        <v>0</v>
      </c>
      <c r="T1009" s="145">
        <f t="shared" si="138"/>
        <v>0</v>
      </c>
      <c r="U1009" s="76">
        <f t="shared" ca="1" si="139"/>
        <v>0</v>
      </c>
      <c r="V1009" s="76">
        <f t="shared" ca="1" si="145"/>
        <v>0</v>
      </c>
      <c r="W1009" s="76">
        <f t="shared" ca="1" si="140"/>
        <v>0</v>
      </c>
      <c r="Y1009" s="106" t="str">
        <f t="shared" si="141"/>
        <v>prüfen</v>
      </c>
      <c r="Z1009" s="107" t="str">
        <f ca="1">IFERROR(OFFSET(MD!$U$5,MATCH(Grundlagen_Abrechnung_KAE!$E1009,MD_GENDER,0),0),"")</f>
        <v/>
      </c>
      <c r="AA1009" s="104">
        <f t="shared" si="142"/>
        <v>0</v>
      </c>
      <c r="AC1009" s="104">
        <f t="shared" si="143"/>
        <v>0</v>
      </c>
      <c r="AD1009" s="104">
        <f ca="1">IF(F1009="Arbeitgeberähnliche Stellung",OFFSET(MD!$Q$5,MATCH(Grundlagen_Abrechnung_KAE!$AK$7,MD_JAHR,0),0)*$H1009,IF(J1009&gt;0,AC1009,I1009))</f>
        <v>0</v>
      </c>
      <c r="AF1009" s="85" t="e">
        <f ca="1">OFFSET(MD!$P$5,MATCH($AK$7,MD_JAHR,0),0)*12</f>
        <v>#VALUE!</v>
      </c>
      <c r="AG1009" s="85">
        <f t="shared" si="144"/>
        <v>0</v>
      </c>
      <c r="AH1009" s="81"/>
      <c r="AJ1009" s="72"/>
      <c r="AK1009" s="72"/>
      <c r="AL1009" s="72"/>
      <c r="AM1009" s="72"/>
      <c r="AN1009" s="72"/>
    </row>
    <row r="1010" spans="2:40" ht="15" customHeight="1" x14ac:dyDescent="0.2">
      <c r="B1010" s="78"/>
      <c r="C1010" s="78"/>
      <c r="D1010" s="78"/>
      <c r="E1010" s="79"/>
      <c r="F1010" s="80"/>
      <c r="G1010" s="73"/>
      <c r="H1010" s="82"/>
      <c r="I1010" s="93"/>
      <c r="J1010" s="90"/>
      <c r="K1010" s="83"/>
      <c r="L1010" s="83"/>
      <c r="M1010" s="84"/>
      <c r="N1010" s="83"/>
      <c r="O1010" s="104" t="str">
        <f ca="1">IF($B1010="","",IF(F1010="Arbeitgeberähnliche Stellung",OFFSET(MD!$Q$5,MATCH(Grundlagen_Abrechnung_KAE!$AK$7,MD_JAHR,0),0)*$H1010,IF(((AD1010/12*M1010*12)+N1010)&gt;AF1010,AF1010/12,((AD1010/12*M1010*12)+N1010)/12)))</f>
        <v/>
      </c>
      <c r="P1010" s="90"/>
      <c r="Q1010" s="90"/>
      <c r="R1010" s="104">
        <f t="shared" si="137"/>
        <v>0</v>
      </c>
      <c r="T1010" s="145">
        <f t="shared" si="138"/>
        <v>0</v>
      </c>
      <c r="U1010" s="76">
        <f t="shared" ca="1" si="139"/>
        <v>0</v>
      </c>
      <c r="V1010" s="76">
        <f t="shared" ca="1" si="145"/>
        <v>0</v>
      </c>
      <c r="W1010" s="76">
        <f t="shared" ca="1" si="140"/>
        <v>0</v>
      </c>
      <c r="Y1010" s="106" t="str">
        <f t="shared" si="141"/>
        <v>prüfen</v>
      </c>
      <c r="Z1010" s="107" t="str">
        <f ca="1">IFERROR(OFFSET(MD!$U$5,MATCH(Grundlagen_Abrechnung_KAE!$E1010,MD_GENDER,0),0),"")</f>
        <v/>
      </c>
      <c r="AA1010" s="104">
        <f t="shared" si="142"/>
        <v>0</v>
      </c>
      <c r="AC1010" s="104">
        <f t="shared" si="143"/>
        <v>0</v>
      </c>
      <c r="AD1010" s="104">
        <f ca="1">IF(F1010="Arbeitgeberähnliche Stellung",OFFSET(MD!$Q$5,MATCH(Grundlagen_Abrechnung_KAE!$AK$7,MD_JAHR,0),0)*$H1010,IF(J1010&gt;0,AC1010,I1010))</f>
        <v>0</v>
      </c>
      <c r="AF1010" s="85" t="e">
        <f ca="1">OFFSET(MD!$P$5,MATCH($AK$7,MD_JAHR,0),0)*12</f>
        <v>#VALUE!</v>
      </c>
      <c r="AG1010" s="85">
        <f t="shared" si="144"/>
        <v>0</v>
      </c>
      <c r="AH1010" s="81"/>
      <c r="AJ1010" s="72"/>
      <c r="AK1010" s="72"/>
      <c r="AL1010" s="72"/>
      <c r="AM1010" s="72"/>
      <c r="AN1010" s="72"/>
    </row>
    <row r="1011" spans="2:40" ht="15" customHeight="1" x14ac:dyDescent="0.2">
      <c r="B1011" s="78"/>
      <c r="C1011" s="78"/>
      <c r="D1011" s="78"/>
      <c r="E1011" s="79"/>
      <c r="F1011" s="80"/>
      <c r="G1011" s="73"/>
      <c r="H1011" s="82"/>
      <c r="I1011" s="93"/>
      <c r="J1011" s="90"/>
      <c r="K1011" s="83"/>
      <c r="L1011" s="83"/>
      <c r="M1011" s="84"/>
      <c r="N1011" s="83"/>
      <c r="O1011" s="104" t="str">
        <f ca="1">IF($B1011="","",IF(F1011="Arbeitgeberähnliche Stellung",OFFSET(MD!$Q$5,MATCH(Grundlagen_Abrechnung_KAE!$AK$7,MD_JAHR,0),0)*$H1011,IF(((AD1011/12*M1011*12)+N1011)&gt;AF1011,AF1011/12,((AD1011/12*M1011*12)+N1011)/12)))</f>
        <v/>
      </c>
      <c r="P1011" s="90"/>
      <c r="Q1011" s="90"/>
      <c r="R1011" s="104">
        <f t="shared" si="137"/>
        <v>0</v>
      </c>
      <c r="T1011" s="145">
        <f t="shared" si="138"/>
        <v>0</v>
      </c>
      <c r="U1011" s="76">
        <f t="shared" ca="1" si="139"/>
        <v>0</v>
      </c>
      <c r="V1011" s="76">
        <f t="shared" ca="1" si="145"/>
        <v>0</v>
      </c>
      <c r="W1011" s="76">
        <f t="shared" ca="1" si="140"/>
        <v>0</v>
      </c>
      <c r="Y1011" s="106" t="str">
        <f t="shared" si="141"/>
        <v>prüfen</v>
      </c>
      <c r="Z1011" s="107" t="str">
        <f ca="1">IFERROR(OFFSET(MD!$U$5,MATCH(Grundlagen_Abrechnung_KAE!$E1011,MD_GENDER,0),0),"")</f>
        <v/>
      </c>
      <c r="AA1011" s="104">
        <f t="shared" si="142"/>
        <v>0</v>
      </c>
      <c r="AC1011" s="104">
        <f t="shared" si="143"/>
        <v>0</v>
      </c>
      <c r="AD1011" s="104">
        <f ca="1">IF(F1011="Arbeitgeberähnliche Stellung",OFFSET(MD!$Q$5,MATCH(Grundlagen_Abrechnung_KAE!$AK$7,MD_JAHR,0),0)*$H1011,IF(J1011&gt;0,AC1011,I1011))</f>
        <v>0</v>
      </c>
      <c r="AF1011" s="85" t="e">
        <f ca="1">OFFSET(MD!$P$5,MATCH($AK$7,MD_JAHR,0),0)*12</f>
        <v>#VALUE!</v>
      </c>
      <c r="AG1011" s="85">
        <f t="shared" si="144"/>
        <v>0</v>
      </c>
      <c r="AH1011" s="81"/>
      <c r="AJ1011" s="72"/>
      <c r="AK1011" s="72"/>
      <c r="AL1011" s="72"/>
      <c r="AM1011" s="72"/>
      <c r="AN1011" s="72"/>
    </row>
    <row r="1012" spans="2:40" ht="15" customHeight="1" x14ac:dyDescent="0.2">
      <c r="B1012" s="78"/>
      <c r="C1012" s="78"/>
      <c r="D1012" s="78"/>
      <c r="E1012" s="79"/>
      <c r="F1012" s="80"/>
      <c r="G1012" s="73"/>
      <c r="H1012" s="82"/>
      <c r="I1012" s="93"/>
      <c r="J1012" s="90"/>
      <c r="K1012" s="83"/>
      <c r="L1012" s="83"/>
      <c r="M1012" s="84"/>
      <c r="N1012" s="83"/>
      <c r="O1012" s="104" t="str">
        <f ca="1">IF($B1012="","",IF(F1012="Arbeitgeberähnliche Stellung",OFFSET(MD!$Q$5,MATCH(Grundlagen_Abrechnung_KAE!$AK$7,MD_JAHR,0),0)*$H1012,IF(((AD1012/12*M1012*12)+N1012)&gt;AF1012,AF1012/12,((AD1012/12*M1012*12)+N1012)/12)))</f>
        <v/>
      </c>
      <c r="P1012" s="90"/>
      <c r="Q1012" s="90"/>
      <c r="R1012" s="104">
        <f t="shared" si="137"/>
        <v>0</v>
      </c>
      <c r="T1012" s="145">
        <f t="shared" si="138"/>
        <v>0</v>
      </c>
      <c r="U1012" s="76">
        <f t="shared" ca="1" si="139"/>
        <v>0</v>
      </c>
      <c r="V1012" s="76">
        <f t="shared" ca="1" si="145"/>
        <v>0</v>
      </c>
      <c r="W1012" s="76">
        <f t="shared" ca="1" si="140"/>
        <v>0</v>
      </c>
      <c r="Y1012" s="106" t="str">
        <f t="shared" si="141"/>
        <v>prüfen</v>
      </c>
      <c r="Z1012" s="107" t="str">
        <f ca="1">IFERROR(OFFSET(MD!$U$5,MATCH(Grundlagen_Abrechnung_KAE!$E1012,MD_GENDER,0),0),"")</f>
        <v/>
      </c>
      <c r="AA1012" s="104">
        <f t="shared" si="142"/>
        <v>0</v>
      </c>
      <c r="AC1012" s="104">
        <f t="shared" si="143"/>
        <v>0</v>
      </c>
      <c r="AD1012" s="104">
        <f ca="1">IF(F1012="Arbeitgeberähnliche Stellung",OFFSET(MD!$Q$5,MATCH(Grundlagen_Abrechnung_KAE!$AK$7,MD_JAHR,0),0)*$H1012,IF(J1012&gt;0,AC1012,I1012))</f>
        <v>0</v>
      </c>
      <c r="AF1012" s="85" t="e">
        <f ca="1">OFFSET(MD!$P$5,MATCH($AK$7,MD_JAHR,0),0)*12</f>
        <v>#VALUE!</v>
      </c>
      <c r="AG1012" s="85">
        <f t="shared" si="144"/>
        <v>0</v>
      </c>
      <c r="AH1012" s="81"/>
      <c r="AJ1012" s="72"/>
      <c r="AK1012" s="72"/>
      <c r="AL1012" s="72"/>
      <c r="AM1012" s="72"/>
      <c r="AN1012" s="72"/>
    </row>
    <row r="1013" spans="2:40" ht="15" customHeight="1" x14ac:dyDescent="0.2">
      <c r="B1013" s="78"/>
      <c r="C1013" s="78"/>
      <c r="D1013" s="78"/>
      <c r="E1013" s="79"/>
      <c r="F1013" s="80"/>
      <c r="G1013" s="73"/>
      <c r="H1013" s="82"/>
      <c r="I1013" s="93"/>
      <c r="J1013" s="90"/>
      <c r="K1013" s="83"/>
      <c r="L1013" s="83"/>
      <c r="M1013" s="84"/>
      <c r="N1013" s="83"/>
      <c r="O1013" s="104" t="str">
        <f ca="1">IF($B1013="","",IF(F1013="Arbeitgeberähnliche Stellung",OFFSET(MD!$Q$5,MATCH(Grundlagen_Abrechnung_KAE!$AK$7,MD_JAHR,0),0)*$H1013,IF(((AD1013/12*M1013*12)+N1013)&gt;AF1013,AF1013/12,((AD1013/12*M1013*12)+N1013)/12)))</f>
        <v/>
      </c>
      <c r="P1013" s="90"/>
      <c r="Q1013" s="90"/>
      <c r="R1013" s="104">
        <f t="shared" si="137"/>
        <v>0</v>
      </c>
      <c r="T1013" s="145">
        <f t="shared" si="138"/>
        <v>0</v>
      </c>
      <c r="U1013" s="76">
        <f t="shared" ca="1" si="139"/>
        <v>0</v>
      </c>
      <c r="V1013" s="76">
        <f t="shared" ca="1" si="145"/>
        <v>0</v>
      </c>
      <c r="W1013" s="76">
        <f t="shared" ca="1" si="140"/>
        <v>0</v>
      </c>
      <c r="Y1013" s="106" t="str">
        <f t="shared" si="141"/>
        <v>prüfen</v>
      </c>
      <c r="Z1013" s="107" t="str">
        <f ca="1">IFERROR(OFFSET(MD!$U$5,MATCH(Grundlagen_Abrechnung_KAE!$E1013,MD_GENDER,0),0),"")</f>
        <v/>
      </c>
      <c r="AA1013" s="104">
        <f t="shared" si="142"/>
        <v>0</v>
      </c>
      <c r="AC1013" s="104">
        <f t="shared" si="143"/>
        <v>0</v>
      </c>
      <c r="AD1013" s="104">
        <f ca="1">IF(F1013="Arbeitgeberähnliche Stellung",OFFSET(MD!$Q$5,MATCH(Grundlagen_Abrechnung_KAE!$AK$7,MD_JAHR,0),0)*$H1013,IF(J1013&gt;0,AC1013,I1013))</f>
        <v>0</v>
      </c>
      <c r="AF1013" s="85" t="e">
        <f ca="1">OFFSET(MD!$P$5,MATCH($AK$7,MD_JAHR,0),0)*12</f>
        <v>#VALUE!</v>
      </c>
      <c r="AG1013" s="85">
        <f t="shared" si="144"/>
        <v>0</v>
      </c>
      <c r="AH1013" s="81"/>
      <c r="AJ1013" s="72"/>
      <c r="AK1013" s="72"/>
      <c r="AL1013" s="72"/>
      <c r="AM1013" s="72"/>
      <c r="AN1013" s="72"/>
    </row>
    <row r="1014" spans="2:40" ht="15" customHeight="1" x14ac:dyDescent="0.2">
      <c r="B1014" s="78"/>
      <c r="C1014" s="78"/>
      <c r="D1014" s="78"/>
      <c r="E1014" s="79"/>
      <c r="F1014" s="80"/>
      <c r="G1014" s="73"/>
      <c r="H1014" s="82"/>
      <c r="I1014" s="93"/>
      <c r="J1014" s="90"/>
      <c r="K1014" s="83"/>
      <c r="L1014" s="83"/>
      <c r="M1014" s="84"/>
      <c r="N1014" s="83"/>
      <c r="O1014" s="104" t="str">
        <f ca="1">IF($B1014="","",IF(F1014="Arbeitgeberähnliche Stellung",OFFSET(MD!$Q$5,MATCH(Grundlagen_Abrechnung_KAE!$AK$7,MD_JAHR,0),0)*$H1014,IF(((AD1014/12*M1014*12)+N1014)&gt;AF1014,AF1014/12,((AD1014/12*M1014*12)+N1014)/12)))</f>
        <v/>
      </c>
      <c r="P1014" s="90"/>
      <c r="Q1014" s="90"/>
      <c r="R1014" s="104">
        <f t="shared" si="137"/>
        <v>0</v>
      </c>
      <c r="T1014" s="145">
        <f t="shared" si="138"/>
        <v>0</v>
      </c>
      <c r="U1014" s="76">
        <f t="shared" ca="1" si="139"/>
        <v>0</v>
      </c>
      <c r="V1014" s="76">
        <f t="shared" ca="1" si="145"/>
        <v>0</v>
      </c>
      <c r="W1014" s="76">
        <f t="shared" ca="1" si="140"/>
        <v>0</v>
      </c>
      <c r="Y1014" s="106" t="str">
        <f t="shared" si="141"/>
        <v>prüfen</v>
      </c>
      <c r="Z1014" s="107" t="str">
        <f ca="1">IFERROR(OFFSET(MD!$U$5,MATCH(Grundlagen_Abrechnung_KAE!$E1014,MD_GENDER,0),0),"")</f>
        <v/>
      </c>
      <c r="AA1014" s="104">
        <f t="shared" si="142"/>
        <v>0</v>
      </c>
      <c r="AC1014" s="104">
        <f t="shared" si="143"/>
        <v>0</v>
      </c>
      <c r="AD1014" s="104">
        <f ca="1">IF(F1014="Arbeitgeberähnliche Stellung",OFFSET(MD!$Q$5,MATCH(Grundlagen_Abrechnung_KAE!$AK$7,MD_JAHR,0),0)*$H1014,IF(J1014&gt;0,AC1014,I1014))</f>
        <v>0</v>
      </c>
      <c r="AF1014" s="85" t="e">
        <f ca="1">OFFSET(MD!$P$5,MATCH($AK$7,MD_JAHR,0),0)*12</f>
        <v>#VALUE!</v>
      </c>
      <c r="AG1014" s="85">
        <f t="shared" si="144"/>
        <v>0</v>
      </c>
      <c r="AH1014" s="81"/>
      <c r="AJ1014" s="72"/>
      <c r="AK1014" s="72"/>
      <c r="AL1014" s="72"/>
      <c r="AM1014" s="72"/>
      <c r="AN1014" s="72"/>
    </row>
    <row r="1015" spans="2:40" ht="15" customHeight="1" x14ac:dyDescent="0.2">
      <c r="B1015" s="78"/>
      <c r="C1015" s="78"/>
      <c r="D1015" s="78"/>
      <c r="E1015" s="79"/>
      <c r="F1015" s="80"/>
      <c r="G1015" s="73"/>
      <c r="H1015" s="82"/>
      <c r="I1015" s="93"/>
      <c r="J1015" s="90"/>
      <c r="K1015" s="83"/>
      <c r="L1015" s="83"/>
      <c r="M1015" s="84"/>
      <c r="N1015" s="83"/>
      <c r="O1015" s="104" t="str">
        <f ca="1">IF($B1015="","",IF(F1015="Arbeitgeberähnliche Stellung",OFFSET(MD!$Q$5,MATCH(Grundlagen_Abrechnung_KAE!$AK$7,MD_JAHR,0),0)*$H1015,IF(((AD1015/12*M1015*12)+N1015)&gt;AF1015,AF1015/12,((AD1015/12*M1015*12)+N1015)/12)))</f>
        <v/>
      </c>
      <c r="P1015" s="90"/>
      <c r="Q1015" s="90"/>
      <c r="R1015" s="104">
        <f t="shared" si="137"/>
        <v>0</v>
      </c>
      <c r="T1015" s="145">
        <f t="shared" si="138"/>
        <v>0</v>
      </c>
      <c r="U1015" s="76">
        <f t="shared" ca="1" si="139"/>
        <v>0</v>
      </c>
      <c r="V1015" s="76">
        <f t="shared" ca="1" si="145"/>
        <v>0</v>
      </c>
      <c r="W1015" s="76">
        <f t="shared" ca="1" si="140"/>
        <v>0</v>
      </c>
      <c r="Y1015" s="106" t="str">
        <f t="shared" si="141"/>
        <v>prüfen</v>
      </c>
      <c r="Z1015" s="107" t="str">
        <f ca="1">IFERROR(OFFSET(MD!$U$5,MATCH(Grundlagen_Abrechnung_KAE!$E1015,MD_GENDER,0),0),"")</f>
        <v/>
      </c>
      <c r="AA1015" s="104">
        <f t="shared" si="142"/>
        <v>0</v>
      </c>
      <c r="AC1015" s="104">
        <f t="shared" si="143"/>
        <v>0</v>
      </c>
      <c r="AD1015" s="104">
        <f ca="1">IF(F1015="Arbeitgeberähnliche Stellung",OFFSET(MD!$Q$5,MATCH(Grundlagen_Abrechnung_KAE!$AK$7,MD_JAHR,0),0)*$H1015,IF(J1015&gt;0,AC1015,I1015))</f>
        <v>0</v>
      </c>
      <c r="AF1015" s="85" t="e">
        <f ca="1">OFFSET(MD!$P$5,MATCH($AK$7,MD_JAHR,0),0)*12</f>
        <v>#VALUE!</v>
      </c>
      <c r="AG1015" s="85">
        <f t="shared" si="144"/>
        <v>0</v>
      </c>
      <c r="AH1015" s="81"/>
      <c r="AJ1015" s="72"/>
      <c r="AK1015" s="72"/>
      <c r="AL1015" s="72"/>
      <c r="AM1015" s="72"/>
      <c r="AN1015" s="72"/>
    </row>
    <row r="1016" spans="2:40" ht="15" customHeight="1" x14ac:dyDescent="0.2">
      <c r="B1016" s="78"/>
      <c r="C1016" s="78"/>
      <c r="D1016" s="78"/>
      <c r="E1016" s="79"/>
      <c r="F1016" s="80"/>
      <c r="G1016" s="73"/>
      <c r="H1016" s="82"/>
      <c r="I1016" s="93"/>
      <c r="J1016" s="90"/>
      <c r="K1016" s="83"/>
      <c r="L1016" s="83"/>
      <c r="M1016" s="84"/>
      <c r="N1016" s="83"/>
      <c r="O1016" s="104" t="str">
        <f ca="1">IF($B1016="","",IF(F1016="Arbeitgeberähnliche Stellung",OFFSET(MD!$Q$5,MATCH(Grundlagen_Abrechnung_KAE!$AK$7,MD_JAHR,0),0)*$H1016,IF(((AD1016/12*M1016*12)+N1016)&gt;AF1016,AF1016/12,((AD1016/12*M1016*12)+N1016)/12)))</f>
        <v/>
      </c>
      <c r="P1016" s="90"/>
      <c r="Q1016" s="90"/>
      <c r="R1016" s="104">
        <f t="shared" si="137"/>
        <v>0</v>
      </c>
      <c r="T1016" s="145">
        <f t="shared" si="138"/>
        <v>0</v>
      </c>
      <c r="U1016" s="76">
        <f t="shared" ca="1" si="139"/>
        <v>0</v>
      </c>
      <c r="V1016" s="76">
        <f t="shared" ca="1" si="145"/>
        <v>0</v>
      </c>
      <c r="W1016" s="76">
        <f t="shared" ca="1" si="140"/>
        <v>0</v>
      </c>
      <c r="Y1016" s="106" t="str">
        <f t="shared" si="141"/>
        <v>prüfen</v>
      </c>
      <c r="Z1016" s="107" t="str">
        <f ca="1">IFERROR(OFFSET(MD!$U$5,MATCH(Grundlagen_Abrechnung_KAE!$E1016,MD_GENDER,0),0),"")</f>
        <v/>
      </c>
      <c r="AA1016" s="104">
        <f t="shared" si="142"/>
        <v>0</v>
      </c>
      <c r="AC1016" s="104">
        <f t="shared" si="143"/>
        <v>0</v>
      </c>
      <c r="AD1016" s="104">
        <f ca="1">IF(F1016="Arbeitgeberähnliche Stellung",OFFSET(MD!$Q$5,MATCH(Grundlagen_Abrechnung_KAE!$AK$7,MD_JAHR,0),0)*$H1016,IF(J1016&gt;0,AC1016,I1016))</f>
        <v>0</v>
      </c>
      <c r="AF1016" s="85" t="e">
        <f ca="1">OFFSET(MD!$P$5,MATCH($AK$7,MD_JAHR,0),0)*12</f>
        <v>#VALUE!</v>
      </c>
      <c r="AG1016" s="85">
        <f t="shared" si="144"/>
        <v>0</v>
      </c>
      <c r="AH1016" s="81"/>
      <c r="AJ1016" s="72"/>
      <c r="AK1016" s="72"/>
      <c r="AL1016" s="72"/>
      <c r="AM1016" s="72"/>
      <c r="AN1016" s="72"/>
    </row>
    <row r="1017" spans="2:40" ht="15" customHeight="1" x14ac:dyDescent="0.2">
      <c r="B1017" s="78"/>
      <c r="C1017" s="78"/>
      <c r="D1017" s="78"/>
      <c r="E1017" s="79"/>
      <c r="F1017" s="80"/>
      <c r="G1017" s="73"/>
      <c r="H1017" s="82"/>
      <c r="I1017" s="93"/>
      <c r="J1017" s="90"/>
      <c r="K1017" s="83"/>
      <c r="L1017" s="83"/>
      <c r="M1017" s="84"/>
      <c r="N1017" s="83"/>
      <c r="O1017" s="104" t="str">
        <f ca="1">IF($B1017="","",IF(F1017="Arbeitgeberähnliche Stellung",OFFSET(MD!$Q$5,MATCH(Grundlagen_Abrechnung_KAE!$AK$7,MD_JAHR,0),0)*$H1017,IF(((AD1017/12*M1017*12)+N1017)&gt;AF1017,AF1017/12,((AD1017/12*M1017*12)+N1017)/12)))</f>
        <v/>
      </c>
      <c r="P1017" s="90"/>
      <c r="Q1017" s="90"/>
      <c r="R1017" s="104">
        <f t="shared" si="137"/>
        <v>0</v>
      </c>
      <c r="T1017" s="145">
        <f t="shared" si="138"/>
        <v>0</v>
      </c>
      <c r="U1017" s="76">
        <f t="shared" ca="1" si="139"/>
        <v>0</v>
      </c>
      <c r="V1017" s="76">
        <f t="shared" ca="1" si="145"/>
        <v>0</v>
      </c>
      <c r="W1017" s="76">
        <f t="shared" ca="1" si="140"/>
        <v>0</v>
      </c>
      <c r="Y1017" s="106" t="str">
        <f t="shared" si="141"/>
        <v>prüfen</v>
      </c>
      <c r="Z1017" s="107" t="str">
        <f ca="1">IFERROR(OFFSET(MD!$U$5,MATCH(Grundlagen_Abrechnung_KAE!$E1017,MD_GENDER,0),0),"")</f>
        <v/>
      </c>
      <c r="AA1017" s="104">
        <f t="shared" si="142"/>
        <v>0</v>
      </c>
      <c r="AC1017" s="104">
        <f t="shared" si="143"/>
        <v>0</v>
      </c>
      <c r="AD1017" s="104">
        <f ca="1">IF(F1017="Arbeitgeberähnliche Stellung",OFFSET(MD!$Q$5,MATCH(Grundlagen_Abrechnung_KAE!$AK$7,MD_JAHR,0),0)*$H1017,IF(J1017&gt;0,AC1017,I1017))</f>
        <v>0</v>
      </c>
      <c r="AF1017" s="85" t="e">
        <f ca="1">OFFSET(MD!$P$5,MATCH($AK$7,MD_JAHR,0),0)*12</f>
        <v>#VALUE!</v>
      </c>
      <c r="AG1017" s="85">
        <f t="shared" si="144"/>
        <v>0</v>
      </c>
      <c r="AH1017" s="81"/>
      <c r="AJ1017" s="72"/>
      <c r="AK1017" s="72"/>
      <c r="AL1017" s="72"/>
      <c r="AM1017" s="72"/>
      <c r="AN1017" s="72"/>
    </row>
    <row r="1018" spans="2:40" ht="15" customHeight="1" x14ac:dyDescent="0.2">
      <c r="B1018" s="78"/>
      <c r="C1018" s="78"/>
      <c r="D1018" s="78"/>
      <c r="E1018" s="79"/>
      <c r="F1018" s="80"/>
      <c r="G1018" s="73"/>
      <c r="H1018" s="82"/>
      <c r="I1018" s="93"/>
      <c r="J1018" s="90"/>
      <c r="K1018" s="83"/>
      <c r="L1018" s="83"/>
      <c r="M1018" s="84"/>
      <c r="N1018" s="83"/>
      <c r="O1018" s="104" t="str">
        <f ca="1">IF($B1018="","",IF(F1018="Arbeitgeberähnliche Stellung",OFFSET(MD!$Q$5,MATCH(Grundlagen_Abrechnung_KAE!$AK$7,MD_JAHR,0),0)*$H1018,IF(((AD1018/12*M1018*12)+N1018)&gt;AF1018,AF1018/12,((AD1018/12*M1018*12)+N1018)/12)))</f>
        <v/>
      </c>
      <c r="P1018" s="90"/>
      <c r="Q1018" s="90"/>
      <c r="R1018" s="104">
        <f t="shared" si="137"/>
        <v>0</v>
      </c>
      <c r="T1018" s="145">
        <f t="shared" si="138"/>
        <v>0</v>
      </c>
      <c r="U1018" s="76">
        <f t="shared" ca="1" si="139"/>
        <v>0</v>
      </c>
      <c r="V1018" s="76">
        <f t="shared" ca="1" si="145"/>
        <v>0</v>
      </c>
      <c r="W1018" s="76">
        <f t="shared" ca="1" si="140"/>
        <v>0</v>
      </c>
      <c r="Y1018" s="106" t="str">
        <f t="shared" si="141"/>
        <v>prüfen</v>
      </c>
      <c r="Z1018" s="107" t="str">
        <f ca="1">IFERROR(OFFSET(MD!$U$5,MATCH(Grundlagen_Abrechnung_KAE!$E1018,MD_GENDER,0),0),"")</f>
        <v/>
      </c>
      <c r="AA1018" s="104">
        <f t="shared" si="142"/>
        <v>0</v>
      </c>
      <c r="AC1018" s="104">
        <f t="shared" si="143"/>
        <v>0</v>
      </c>
      <c r="AD1018" s="104">
        <f ca="1">IF(F1018="Arbeitgeberähnliche Stellung",OFFSET(MD!$Q$5,MATCH(Grundlagen_Abrechnung_KAE!$AK$7,MD_JAHR,0),0)*$H1018,IF(J1018&gt;0,AC1018,I1018))</f>
        <v>0</v>
      </c>
      <c r="AF1018" s="85" t="e">
        <f ca="1">OFFSET(MD!$P$5,MATCH($AK$7,MD_JAHR,0),0)*12</f>
        <v>#VALUE!</v>
      </c>
      <c r="AG1018" s="85">
        <f t="shared" si="144"/>
        <v>0</v>
      </c>
      <c r="AH1018" s="81"/>
      <c r="AJ1018" s="72"/>
      <c r="AK1018" s="72"/>
      <c r="AL1018" s="72"/>
      <c r="AM1018" s="72"/>
      <c r="AN1018" s="72"/>
    </row>
    <row r="1019" spans="2:40" ht="15" customHeight="1" x14ac:dyDescent="0.2">
      <c r="B1019" s="78"/>
      <c r="C1019" s="78"/>
      <c r="D1019" s="78"/>
      <c r="E1019" s="79"/>
      <c r="F1019" s="80"/>
      <c r="G1019" s="73"/>
      <c r="H1019" s="82"/>
      <c r="I1019" s="93"/>
      <c r="J1019" s="90"/>
      <c r="K1019" s="83"/>
      <c r="L1019" s="83"/>
      <c r="M1019" s="84"/>
      <c r="N1019" s="83"/>
      <c r="O1019" s="104" t="str">
        <f ca="1">IF($B1019="","",IF(F1019="Arbeitgeberähnliche Stellung",OFFSET(MD!$Q$5,MATCH(Grundlagen_Abrechnung_KAE!$AK$7,MD_JAHR,0),0)*$H1019,IF(((AD1019/12*M1019*12)+N1019)&gt;AF1019,AF1019/12,((AD1019/12*M1019*12)+N1019)/12)))</f>
        <v/>
      </c>
      <c r="P1019" s="90"/>
      <c r="Q1019" s="90"/>
      <c r="R1019" s="104">
        <f t="shared" si="137"/>
        <v>0</v>
      </c>
      <c r="T1019" s="145">
        <f t="shared" si="138"/>
        <v>0</v>
      </c>
      <c r="U1019" s="76">
        <f t="shared" ca="1" si="139"/>
        <v>0</v>
      </c>
      <c r="V1019" s="76">
        <f t="shared" ca="1" si="145"/>
        <v>0</v>
      </c>
      <c r="W1019" s="76">
        <f t="shared" ca="1" si="140"/>
        <v>0</v>
      </c>
      <c r="Y1019" s="106" t="str">
        <f t="shared" si="141"/>
        <v>prüfen</v>
      </c>
      <c r="Z1019" s="107" t="str">
        <f ca="1">IFERROR(OFFSET(MD!$U$5,MATCH(Grundlagen_Abrechnung_KAE!$E1019,MD_GENDER,0),0),"")</f>
        <v/>
      </c>
      <c r="AA1019" s="104">
        <f t="shared" si="142"/>
        <v>0</v>
      </c>
      <c r="AC1019" s="104">
        <f t="shared" si="143"/>
        <v>0</v>
      </c>
      <c r="AD1019" s="104">
        <f ca="1">IF(F1019="Arbeitgeberähnliche Stellung",OFFSET(MD!$Q$5,MATCH(Grundlagen_Abrechnung_KAE!$AK$7,MD_JAHR,0),0)*$H1019,IF(J1019&gt;0,AC1019,I1019))</f>
        <v>0</v>
      </c>
      <c r="AF1019" s="85" t="e">
        <f ca="1">OFFSET(MD!$P$5,MATCH($AK$7,MD_JAHR,0),0)*12</f>
        <v>#VALUE!</v>
      </c>
      <c r="AG1019" s="85">
        <f t="shared" si="144"/>
        <v>0</v>
      </c>
      <c r="AH1019" s="81"/>
      <c r="AJ1019" s="72"/>
      <c r="AK1019" s="72"/>
      <c r="AL1019" s="72"/>
      <c r="AM1019" s="72"/>
      <c r="AN1019" s="72"/>
    </row>
    <row r="1020" spans="2:40" ht="15" customHeight="1" x14ac:dyDescent="0.2">
      <c r="B1020" s="78"/>
      <c r="C1020" s="78"/>
      <c r="D1020" s="78"/>
      <c r="E1020" s="79"/>
      <c r="F1020" s="80"/>
      <c r="G1020" s="73"/>
      <c r="H1020" s="82"/>
      <c r="I1020" s="93"/>
      <c r="J1020" s="90"/>
      <c r="K1020" s="83"/>
      <c r="L1020" s="83"/>
      <c r="M1020" s="84"/>
      <c r="N1020" s="83"/>
      <c r="O1020" s="104" t="str">
        <f ca="1">IF($B1020="","",IF(F1020="Arbeitgeberähnliche Stellung",OFFSET(MD!$Q$5,MATCH(Grundlagen_Abrechnung_KAE!$AK$7,MD_JAHR,0),0)*$H1020,IF(((AD1020/12*M1020*12)+N1020)&gt;AF1020,AF1020/12,((AD1020/12*M1020*12)+N1020)/12)))</f>
        <v/>
      </c>
      <c r="P1020" s="90"/>
      <c r="Q1020" s="90"/>
      <c r="R1020" s="104">
        <f t="shared" si="137"/>
        <v>0</v>
      </c>
      <c r="T1020" s="145">
        <f t="shared" si="138"/>
        <v>0</v>
      </c>
      <c r="U1020" s="76">
        <f t="shared" ca="1" si="139"/>
        <v>0</v>
      </c>
      <c r="V1020" s="76">
        <f t="shared" ca="1" si="145"/>
        <v>0</v>
      </c>
      <c r="W1020" s="76">
        <f t="shared" ca="1" si="140"/>
        <v>0</v>
      </c>
      <c r="Y1020" s="106" t="str">
        <f t="shared" si="141"/>
        <v>prüfen</v>
      </c>
      <c r="Z1020" s="107" t="str">
        <f ca="1">IFERROR(OFFSET(MD!$U$5,MATCH(Grundlagen_Abrechnung_KAE!$E1020,MD_GENDER,0),0),"")</f>
        <v/>
      </c>
      <c r="AA1020" s="104">
        <f t="shared" si="142"/>
        <v>0</v>
      </c>
      <c r="AC1020" s="104">
        <f t="shared" si="143"/>
        <v>0</v>
      </c>
      <c r="AD1020" s="104">
        <f ca="1">IF(F1020="Arbeitgeberähnliche Stellung",OFFSET(MD!$Q$5,MATCH(Grundlagen_Abrechnung_KAE!$AK$7,MD_JAHR,0),0)*$H1020,IF(J1020&gt;0,AC1020,I1020))</f>
        <v>0</v>
      </c>
      <c r="AF1020" s="85" t="e">
        <f ca="1">OFFSET(MD!$P$5,MATCH($AK$7,MD_JAHR,0),0)*12</f>
        <v>#VALUE!</v>
      </c>
      <c r="AG1020" s="85">
        <f t="shared" si="144"/>
        <v>0</v>
      </c>
      <c r="AH1020" s="81"/>
      <c r="AJ1020" s="72"/>
      <c r="AK1020" s="72"/>
      <c r="AL1020" s="72"/>
      <c r="AM1020" s="72"/>
      <c r="AN1020" s="72"/>
    </row>
    <row r="1021" spans="2:40" ht="15" customHeight="1" x14ac:dyDescent="0.2">
      <c r="B1021" s="78"/>
      <c r="C1021" s="78"/>
      <c r="D1021" s="78"/>
      <c r="E1021" s="79"/>
      <c r="F1021" s="80"/>
      <c r="G1021" s="73"/>
      <c r="H1021" s="82"/>
      <c r="I1021" s="93"/>
      <c r="J1021" s="90"/>
      <c r="K1021" s="83"/>
      <c r="L1021" s="83"/>
      <c r="M1021" s="84"/>
      <c r="N1021" s="83"/>
      <c r="O1021" s="104" t="str">
        <f ca="1">IF($B1021="","",IF(F1021="Arbeitgeberähnliche Stellung",OFFSET(MD!$Q$5,MATCH(Grundlagen_Abrechnung_KAE!$AK$7,MD_JAHR,0),0)*$H1021,IF(((AD1021/12*M1021*12)+N1021)&gt;AF1021,AF1021/12,((AD1021/12*M1021*12)+N1021)/12)))</f>
        <v/>
      </c>
      <c r="P1021" s="90"/>
      <c r="Q1021" s="90"/>
      <c r="R1021" s="104">
        <f t="shared" si="137"/>
        <v>0</v>
      </c>
      <c r="T1021" s="145">
        <f t="shared" si="138"/>
        <v>0</v>
      </c>
      <c r="U1021" s="76">
        <f t="shared" ca="1" si="139"/>
        <v>0</v>
      </c>
      <c r="V1021" s="76">
        <f t="shared" ca="1" si="145"/>
        <v>0</v>
      </c>
      <c r="W1021" s="76">
        <f t="shared" ca="1" si="140"/>
        <v>0</v>
      </c>
      <c r="Y1021" s="106" t="str">
        <f t="shared" si="141"/>
        <v>prüfen</v>
      </c>
      <c r="Z1021" s="107" t="str">
        <f ca="1">IFERROR(OFFSET(MD!$U$5,MATCH(Grundlagen_Abrechnung_KAE!$E1021,MD_GENDER,0),0),"")</f>
        <v/>
      </c>
      <c r="AA1021" s="104">
        <f t="shared" si="142"/>
        <v>0</v>
      </c>
      <c r="AC1021" s="104">
        <f t="shared" si="143"/>
        <v>0</v>
      </c>
      <c r="AD1021" s="104">
        <f ca="1">IF(F1021="Arbeitgeberähnliche Stellung",OFFSET(MD!$Q$5,MATCH(Grundlagen_Abrechnung_KAE!$AK$7,MD_JAHR,0),0)*$H1021,IF(J1021&gt;0,AC1021,I1021))</f>
        <v>0</v>
      </c>
      <c r="AF1021" s="85" t="e">
        <f ca="1">OFFSET(MD!$P$5,MATCH($AK$7,MD_JAHR,0),0)*12</f>
        <v>#VALUE!</v>
      </c>
      <c r="AG1021" s="85">
        <f t="shared" si="144"/>
        <v>0</v>
      </c>
      <c r="AH1021" s="81"/>
      <c r="AJ1021" s="72"/>
      <c r="AK1021" s="72"/>
      <c r="AL1021" s="72"/>
      <c r="AM1021" s="72"/>
      <c r="AN1021" s="72"/>
    </row>
    <row r="1022" spans="2:40" ht="15" customHeight="1" x14ac:dyDescent="0.2">
      <c r="B1022" s="78"/>
      <c r="C1022" s="78"/>
      <c r="D1022" s="78"/>
      <c r="E1022" s="79"/>
      <c r="F1022" s="80"/>
      <c r="G1022" s="73"/>
      <c r="H1022" s="82"/>
      <c r="I1022" s="93"/>
      <c r="J1022" s="90"/>
      <c r="K1022" s="83"/>
      <c r="L1022" s="83"/>
      <c r="M1022" s="84"/>
      <c r="N1022" s="83"/>
      <c r="O1022" s="104" t="str">
        <f ca="1">IF($B1022="","",IF(F1022="Arbeitgeberähnliche Stellung",OFFSET(MD!$Q$5,MATCH(Grundlagen_Abrechnung_KAE!$AK$7,MD_JAHR,0),0)*$H1022,IF(((AD1022/12*M1022*12)+N1022)&gt;AF1022,AF1022/12,((AD1022/12*M1022*12)+N1022)/12)))</f>
        <v/>
      </c>
      <c r="P1022" s="90"/>
      <c r="Q1022" s="90"/>
      <c r="R1022" s="104">
        <f t="shared" si="137"/>
        <v>0</v>
      </c>
      <c r="T1022" s="145">
        <f t="shared" si="138"/>
        <v>0</v>
      </c>
      <c r="U1022" s="76">
        <f t="shared" ca="1" si="139"/>
        <v>0</v>
      </c>
      <c r="V1022" s="76">
        <f t="shared" ca="1" si="145"/>
        <v>0</v>
      </c>
      <c r="W1022" s="76">
        <f t="shared" ca="1" si="140"/>
        <v>0</v>
      </c>
      <c r="Y1022" s="106" t="str">
        <f t="shared" si="141"/>
        <v>prüfen</v>
      </c>
      <c r="Z1022" s="107" t="str">
        <f ca="1">IFERROR(OFFSET(MD!$U$5,MATCH(Grundlagen_Abrechnung_KAE!$E1022,MD_GENDER,0),0),"")</f>
        <v/>
      </c>
      <c r="AA1022" s="104">
        <f t="shared" si="142"/>
        <v>0</v>
      </c>
      <c r="AC1022" s="104">
        <f t="shared" si="143"/>
        <v>0</v>
      </c>
      <c r="AD1022" s="104">
        <f ca="1">IF(F1022="Arbeitgeberähnliche Stellung",OFFSET(MD!$Q$5,MATCH(Grundlagen_Abrechnung_KAE!$AK$7,MD_JAHR,0),0)*$H1022,IF(J1022&gt;0,AC1022,I1022))</f>
        <v>0</v>
      </c>
      <c r="AF1022" s="85" t="e">
        <f ca="1">OFFSET(MD!$P$5,MATCH($AK$7,MD_JAHR,0),0)*12</f>
        <v>#VALUE!</v>
      </c>
      <c r="AG1022" s="85">
        <f t="shared" si="144"/>
        <v>0</v>
      </c>
      <c r="AH1022" s="81"/>
      <c r="AJ1022" s="72"/>
      <c r="AK1022" s="72"/>
      <c r="AL1022" s="72"/>
      <c r="AM1022" s="72"/>
      <c r="AN1022" s="72"/>
    </row>
    <row r="1023" spans="2:40" ht="15" customHeight="1" x14ac:dyDescent="0.2">
      <c r="B1023" s="78"/>
      <c r="C1023" s="78"/>
      <c r="D1023" s="78"/>
      <c r="E1023" s="79"/>
      <c r="F1023" s="80"/>
      <c r="G1023" s="73"/>
      <c r="H1023" s="82"/>
      <c r="I1023" s="93"/>
      <c r="J1023" s="90"/>
      <c r="K1023" s="83"/>
      <c r="L1023" s="83"/>
      <c r="M1023" s="84"/>
      <c r="N1023" s="83"/>
      <c r="O1023" s="104" t="str">
        <f ca="1">IF($B1023="","",IF(F1023="Arbeitgeberähnliche Stellung",OFFSET(MD!$Q$5,MATCH(Grundlagen_Abrechnung_KAE!$AK$7,MD_JAHR,0),0)*$H1023,IF(((AD1023/12*M1023*12)+N1023)&gt;AF1023,AF1023/12,((AD1023/12*M1023*12)+N1023)/12)))</f>
        <v/>
      </c>
      <c r="P1023" s="90"/>
      <c r="Q1023" s="90"/>
      <c r="R1023" s="104">
        <f t="shared" si="137"/>
        <v>0</v>
      </c>
      <c r="T1023" s="145">
        <f t="shared" si="138"/>
        <v>0</v>
      </c>
      <c r="U1023" s="76">
        <f t="shared" ca="1" si="139"/>
        <v>0</v>
      </c>
      <c r="V1023" s="76">
        <f t="shared" ca="1" si="145"/>
        <v>0</v>
      </c>
      <c r="W1023" s="76">
        <f t="shared" ca="1" si="140"/>
        <v>0</v>
      </c>
      <c r="Y1023" s="106" t="str">
        <f t="shared" si="141"/>
        <v>prüfen</v>
      </c>
      <c r="Z1023" s="107" t="str">
        <f ca="1">IFERROR(OFFSET(MD!$U$5,MATCH(Grundlagen_Abrechnung_KAE!$E1023,MD_GENDER,0),0),"")</f>
        <v/>
      </c>
      <c r="AA1023" s="104">
        <f t="shared" si="142"/>
        <v>0</v>
      </c>
      <c r="AC1023" s="104">
        <f t="shared" si="143"/>
        <v>0</v>
      </c>
      <c r="AD1023" s="104">
        <f ca="1">IF(F1023="Arbeitgeberähnliche Stellung",OFFSET(MD!$Q$5,MATCH(Grundlagen_Abrechnung_KAE!$AK$7,MD_JAHR,0),0)*$H1023,IF(J1023&gt;0,AC1023,I1023))</f>
        <v>0</v>
      </c>
      <c r="AF1023" s="85" t="e">
        <f ca="1">OFFSET(MD!$P$5,MATCH($AK$7,MD_JAHR,0),0)*12</f>
        <v>#VALUE!</v>
      </c>
      <c r="AG1023" s="85">
        <f t="shared" si="144"/>
        <v>0</v>
      </c>
      <c r="AH1023" s="81"/>
      <c r="AJ1023" s="72"/>
      <c r="AK1023" s="72"/>
      <c r="AL1023" s="72"/>
      <c r="AM1023" s="72"/>
      <c r="AN1023" s="72"/>
    </row>
    <row r="1024" spans="2:40" ht="15" customHeight="1" x14ac:dyDescent="0.2">
      <c r="B1024" s="78"/>
      <c r="C1024" s="78"/>
      <c r="D1024" s="78"/>
      <c r="E1024" s="79"/>
      <c r="F1024" s="80"/>
      <c r="G1024" s="73"/>
      <c r="H1024" s="82"/>
      <c r="I1024" s="93"/>
      <c r="J1024" s="90"/>
      <c r="K1024" s="83"/>
      <c r="L1024" s="83"/>
      <c r="M1024" s="84"/>
      <c r="N1024" s="83"/>
      <c r="O1024" s="104" t="str">
        <f ca="1">IF($B1024="","",IF(F1024="Arbeitgeberähnliche Stellung",OFFSET(MD!$Q$5,MATCH(Grundlagen_Abrechnung_KAE!$AK$7,MD_JAHR,0),0)*$H1024,IF(((AD1024/12*M1024*12)+N1024)&gt;AF1024,AF1024/12,((AD1024/12*M1024*12)+N1024)/12)))</f>
        <v/>
      </c>
      <c r="P1024" s="90"/>
      <c r="Q1024" s="90"/>
      <c r="R1024" s="104">
        <f t="shared" si="137"/>
        <v>0</v>
      </c>
      <c r="T1024" s="145">
        <f t="shared" si="138"/>
        <v>0</v>
      </c>
      <c r="U1024" s="76">
        <f t="shared" ca="1" si="139"/>
        <v>0</v>
      </c>
      <c r="V1024" s="76">
        <f t="shared" ca="1" si="145"/>
        <v>0</v>
      </c>
      <c r="W1024" s="76">
        <f t="shared" ca="1" si="140"/>
        <v>0</v>
      </c>
      <c r="Y1024" s="106" t="str">
        <f t="shared" si="141"/>
        <v>prüfen</v>
      </c>
      <c r="Z1024" s="107" t="str">
        <f ca="1">IFERROR(OFFSET(MD!$U$5,MATCH(Grundlagen_Abrechnung_KAE!$E1024,MD_GENDER,0),0),"")</f>
        <v/>
      </c>
      <c r="AA1024" s="104">
        <f t="shared" si="142"/>
        <v>0</v>
      </c>
      <c r="AC1024" s="104">
        <f t="shared" si="143"/>
        <v>0</v>
      </c>
      <c r="AD1024" s="104">
        <f ca="1">IF(F1024="Arbeitgeberähnliche Stellung",OFFSET(MD!$Q$5,MATCH(Grundlagen_Abrechnung_KAE!$AK$7,MD_JAHR,0),0)*$H1024,IF(J1024&gt;0,AC1024,I1024))</f>
        <v>0</v>
      </c>
      <c r="AF1024" s="85" t="e">
        <f ca="1">OFFSET(MD!$P$5,MATCH($AK$7,MD_JAHR,0),0)*12</f>
        <v>#VALUE!</v>
      </c>
      <c r="AG1024" s="85">
        <f t="shared" si="144"/>
        <v>0</v>
      </c>
      <c r="AH1024" s="81"/>
      <c r="AJ1024" s="72"/>
      <c r="AK1024" s="72"/>
      <c r="AL1024" s="72"/>
      <c r="AM1024" s="72"/>
      <c r="AN1024" s="72"/>
    </row>
    <row r="1025" spans="2:40" ht="15" customHeight="1" x14ac:dyDescent="0.2">
      <c r="B1025" s="78"/>
      <c r="C1025" s="78"/>
      <c r="D1025" s="78"/>
      <c r="E1025" s="79"/>
      <c r="F1025" s="80"/>
      <c r="G1025" s="73"/>
      <c r="H1025" s="82"/>
      <c r="I1025" s="93"/>
      <c r="J1025" s="90"/>
      <c r="K1025" s="83"/>
      <c r="L1025" s="83"/>
      <c r="M1025" s="84"/>
      <c r="N1025" s="83"/>
      <c r="O1025" s="104" t="str">
        <f ca="1">IF($B1025="","",IF(F1025="Arbeitgeberähnliche Stellung",OFFSET(MD!$Q$5,MATCH(Grundlagen_Abrechnung_KAE!$AK$7,MD_JAHR,0),0)*$H1025,IF(((AD1025/12*M1025*12)+N1025)&gt;AF1025,AF1025/12,((AD1025/12*M1025*12)+N1025)/12)))</f>
        <v/>
      </c>
      <c r="P1025" s="90"/>
      <c r="Q1025" s="90"/>
      <c r="R1025" s="104">
        <f t="shared" si="137"/>
        <v>0</v>
      </c>
      <c r="T1025" s="145">
        <f t="shared" si="138"/>
        <v>0</v>
      </c>
      <c r="U1025" s="76">
        <f t="shared" ca="1" si="139"/>
        <v>0</v>
      </c>
      <c r="V1025" s="76">
        <f t="shared" ca="1" si="145"/>
        <v>0</v>
      </c>
      <c r="W1025" s="76">
        <f t="shared" ca="1" si="140"/>
        <v>0</v>
      </c>
      <c r="Y1025" s="106" t="str">
        <f t="shared" si="141"/>
        <v>prüfen</v>
      </c>
      <c r="Z1025" s="107" t="str">
        <f ca="1">IFERROR(OFFSET(MD!$U$5,MATCH(Grundlagen_Abrechnung_KAE!$E1025,MD_GENDER,0),0),"")</f>
        <v/>
      </c>
      <c r="AA1025" s="104">
        <f t="shared" si="142"/>
        <v>0</v>
      </c>
      <c r="AC1025" s="104">
        <f t="shared" si="143"/>
        <v>0</v>
      </c>
      <c r="AD1025" s="104">
        <f ca="1">IF(F1025="Arbeitgeberähnliche Stellung",OFFSET(MD!$Q$5,MATCH(Grundlagen_Abrechnung_KAE!$AK$7,MD_JAHR,0),0)*$H1025,IF(J1025&gt;0,AC1025,I1025))</f>
        <v>0</v>
      </c>
      <c r="AF1025" s="85" t="e">
        <f ca="1">OFFSET(MD!$P$5,MATCH($AK$7,MD_JAHR,0),0)*12</f>
        <v>#VALUE!</v>
      </c>
      <c r="AG1025" s="85">
        <f t="shared" si="144"/>
        <v>0</v>
      </c>
      <c r="AH1025" s="81"/>
      <c r="AJ1025" s="72"/>
      <c r="AK1025" s="72"/>
      <c r="AL1025" s="72"/>
      <c r="AM1025" s="72"/>
      <c r="AN1025" s="72"/>
    </row>
    <row r="1026" spans="2:40" ht="15" customHeight="1" x14ac:dyDescent="0.2">
      <c r="B1026" s="78"/>
      <c r="C1026" s="78"/>
      <c r="D1026" s="78"/>
      <c r="E1026" s="79"/>
      <c r="F1026" s="80"/>
      <c r="G1026" s="73"/>
      <c r="H1026" s="82"/>
      <c r="I1026" s="93"/>
      <c r="J1026" s="90"/>
      <c r="K1026" s="83"/>
      <c r="L1026" s="83"/>
      <c r="M1026" s="84"/>
      <c r="N1026" s="83"/>
      <c r="O1026" s="104" t="str">
        <f ca="1">IF($B1026="","",IF(F1026="Arbeitgeberähnliche Stellung",OFFSET(MD!$Q$5,MATCH(Grundlagen_Abrechnung_KAE!$AK$7,MD_JAHR,0),0)*$H1026,IF(((AD1026/12*M1026*12)+N1026)&gt;AF1026,AF1026/12,((AD1026/12*M1026*12)+N1026)/12)))</f>
        <v/>
      </c>
      <c r="P1026" s="90"/>
      <c r="Q1026" s="90"/>
      <c r="R1026" s="104">
        <f t="shared" si="137"/>
        <v>0</v>
      </c>
      <c r="T1026" s="145">
        <f t="shared" si="138"/>
        <v>0</v>
      </c>
      <c r="U1026" s="76">
        <f t="shared" ca="1" si="139"/>
        <v>0</v>
      </c>
      <c r="V1026" s="76">
        <f t="shared" ca="1" si="145"/>
        <v>0</v>
      </c>
      <c r="W1026" s="76">
        <f t="shared" ca="1" si="140"/>
        <v>0</v>
      </c>
      <c r="Y1026" s="106" t="str">
        <f t="shared" si="141"/>
        <v>prüfen</v>
      </c>
      <c r="Z1026" s="107" t="str">
        <f ca="1">IFERROR(OFFSET(MD!$U$5,MATCH(Grundlagen_Abrechnung_KAE!$E1026,MD_GENDER,0),0),"")</f>
        <v/>
      </c>
      <c r="AA1026" s="104">
        <f t="shared" si="142"/>
        <v>0</v>
      </c>
      <c r="AC1026" s="104">
        <f t="shared" si="143"/>
        <v>0</v>
      </c>
      <c r="AD1026" s="104">
        <f ca="1">IF(F1026="Arbeitgeberähnliche Stellung",OFFSET(MD!$Q$5,MATCH(Grundlagen_Abrechnung_KAE!$AK$7,MD_JAHR,0),0)*$H1026,IF(J1026&gt;0,AC1026,I1026))</f>
        <v>0</v>
      </c>
      <c r="AF1026" s="85" t="e">
        <f ca="1">OFFSET(MD!$P$5,MATCH($AK$7,MD_JAHR,0),0)*12</f>
        <v>#VALUE!</v>
      </c>
      <c r="AG1026" s="85">
        <f t="shared" si="144"/>
        <v>0</v>
      </c>
      <c r="AH1026" s="81"/>
      <c r="AJ1026" s="72"/>
      <c r="AK1026" s="72"/>
      <c r="AL1026" s="72"/>
      <c r="AM1026" s="72"/>
      <c r="AN1026" s="72"/>
    </row>
    <row r="1027" spans="2:40" ht="15" customHeight="1" x14ac:dyDescent="0.2">
      <c r="B1027" s="78"/>
      <c r="C1027" s="78"/>
      <c r="D1027" s="78"/>
      <c r="E1027" s="79"/>
      <c r="F1027" s="80"/>
      <c r="G1027" s="73"/>
      <c r="H1027" s="82"/>
      <c r="I1027" s="93"/>
      <c r="J1027" s="90"/>
      <c r="K1027" s="83"/>
      <c r="L1027" s="83"/>
      <c r="M1027" s="84"/>
      <c r="N1027" s="83"/>
      <c r="O1027" s="104" t="str">
        <f ca="1">IF($B1027="","",IF(F1027="Arbeitgeberähnliche Stellung",OFFSET(MD!$Q$5,MATCH(Grundlagen_Abrechnung_KAE!$AK$7,MD_JAHR,0),0)*$H1027,IF(((AD1027/12*M1027*12)+N1027)&gt;AF1027,AF1027/12,((AD1027/12*M1027*12)+N1027)/12)))</f>
        <v/>
      </c>
      <c r="P1027" s="90"/>
      <c r="Q1027" s="90"/>
      <c r="R1027" s="104">
        <f t="shared" si="137"/>
        <v>0</v>
      </c>
      <c r="T1027" s="145">
        <f t="shared" si="138"/>
        <v>0</v>
      </c>
      <c r="U1027" s="76">
        <f t="shared" ca="1" si="139"/>
        <v>0</v>
      </c>
      <c r="V1027" s="76">
        <f t="shared" ca="1" si="145"/>
        <v>0</v>
      </c>
      <c r="W1027" s="76">
        <f t="shared" ca="1" si="140"/>
        <v>0</v>
      </c>
      <c r="Y1027" s="106" t="str">
        <f t="shared" si="141"/>
        <v>prüfen</v>
      </c>
      <c r="Z1027" s="107" t="str">
        <f ca="1">IFERROR(OFFSET(MD!$U$5,MATCH(Grundlagen_Abrechnung_KAE!$E1027,MD_GENDER,0),0),"")</f>
        <v/>
      </c>
      <c r="AA1027" s="104">
        <f t="shared" si="142"/>
        <v>0</v>
      </c>
      <c r="AC1027" s="104">
        <f t="shared" si="143"/>
        <v>0</v>
      </c>
      <c r="AD1027" s="104">
        <f ca="1">IF(F1027="Arbeitgeberähnliche Stellung",OFFSET(MD!$Q$5,MATCH(Grundlagen_Abrechnung_KAE!$AK$7,MD_JAHR,0),0)*$H1027,IF(J1027&gt;0,AC1027,I1027))</f>
        <v>0</v>
      </c>
      <c r="AF1027" s="85" t="e">
        <f ca="1">OFFSET(MD!$P$5,MATCH($AK$7,MD_JAHR,0),0)*12</f>
        <v>#VALUE!</v>
      </c>
      <c r="AG1027" s="85">
        <f t="shared" si="144"/>
        <v>0</v>
      </c>
      <c r="AH1027" s="81"/>
      <c r="AJ1027" s="72"/>
      <c r="AK1027" s="72"/>
      <c r="AL1027" s="72"/>
      <c r="AM1027" s="72"/>
      <c r="AN1027" s="72"/>
    </row>
    <row r="1028" spans="2:40" ht="15" customHeight="1" x14ac:dyDescent="0.2">
      <c r="B1028" s="78"/>
      <c r="C1028" s="78"/>
      <c r="D1028" s="78"/>
      <c r="E1028" s="79"/>
      <c r="F1028" s="80"/>
      <c r="G1028" s="73"/>
      <c r="H1028" s="82"/>
      <c r="I1028" s="93"/>
      <c r="J1028" s="90"/>
      <c r="K1028" s="83"/>
      <c r="L1028" s="83"/>
      <c r="M1028" s="84"/>
      <c r="N1028" s="83"/>
      <c r="O1028" s="104" t="str">
        <f ca="1">IF($B1028="","",IF(F1028="Arbeitgeberähnliche Stellung",OFFSET(MD!$Q$5,MATCH(Grundlagen_Abrechnung_KAE!$AK$7,MD_JAHR,0),0)*$H1028,IF(((AD1028/12*M1028*12)+N1028)&gt;AF1028,AF1028/12,((AD1028/12*M1028*12)+N1028)/12)))</f>
        <v/>
      </c>
      <c r="P1028" s="90"/>
      <c r="Q1028" s="90"/>
      <c r="R1028" s="104">
        <f t="shared" si="137"/>
        <v>0</v>
      </c>
      <c r="T1028" s="145">
        <f t="shared" si="138"/>
        <v>0</v>
      </c>
      <c r="U1028" s="76">
        <f t="shared" ca="1" si="139"/>
        <v>0</v>
      </c>
      <c r="V1028" s="76">
        <f t="shared" ca="1" si="145"/>
        <v>0</v>
      </c>
      <c r="W1028" s="76">
        <f t="shared" ca="1" si="140"/>
        <v>0</v>
      </c>
      <c r="Y1028" s="106" t="str">
        <f t="shared" si="141"/>
        <v>prüfen</v>
      </c>
      <c r="Z1028" s="107" t="str">
        <f ca="1">IFERROR(OFFSET(MD!$U$5,MATCH(Grundlagen_Abrechnung_KAE!$E1028,MD_GENDER,0),0),"")</f>
        <v/>
      </c>
      <c r="AA1028" s="104">
        <f t="shared" si="142"/>
        <v>0</v>
      </c>
      <c r="AC1028" s="104">
        <f t="shared" si="143"/>
        <v>0</v>
      </c>
      <c r="AD1028" s="104">
        <f ca="1">IF(F1028="Arbeitgeberähnliche Stellung",OFFSET(MD!$Q$5,MATCH(Grundlagen_Abrechnung_KAE!$AK$7,MD_JAHR,0),0)*$H1028,IF(J1028&gt;0,AC1028,I1028))</f>
        <v>0</v>
      </c>
      <c r="AF1028" s="85" t="e">
        <f ca="1">OFFSET(MD!$P$5,MATCH($AK$7,MD_JAHR,0),0)*12</f>
        <v>#VALUE!</v>
      </c>
      <c r="AG1028" s="85">
        <f t="shared" si="144"/>
        <v>0</v>
      </c>
      <c r="AH1028" s="81"/>
      <c r="AJ1028" s="72"/>
      <c r="AK1028" s="72"/>
      <c r="AL1028" s="72"/>
      <c r="AM1028" s="72"/>
      <c r="AN1028" s="72"/>
    </row>
    <row r="1029" spans="2:40" ht="15" customHeight="1" x14ac:dyDescent="0.2">
      <c r="B1029" s="78"/>
      <c r="C1029" s="78"/>
      <c r="D1029" s="78"/>
      <c r="E1029" s="79"/>
      <c r="F1029" s="80"/>
      <c r="G1029" s="73"/>
      <c r="H1029" s="82"/>
      <c r="I1029" s="93"/>
      <c r="J1029" s="90"/>
      <c r="K1029" s="83"/>
      <c r="L1029" s="83"/>
      <c r="M1029" s="84"/>
      <c r="N1029" s="83"/>
      <c r="O1029" s="104" t="str">
        <f ca="1">IF($B1029="","",IF(F1029="Arbeitgeberähnliche Stellung",OFFSET(MD!$Q$5,MATCH(Grundlagen_Abrechnung_KAE!$AK$7,MD_JAHR,0),0)*$H1029,IF(((AD1029/12*M1029*12)+N1029)&gt;AF1029,AF1029/12,((AD1029/12*M1029*12)+N1029)/12)))</f>
        <v/>
      </c>
      <c r="P1029" s="90"/>
      <c r="Q1029" s="90"/>
      <c r="R1029" s="104">
        <f t="shared" si="137"/>
        <v>0</v>
      </c>
      <c r="T1029" s="145">
        <f t="shared" si="138"/>
        <v>0</v>
      </c>
      <c r="U1029" s="76">
        <f t="shared" ca="1" si="139"/>
        <v>0</v>
      </c>
      <c r="V1029" s="76">
        <f t="shared" ca="1" si="145"/>
        <v>0</v>
      </c>
      <c r="W1029" s="76">
        <f t="shared" ca="1" si="140"/>
        <v>0</v>
      </c>
      <c r="Y1029" s="106" t="str">
        <f t="shared" si="141"/>
        <v>prüfen</v>
      </c>
      <c r="Z1029" s="107" t="str">
        <f ca="1">IFERROR(OFFSET(MD!$U$5,MATCH(Grundlagen_Abrechnung_KAE!$E1029,MD_GENDER,0),0),"")</f>
        <v/>
      </c>
      <c r="AA1029" s="104">
        <f t="shared" si="142"/>
        <v>0</v>
      </c>
      <c r="AC1029" s="104">
        <f t="shared" si="143"/>
        <v>0</v>
      </c>
      <c r="AD1029" s="104">
        <f ca="1">IF(F1029="Arbeitgeberähnliche Stellung",OFFSET(MD!$Q$5,MATCH(Grundlagen_Abrechnung_KAE!$AK$7,MD_JAHR,0),0)*$H1029,IF(J1029&gt;0,AC1029,I1029))</f>
        <v>0</v>
      </c>
      <c r="AF1029" s="85" t="e">
        <f ca="1">OFFSET(MD!$P$5,MATCH($AK$7,MD_JAHR,0),0)*12</f>
        <v>#VALUE!</v>
      </c>
      <c r="AG1029" s="85">
        <f t="shared" si="144"/>
        <v>0</v>
      </c>
      <c r="AH1029" s="81"/>
      <c r="AJ1029" s="72"/>
      <c r="AK1029" s="72"/>
      <c r="AL1029" s="72"/>
      <c r="AM1029" s="72"/>
      <c r="AN1029" s="72"/>
    </row>
    <row r="1030" spans="2:40" ht="15" customHeight="1" x14ac:dyDescent="0.2">
      <c r="B1030" s="78"/>
      <c r="C1030" s="78"/>
      <c r="D1030" s="78"/>
      <c r="E1030" s="79"/>
      <c r="F1030" s="80"/>
      <c r="G1030" s="73"/>
      <c r="H1030" s="82"/>
      <c r="I1030" s="93"/>
      <c r="J1030" s="90"/>
      <c r="K1030" s="83"/>
      <c r="L1030" s="83"/>
      <c r="M1030" s="84"/>
      <c r="N1030" s="83"/>
      <c r="O1030" s="104" t="str">
        <f ca="1">IF($B1030="","",IF(F1030="Arbeitgeberähnliche Stellung",OFFSET(MD!$Q$5,MATCH(Grundlagen_Abrechnung_KAE!$AK$7,MD_JAHR,0),0)*$H1030,IF(((AD1030/12*M1030*12)+N1030)&gt;AF1030,AF1030/12,((AD1030/12*M1030*12)+N1030)/12)))</f>
        <v/>
      </c>
      <c r="P1030" s="90"/>
      <c r="Q1030" s="90"/>
      <c r="R1030" s="104">
        <f t="shared" si="137"/>
        <v>0</v>
      </c>
      <c r="T1030" s="145">
        <f t="shared" si="138"/>
        <v>0</v>
      </c>
      <c r="U1030" s="76">
        <f t="shared" ca="1" si="139"/>
        <v>0</v>
      </c>
      <c r="V1030" s="76">
        <f t="shared" ca="1" si="145"/>
        <v>0</v>
      </c>
      <c r="W1030" s="76">
        <f t="shared" ca="1" si="140"/>
        <v>0</v>
      </c>
      <c r="Y1030" s="106" t="str">
        <f t="shared" si="141"/>
        <v>prüfen</v>
      </c>
      <c r="Z1030" s="107" t="str">
        <f ca="1">IFERROR(OFFSET(MD!$U$5,MATCH(Grundlagen_Abrechnung_KAE!$E1030,MD_GENDER,0),0),"")</f>
        <v/>
      </c>
      <c r="AA1030" s="104">
        <f t="shared" si="142"/>
        <v>0</v>
      </c>
      <c r="AC1030" s="104">
        <f t="shared" si="143"/>
        <v>0</v>
      </c>
      <c r="AD1030" s="104">
        <f ca="1">IF(F1030="Arbeitgeberähnliche Stellung",OFFSET(MD!$Q$5,MATCH(Grundlagen_Abrechnung_KAE!$AK$7,MD_JAHR,0),0)*$H1030,IF(J1030&gt;0,AC1030,I1030))</f>
        <v>0</v>
      </c>
      <c r="AF1030" s="85" t="e">
        <f ca="1">OFFSET(MD!$P$5,MATCH($AK$7,MD_JAHR,0),0)*12</f>
        <v>#VALUE!</v>
      </c>
      <c r="AG1030" s="85">
        <f t="shared" si="144"/>
        <v>0</v>
      </c>
      <c r="AH1030" s="81"/>
      <c r="AJ1030" s="72"/>
      <c r="AK1030" s="72"/>
      <c r="AL1030" s="72"/>
      <c r="AM1030" s="72"/>
      <c r="AN1030" s="72"/>
    </row>
    <row r="1031" spans="2:40" ht="15" customHeight="1" x14ac:dyDescent="0.2">
      <c r="B1031" s="78"/>
      <c r="C1031" s="78"/>
      <c r="D1031" s="78"/>
      <c r="E1031" s="79"/>
      <c r="F1031" s="80"/>
      <c r="G1031" s="73"/>
      <c r="H1031" s="82"/>
      <c r="I1031" s="93"/>
      <c r="J1031" s="90"/>
      <c r="K1031" s="83"/>
      <c r="L1031" s="83"/>
      <c r="M1031" s="84"/>
      <c r="N1031" s="83"/>
      <c r="O1031" s="104" t="str">
        <f ca="1">IF($B1031="","",IF(F1031="Arbeitgeberähnliche Stellung",OFFSET(MD!$Q$5,MATCH(Grundlagen_Abrechnung_KAE!$AK$7,MD_JAHR,0),0)*$H1031,IF(((AD1031/12*M1031*12)+N1031)&gt;AF1031,AF1031/12,((AD1031/12*M1031*12)+N1031)/12)))</f>
        <v/>
      </c>
      <c r="P1031" s="90"/>
      <c r="Q1031" s="90"/>
      <c r="R1031" s="104">
        <f t="shared" si="137"/>
        <v>0</v>
      </c>
      <c r="T1031" s="145">
        <f t="shared" si="138"/>
        <v>0</v>
      </c>
      <c r="U1031" s="76">
        <f t="shared" ca="1" si="139"/>
        <v>0</v>
      </c>
      <c r="V1031" s="76">
        <f t="shared" ca="1" si="145"/>
        <v>0</v>
      </c>
      <c r="W1031" s="76">
        <f t="shared" ca="1" si="140"/>
        <v>0</v>
      </c>
      <c r="Y1031" s="106" t="str">
        <f t="shared" si="141"/>
        <v>prüfen</v>
      </c>
      <c r="Z1031" s="107" t="str">
        <f ca="1">IFERROR(OFFSET(MD!$U$5,MATCH(Grundlagen_Abrechnung_KAE!$E1031,MD_GENDER,0),0),"")</f>
        <v/>
      </c>
      <c r="AA1031" s="104">
        <f t="shared" si="142"/>
        <v>0</v>
      </c>
      <c r="AC1031" s="104">
        <f t="shared" si="143"/>
        <v>0</v>
      </c>
      <c r="AD1031" s="104">
        <f ca="1">IF(F1031="Arbeitgeberähnliche Stellung",OFFSET(MD!$Q$5,MATCH(Grundlagen_Abrechnung_KAE!$AK$7,MD_JAHR,0),0)*$H1031,IF(J1031&gt;0,AC1031,I1031))</f>
        <v>0</v>
      </c>
      <c r="AF1031" s="85" t="e">
        <f ca="1">OFFSET(MD!$P$5,MATCH($AK$7,MD_JAHR,0),0)*12</f>
        <v>#VALUE!</v>
      </c>
      <c r="AG1031" s="85">
        <f t="shared" si="144"/>
        <v>0</v>
      </c>
      <c r="AH1031" s="81"/>
      <c r="AJ1031" s="72"/>
      <c r="AK1031" s="72"/>
      <c r="AL1031" s="72"/>
      <c r="AM1031" s="72"/>
      <c r="AN1031" s="72"/>
    </row>
    <row r="1032" spans="2:40" ht="15" customHeight="1" x14ac:dyDescent="0.2">
      <c r="B1032" s="78"/>
      <c r="C1032" s="78"/>
      <c r="D1032" s="78"/>
      <c r="E1032" s="79"/>
      <c r="F1032" s="80"/>
      <c r="G1032" s="73"/>
      <c r="H1032" s="82"/>
      <c r="I1032" s="93"/>
      <c r="J1032" s="90"/>
      <c r="K1032" s="83"/>
      <c r="L1032" s="83"/>
      <c r="M1032" s="84"/>
      <c r="N1032" s="83"/>
      <c r="O1032" s="104" t="str">
        <f ca="1">IF($B1032="","",IF(F1032="Arbeitgeberähnliche Stellung",OFFSET(MD!$Q$5,MATCH(Grundlagen_Abrechnung_KAE!$AK$7,MD_JAHR,0),0)*$H1032,IF(((AD1032/12*M1032*12)+N1032)&gt;AF1032,AF1032/12,((AD1032/12*M1032*12)+N1032)/12)))</f>
        <v/>
      </c>
      <c r="P1032" s="90"/>
      <c r="Q1032" s="90"/>
      <c r="R1032" s="104">
        <f t="shared" si="137"/>
        <v>0</v>
      </c>
      <c r="T1032" s="145">
        <f t="shared" si="138"/>
        <v>0</v>
      </c>
      <c r="U1032" s="76">
        <f t="shared" ca="1" si="139"/>
        <v>0</v>
      </c>
      <c r="V1032" s="76">
        <f t="shared" ca="1" si="145"/>
        <v>0</v>
      </c>
      <c r="W1032" s="76">
        <f t="shared" ca="1" si="140"/>
        <v>0</v>
      </c>
      <c r="Y1032" s="106" t="str">
        <f t="shared" si="141"/>
        <v>prüfen</v>
      </c>
      <c r="Z1032" s="107" t="str">
        <f ca="1">IFERROR(OFFSET(MD!$U$5,MATCH(Grundlagen_Abrechnung_KAE!$E1032,MD_GENDER,0),0),"")</f>
        <v/>
      </c>
      <c r="AA1032" s="104">
        <f t="shared" si="142"/>
        <v>0</v>
      </c>
      <c r="AC1032" s="104">
        <f t="shared" si="143"/>
        <v>0</v>
      </c>
      <c r="AD1032" s="104">
        <f ca="1">IF(F1032="Arbeitgeberähnliche Stellung",OFFSET(MD!$Q$5,MATCH(Grundlagen_Abrechnung_KAE!$AK$7,MD_JAHR,0),0)*$H1032,IF(J1032&gt;0,AC1032,I1032))</f>
        <v>0</v>
      </c>
      <c r="AF1032" s="85" t="e">
        <f ca="1">OFFSET(MD!$P$5,MATCH($AK$7,MD_JAHR,0),0)*12</f>
        <v>#VALUE!</v>
      </c>
      <c r="AG1032" s="85">
        <f t="shared" si="144"/>
        <v>0</v>
      </c>
      <c r="AH1032" s="81"/>
      <c r="AJ1032" s="72"/>
      <c r="AK1032" s="72"/>
      <c r="AL1032" s="72"/>
      <c r="AM1032" s="72"/>
      <c r="AN1032" s="72"/>
    </row>
    <row r="1033" spans="2:40" ht="15" customHeight="1" x14ac:dyDescent="0.2">
      <c r="B1033" s="78"/>
      <c r="C1033" s="78"/>
      <c r="D1033" s="78"/>
      <c r="E1033" s="79"/>
      <c r="F1033" s="80"/>
      <c r="G1033" s="73"/>
      <c r="H1033" s="82"/>
      <c r="I1033" s="93"/>
      <c r="J1033" s="90"/>
      <c r="K1033" s="83"/>
      <c r="L1033" s="83"/>
      <c r="M1033" s="84"/>
      <c r="N1033" s="83"/>
      <c r="O1033" s="104" t="str">
        <f ca="1">IF($B1033="","",IF(F1033="Arbeitgeberähnliche Stellung",OFFSET(MD!$Q$5,MATCH(Grundlagen_Abrechnung_KAE!$AK$7,MD_JAHR,0),0)*$H1033,IF(((AD1033/12*M1033*12)+N1033)&gt;AF1033,AF1033/12,((AD1033/12*M1033*12)+N1033)/12)))</f>
        <v/>
      </c>
      <c r="P1033" s="90"/>
      <c r="Q1033" s="90"/>
      <c r="R1033" s="104">
        <f t="shared" si="137"/>
        <v>0</v>
      </c>
      <c r="T1033" s="145">
        <f t="shared" si="138"/>
        <v>0</v>
      </c>
      <c r="U1033" s="76">
        <f t="shared" ca="1" si="139"/>
        <v>0</v>
      </c>
      <c r="V1033" s="76">
        <f t="shared" ca="1" si="145"/>
        <v>0</v>
      </c>
      <c r="W1033" s="76">
        <f t="shared" ca="1" si="140"/>
        <v>0</v>
      </c>
      <c r="Y1033" s="106" t="str">
        <f t="shared" si="141"/>
        <v>prüfen</v>
      </c>
      <c r="Z1033" s="107" t="str">
        <f ca="1">IFERROR(OFFSET(MD!$U$5,MATCH(Grundlagen_Abrechnung_KAE!$E1033,MD_GENDER,0),0),"")</f>
        <v/>
      </c>
      <c r="AA1033" s="104">
        <f t="shared" si="142"/>
        <v>0</v>
      </c>
      <c r="AC1033" s="104">
        <f t="shared" si="143"/>
        <v>0</v>
      </c>
      <c r="AD1033" s="104">
        <f ca="1">IF(F1033="Arbeitgeberähnliche Stellung",OFFSET(MD!$Q$5,MATCH(Grundlagen_Abrechnung_KAE!$AK$7,MD_JAHR,0),0)*$H1033,IF(J1033&gt;0,AC1033,I1033))</f>
        <v>0</v>
      </c>
      <c r="AF1033" s="85" t="e">
        <f ca="1">OFFSET(MD!$P$5,MATCH($AK$7,MD_JAHR,0),0)*12</f>
        <v>#VALUE!</v>
      </c>
      <c r="AG1033" s="85">
        <f t="shared" si="144"/>
        <v>0</v>
      </c>
      <c r="AH1033" s="81"/>
      <c r="AJ1033" s="72"/>
      <c r="AK1033" s="72"/>
      <c r="AL1033" s="72"/>
      <c r="AM1033" s="72"/>
      <c r="AN1033" s="72"/>
    </row>
    <row r="1034" spans="2:40" ht="15" customHeight="1" x14ac:dyDescent="0.2">
      <c r="B1034" s="78"/>
      <c r="C1034" s="78"/>
      <c r="D1034" s="78"/>
      <c r="E1034" s="79"/>
      <c r="F1034" s="80"/>
      <c r="G1034" s="73"/>
      <c r="H1034" s="82"/>
      <c r="I1034" s="93"/>
      <c r="J1034" s="90"/>
      <c r="K1034" s="83"/>
      <c r="L1034" s="83"/>
      <c r="M1034" s="84"/>
      <c r="N1034" s="83"/>
      <c r="O1034" s="104" t="str">
        <f ca="1">IF($B1034="","",IF(F1034="Arbeitgeberähnliche Stellung",OFFSET(MD!$Q$5,MATCH(Grundlagen_Abrechnung_KAE!$AK$7,MD_JAHR,0),0)*$H1034,IF(((AD1034/12*M1034*12)+N1034)&gt;AF1034,AF1034/12,((AD1034/12*M1034*12)+N1034)/12)))</f>
        <v/>
      </c>
      <c r="P1034" s="90"/>
      <c r="Q1034" s="90"/>
      <c r="R1034" s="104">
        <f t="shared" si="137"/>
        <v>0</v>
      </c>
      <c r="T1034" s="145">
        <f t="shared" si="138"/>
        <v>0</v>
      </c>
      <c r="U1034" s="76">
        <f t="shared" ca="1" si="139"/>
        <v>0</v>
      </c>
      <c r="V1034" s="76">
        <f t="shared" ca="1" si="145"/>
        <v>0</v>
      </c>
      <c r="W1034" s="76">
        <f t="shared" ca="1" si="140"/>
        <v>0</v>
      </c>
      <c r="Y1034" s="106" t="str">
        <f t="shared" si="141"/>
        <v>prüfen</v>
      </c>
      <c r="Z1034" s="107" t="str">
        <f ca="1">IFERROR(OFFSET(MD!$U$5,MATCH(Grundlagen_Abrechnung_KAE!$E1034,MD_GENDER,0),0),"")</f>
        <v/>
      </c>
      <c r="AA1034" s="104">
        <f t="shared" si="142"/>
        <v>0</v>
      </c>
      <c r="AC1034" s="104">
        <f t="shared" si="143"/>
        <v>0</v>
      </c>
      <c r="AD1034" s="104">
        <f ca="1">IF(F1034="Arbeitgeberähnliche Stellung",OFFSET(MD!$Q$5,MATCH(Grundlagen_Abrechnung_KAE!$AK$7,MD_JAHR,0),0)*$H1034,IF(J1034&gt;0,AC1034,I1034))</f>
        <v>0</v>
      </c>
      <c r="AF1034" s="85" t="e">
        <f ca="1">OFFSET(MD!$P$5,MATCH($AK$7,MD_JAHR,0),0)*12</f>
        <v>#VALUE!</v>
      </c>
      <c r="AG1034" s="85">
        <f t="shared" si="144"/>
        <v>0</v>
      </c>
      <c r="AH1034" s="81"/>
      <c r="AJ1034" s="72"/>
      <c r="AK1034" s="72"/>
      <c r="AL1034" s="72"/>
      <c r="AM1034" s="72"/>
      <c r="AN1034" s="72"/>
    </row>
    <row r="1035" spans="2:40" ht="15" customHeight="1" x14ac:dyDescent="0.2">
      <c r="B1035" s="78"/>
      <c r="C1035" s="78"/>
      <c r="D1035" s="78"/>
      <c r="E1035" s="79"/>
      <c r="F1035" s="80"/>
      <c r="G1035" s="73"/>
      <c r="H1035" s="82"/>
      <c r="I1035" s="93"/>
      <c r="J1035" s="90"/>
      <c r="K1035" s="83"/>
      <c r="L1035" s="83"/>
      <c r="M1035" s="84"/>
      <c r="N1035" s="83"/>
      <c r="O1035" s="104" t="str">
        <f ca="1">IF($B1035="","",IF(F1035="Arbeitgeberähnliche Stellung",OFFSET(MD!$Q$5,MATCH(Grundlagen_Abrechnung_KAE!$AK$7,MD_JAHR,0),0)*$H1035,IF(((AD1035/12*M1035*12)+N1035)&gt;AF1035,AF1035/12,((AD1035/12*M1035*12)+N1035)/12)))</f>
        <v/>
      </c>
      <c r="P1035" s="90"/>
      <c r="Q1035" s="90"/>
      <c r="R1035" s="104">
        <f t="shared" si="137"/>
        <v>0</v>
      </c>
      <c r="T1035" s="145">
        <f t="shared" si="138"/>
        <v>0</v>
      </c>
      <c r="U1035" s="76">
        <f t="shared" ca="1" si="139"/>
        <v>0</v>
      </c>
      <c r="V1035" s="76">
        <f t="shared" ca="1" si="145"/>
        <v>0</v>
      </c>
      <c r="W1035" s="76">
        <f t="shared" ca="1" si="140"/>
        <v>0</v>
      </c>
      <c r="Y1035" s="106" t="str">
        <f t="shared" si="141"/>
        <v>prüfen</v>
      </c>
      <c r="Z1035" s="107" t="str">
        <f ca="1">IFERROR(OFFSET(MD!$U$5,MATCH(Grundlagen_Abrechnung_KAE!$E1035,MD_GENDER,0),0),"")</f>
        <v/>
      </c>
      <c r="AA1035" s="104">
        <f t="shared" si="142"/>
        <v>0</v>
      </c>
      <c r="AC1035" s="104">
        <f t="shared" si="143"/>
        <v>0</v>
      </c>
      <c r="AD1035" s="104">
        <f ca="1">IF(F1035="Arbeitgeberähnliche Stellung",OFFSET(MD!$Q$5,MATCH(Grundlagen_Abrechnung_KAE!$AK$7,MD_JAHR,0),0)*$H1035,IF(J1035&gt;0,AC1035,I1035))</f>
        <v>0</v>
      </c>
      <c r="AF1035" s="85" t="e">
        <f ca="1">OFFSET(MD!$P$5,MATCH($AK$7,MD_JAHR,0),0)*12</f>
        <v>#VALUE!</v>
      </c>
      <c r="AG1035" s="85">
        <f t="shared" si="144"/>
        <v>0</v>
      </c>
      <c r="AH1035" s="81"/>
      <c r="AJ1035" s="72"/>
      <c r="AK1035" s="72"/>
      <c r="AL1035" s="72"/>
      <c r="AM1035" s="72"/>
      <c r="AN1035" s="72"/>
    </row>
    <row r="1036" spans="2:40" ht="15" customHeight="1" x14ac:dyDescent="0.2">
      <c r="B1036" s="78"/>
      <c r="C1036" s="78"/>
      <c r="D1036" s="78"/>
      <c r="E1036" s="79"/>
      <c r="F1036" s="80"/>
      <c r="G1036" s="73"/>
      <c r="H1036" s="82"/>
      <c r="I1036" s="93"/>
      <c r="J1036" s="90"/>
      <c r="K1036" s="83"/>
      <c r="L1036" s="83"/>
      <c r="M1036" s="84"/>
      <c r="N1036" s="83"/>
      <c r="O1036" s="104" t="str">
        <f ca="1">IF($B1036="","",IF(F1036="Arbeitgeberähnliche Stellung",OFFSET(MD!$Q$5,MATCH(Grundlagen_Abrechnung_KAE!$AK$7,MD_JAHR,0),0)*$H1036,IF(((AD1036/12*M1036*12)+N1036)&gt;AF1036,AF1036/12,((AD1036/12*M1036*12)+N1036)/12)))</f>
        <v/>
      </c>
      <c r="P1036" s="90"/>
      <c r="Q1036" s="90"/>
      <c r="R1036" s="104">
        <f t="shared" si="137"/>
        <v>0</v>
      </c>
      <c r="T1036" s="145">
        <f t="shared" si="138"/>
        <v>0</v>
      </c>
      <c r="U1036" s="76">
        <f t="shared" ca="1" si="139"/>
        <v>0</v>
      </c>
      <c r="V1036" s="76">
        <f t="shared" ca="1" si="145"/>
        <v>0</v>
      </c>
      <c r="W1036" s="76">
        <f t="shared" ca="1" si="140"/>
        <v>0</v>
      </c>
      <c r="Y1036" s="106" t="str">
        <f t="shared" si="141"/>
        <v>prüfen</v>
      </c>
      <c r="Z1036" s="107" t="str">
        <f ca="1">IFERROR(OFFSET(MD!$U$5,MATCH(Grundlagen_Abrechnung_KAE!$E1036,MD_GENDER,0),0),"")</f>
        <v/>
      </c>
      <c r="AA1036" s="104">
        <f t="shared" si="142"/>
        <v>0</v>
      </c>
      <c r="AC1036" s="104">
        <f t="shared" si="143"/>
        <v>0</v>
      </c>
      <c r="AD1036" s="104">
        <f ca="1">IF(F1036="Arbeitgeberähnliche Stellung",OFFSET(MD!$Q$5,MATCH(Grundlagen_Abrechnung_KAE!$AK$7,MD_JAHR,0),0)*$H1036,IF(J1036&gt;0,AC1036,I1036))</f>
        <v>0</v>
      </c>
      <c r="AF1036" s="85" t="e">
        <f ca="1">OFFSET(MD!$P$5,MATCH($AK$7,MD_JAHR,0),0)*12</f>
        <v>#VALUE!</v>
      </c>
      <c r="AG1036" s="85">
        <f t="shared" si="144"/>
        <v>0</v>
      </c>
      <c r="AH1036" s="81"/>
      <c r="AJ1036" s="72"/>
      <c r="AK1036" s="72"/>
      <c r="AL1036" s="72"/>
      <c r="AM1036" s="72"/>
      <c r="AN1036" s="72"/>
    </row>
    <row r="1037" spans="2:40" ht="15" customHeight="1" x14ac:dyDescent="0.2">
      <c r="B1037" s="78"/>
      <c r="C1037" s="78"/>
      <c r="D1037" s="78"/>
      <c r="E1037" s="79"/>
      <c r="F1037" s="80"/>
      <c r="G1037" s="73"/>
      <c r="H1037" s="82"/>
      <c r="I1037" s="93"/>
      <c r="J1037" s="90"/>
      <c r="K1037" s="83"/>
      <c r="L1037" s="83"/>
      <c r="M1037" s="84"/>
      <c r="N1037" s="83"/>
      <c r="O1037" s="104" t="str">
        <f ca="1">IF($B1037="","",IF(F1037="Arbeitgeberähnliche Stellung",OFFSET(MD!$Q$5,MATCH(Grundlagen_Abrechnung_KAE!$AK$7,MD_JAHR,0),0)*$H1037,IF(((AD1037/12*M1037*12)+N1037)&gt;AF1037,AF1037/12,((AD1037/12*M1037*12)+N1037)/12)))</f>
        <v/>
      </c>
      <c r="P1037" s="90"/>
      <c r="Q1037" s="90"/>
      <c r="R1037" s="104">
        <f t="shared" si="137"/>
        <v>0</v>
      </c>
      <c r="T1037" s="145">
        <f t="shared" si="138"/>
        <v>0</v>
      </c>
      <c r="U1037" s="76">
        <f t="shared" ca="1" si="139"/>
        <v>0</v>
      </c>
      <c r="V1037" s="76">
        <f t="shared" ca="1" si="145"/>
        <v>0</v>
      </c>
      <c r="W1037" s="76">
        <f t="shared" ca="1" si="140"/>
        <v>0</v>
      </c>
      <c r="Y1037" s="106" t="str">
        <f t="shared" si="141"/>
        <v>prüfen</v>
      </c>
      <c r="Z1037" s="107" t="str">
        <f ca="1">IFERROR(OFFSET(MD!$U$5,MATCH(Grundlagen_Abrechnung_KAE!$E1037,MD_GENDER,0),0),"")</f>
        <v/>
      </c>
      <c r="AA1037" s="104">
        <f t="shared" si="142"/>
        <v>0</v>
      </c>
      <c r="AC1037" s="104">
        <f t="shared" si="143"/>
        <v>0</v>
      </c>
      <c r="AD1037" s="104">
        <f ca="1">IF(F1037="Arbeitgeberähnliche Stellung",OFFSET(MD!$Q$5,MATCH(Grundlagen_Abrechnung_KAE!$AK$7,MD_JAHR,0),0)*$H1037,IF(J1037&gt;0,AC1037,I1037))</f>
        <v>0</v>
      </c>
      <c r="AF1037" s="85" t="e">
        <f ca="1">OFFSET(MD!$P$5,MATCH($AK$7,MD_JAHR,0),0)*12</f>
        <v>#VALUE!</v>
      </c>
      <c r="AG1037" s="85">
        <f t="shared" si="144"/>
        <v>0</v>
      </c>
      <c r="AH1037" s="81"/>
      <c r="AJ1037" s="72"/>
      <c r="AK1037" s="72"/>
      <c r="AL1037" s="72"/>
      <c r="AM1037" s="72"/>
      <c r="AN1037" s="72"/>
    </row>
    <row r="1038" spans="2:40" ht="15" customHeight="1" x14ac:dyDescent="0.2">
      <c r="B1038" s="78"/>
      <c r="C1038" s="78"/>
      <c r="D1038" s="78"/>
      <c r="E1038" s="79"/>
      <c r="F1038" s="80"/>
      <c r="G1038" s="73"/>
      <c r="H1038" s="82"/>
      <c r="I1038" s="93"/>
      <c r="J1038" s="90"/>
      <c r="K1038" s="83"/>
      <c r="L1038" s="83"/>
      <c r="M1038" s="84"/>
      <c r="N1038" s="83"/>
      <c r="O1038" s="104" t="str">
        <f ca="1">IF($B1038="","",IF(F1038="Arbeitgeberähnliche Stellung",OFFSET(MD!$Q$5,MATCH(Grundlagen_Abrechnung_KAE!$AK$7,MD_JAHR,0),0)*$H1038,IF(((AD1038/12*M1038*12)+N1038)&gt;AF1038,AF1038/12,((AD1038/12*M1038*12)+N1038)/12)))</f>
        <v/>
      </c>
      <c r="P1038" s="90"/>
      <c r="Q1038" s="90"/>
      <c r="R1038" s="104">
        <f t="shared" si="137"/>
        <v>0</v>
      </c>
      <c r="T1038" s="145">
        <f t="shared" si="138"/>
        <v>0</v>
      </c>
      <c r="U1038" s="76">
        <f t="shared" ca="1" si="139"/>
        <v>0</v>
      </c>
      <c r="V1038" s="76">
        <f t="shared" ca="1" si="145"/>
        <v>0</v>
      </c>
      <c r="W1038" s="76">
        <f t="shared" ca="1" si="140"/>
        <v>0</v>
      </c>
      <c r="Y1038" s="106" t="str">
        <f t="shared" si="141"/>
        <v>prüfen</v>
      </c>
      <c r="Z1038" s="107" t="str">
        <f ca="1">IFERROR(OFFSET(MD!$U$5,MATCH(Grundlagen_Abrechnung_KAE!$E1038,MD_GENDER,0),0),"")</f>
        <v/>
      </c>
      <c r="AA1038" s="104">
        <f t="shared" si="142"/>
        <v>0</v>
      </c>
      <c r="AC1038" s="104">
        <f t="shared" si="143"/>
        <v>0</v>
      </c>
      <c r="AD1038" s="104">
        <f ca="1">IF(F1038="Arbeitgeberähnliche Stellung",OFFSET(MD!$Q$5,MATCH(Grundlagen_Abrechnung_KAE!$AK$7,MD_JAHR,0),0)*$H1038,IF(J1038&gt;0,AC1038,I1038))</f>
        <v>0</v>
      </c>
      <c r="AF1038" s="85" t="e">
        <f ca="1">OFFSET(MD!$P$5,MATCH($AK$7,MD_JAHR,0),0)*12</f>
        <v>#VALUE!</v>
      </c>
      <c r="AG1038" s="85">
        <f t="shared" si="144"/>
        <v>0</v>
      </c>
      <c r="AH1038" s="81"/>
      <c r="AJ1038" s="72"/>
      <c r="AK1038" s="72"/>
      <c r="AL1038" s="72"/>
      <c r="AM1038" s="72"/>
      <c r="AN1038" s="72"/>
    </row>
    <row r="1039" spans="2:40" ht="15" customHeight="1" x14ac:dyDescent="0.2">
      <c r="B1039" s="78"/>
      <c r="C1039" s="78"/>
      <c r="D1039" s="78"/>
      <c r="E1039" s="79"/>
      <c r="F1039" s="80"/>
      <c r="G1039" s="73"/>
      <c r="H1039" s="82"/>
      <c r="I1039" s="93"/>
      <c r="J1039" s="90"/>
      <c r="K1039" s="83"/>
      <c r="L1039" s="83"/>
      <c r="M1039" s="84"/>
      <c r="N1039" s="83"/>
      <c r="O1039" s="104" t="str">
        <f ca="1">IF($B1039="","",IF(F1039="Arbeitgeberähnliche Stellung",OFFSET(MD!$Q$5,MATCH(Grundlagen_Abrechnung_KAE!$AK$7,MD_JAHR,0),0)*$H1039,IF(((AD1039/12*M1039*12)+N1039)&gt;AF1039,AF1039/12,((AD1039/12*M1039*12)+N1039)/12)))</f>
        <v/>
      </c>
      <c r="P1039" s="90"/>
      <c r="Q1039" s="90"/>
      <c r="R1039" s="104">
        <f t="shared" si="137"/>
        <v>0</v>
      </c>
      <c r="T1039" s="145">
        <f t="shared" si="138"/>
        <v>0</v>
      </c>
      <c r="U1039" s="76">
        <f t="shared" ca="1" si="139"/>
        <v>0</v>
      </c>
      <c r="V1039" s="76">
        <f t="shared" ca="1" si="145"/>
        <v>0</v>
      </c>
      <c r="W1039" s="76">
        <f t="shared" ca="1" si="140"/>
        <v>0</v>
      </c>
      <c r="Y1039" s="106" t="str">
        <f t="shared" si="141"/>
        <v>prüfen</v>
      </c>
      <c r="Z1039" s="107" t="str">
        <f ca="1">IFERROR(OFFSET(MD!$U$5,MATCH(Grundlagen_Abrechnung_KAE!$E1039,MD_GENDER,0),0),"")</f>
        <v/>
      </c>
      <c r="AA1039" s="104">
        <f t="shared" si="142"/>
        <v>0</v>
      </c>
      <c r="AC1039" s="104">
        <f t="shared" si="143"/>
        <v>0</v>
      </c>
      <c r="AD1039" s="104">
        <f ca="1">IF(F1039="Arbeitgeberähnliche Stellung",OFFSET(MD!$Q$5,MATCH(Grundlagen_Abrechnung_KAE!$AK$7,MD_JAHR,0),0)*$H1039,IF(J1039&gt;0,AC1039,I1039))</f>
        <v>0</v>
      </c>
      <c r="AF1039" s="85" t="e">
        <f ca="1">OFFSET(MD!$P$5,MATCH($AK$7,MD_JAHR,0),0)*12</f>
        <v>#VALUE!</v>
      </c>
      <c r="AG1039" s="85">
        <f t="shared" si="144"/>
        <v>0</v>
      </c>
      <c r="AH1039" s="81"/>
      <c r="AJ1039" s="72"/>
      <c r="AK1039" s="72"/>
      <c r="AL1039" s="72"/>
      <c r="AM1039" s="72"/>
      <c r="AN1039" s="72"/>
    </row>
    <row r="1040" spans="2:40" ht="15" customHeight="1" x14ac:dyDescent="0.2">
      <c r="B1040" s="78"/>
      <c r="C1040" s="78"/>
      <c r="D1040" s="78"/>
      <c r="E1040" s="79"/>
      <c r="F1040" s="80"/>
      <c r="G1040" s="73"/>
      <c r="H1040" s="82"/>
      <c r="I1040" s="93"/>
      <c r="J1040" s="90"/>
      <c r="K1040" s="83"/>
      <c r="L1040" s="83"/>
      <c r="M1040" s="84"/>
      <c r="N1040" s="83"/>
      <c r="O1040" s="104" t="str">
        <f ca="1">IF($B1040="","",IF(F1040="Arbeitgeberähnliche Stellung",OFFSET(MD!$Q$5,MATCH(Grundlagen_Abrechnung_KAE!$AK$7,MD_JAHR,0),0)*$H1040,IF(((AD1040/12*M1040*12)+N1040)&gt;AF1040,AF1040/12,((AD1040/12*M1040*12)+N1040)/12)))</f>
        <v/>
      </c>
      <c r="P1040" s="90"/>
      <c r="Q1040" s="90"/>
      <c r="R1040" s="104">
        <f t="shared" si="137"/>
        <v>0</v>
      </c>
      <c r="T1040" s="145">
        <f t="shared" si="138"/>
        <v>0</v>
      </c>
      <c r="U1040" s="76">
        <f t="shared" ca="1" si="139"/>
        <v>0</v>
      </c>
      <c r="V1040" s="76">
        <f t="shared" ca="1" si="145"/>
        <v>0</v>
      </c>
      <c r="W1040" s="76">
        <f t="shared" ca="1" si="140"/>
        <v>0</v>
      </c>
      <c r="Y1040" s="106" t="str">
        <f t="shared" si="141"/>
        <v>prüfen</v>
      </c>
      <c r="Z1040" s="107" t="str">
        <f ca="1">IFERROR(OFFSET(MD!$U$5,MATCH(Grundlagen_Abrechnung_KAE!$E1040,MD_GENDER,0),0),"")</f>
        <v/>
      </c>
      <c r="AA1040" s="104">
        <f t="shared" si="142"/>
        <v>0</v>
      </c>
      <c r="AC1040" s="104">
        <f t="shared" si="143"/>
        <v>0</v>
      </c>
      <c r="AD1040" s="104">
        <f ca="1">IF(F1040="Arbeitgeberähnliche Stellung",OFFSET(MD!$Q$5,MATCH(Grundlagen_Abrechnung_KAE!$AK$7,MD_JAHR,0),0)*$H1040,IF(J1040&gt;0,AC1040,I1040))</f>
        <v>0</v>
      </c>
      <c r="AF1040" s="85" t="e">
        <f ca="1">OFFSET(MD!$P$5,MATCH($AK$7,MD_JAHR,0),0)*12</f>
        <v>#VALUE!</v>
      </c>
      <c r="AG1040" s="85">
        <f t="shared" si="144"/>
        <v>0</v>
      </c>
      <c r="AH1040" s="81"/>
      <c r="AJ1040" s="72"/>
      <c r="AK1040" s="72"/>
      <c r="AL1040" s="72"/>
      <c r="AM1040" s="72"/>
      <c r="AN1040" s="72"/>
    </row>
    <row r="1041" spans="2:40" ht="15" customHeight="1" x14ac:dyDescent="0.2">
      <c r="B1041" s="78"/>
      <c r="C1041" s="78"/>
      <c r="D1041" s="78"/>
      <c r="E1041" s="79"/>
      <c r="F1041" s="80"/>
      <c r="G1041" s="73"/>
      <c r="H1041" s="82"/>
      <c r="I1041" s="93"/>
      <c r="J1041" s="90"/>
      <c r="K1041" s="83"/>
      <c r="L1041" s="83"/>
      <c r="M1041" s="84"/>
      <c r="N1041" s="83"/>
      <c r="O1041" s="104" t="str">
        <f ca="1">IF($B1041="","",IF(F1041="Arbeitgeberähnliche Stellung",OFFSET(MD!$Q$5,MATCH(Grundlagen_Abrechnung_KAE!$AK$7,MD_JAHR,0),0)*$H1041,IF(((AD1041/12*M1041*12)+N1041)&gt;AF1041,AF1041/12,((AD1041/12*M1041*12)+N1041)/12)))</f>
        <v/>
      </c>
      <c r="P1041" s="90"/>
      <c r="Q1041" s="90"/>
      <c r="R1041" s="104">
        <f t="shared" si="137"/>
        <v>0</v>
      </c>
      <c r="T1041" s="145">
        <f t="shared" si="138"/>
        <v>0</v>
      </c>
      <c r="U1041" s="76">
        <f t="shared" ca="1" si="139"/>
        <v>0</v>
      </c>
      <c r="V1041" s="76">
        <f t="shared" ca="1" si="145"/>
        <v>0</v>
      </c>
      <c r="W1041" s="76">
        <f t="shared" ca="1" si="140"/>
        <v>0</v>
      </c>
      <c r="Y1041" s="106" t="str">
        <f t="shared" si="141"/>
        <v>prüfen</v>
      </c>
      <c r="Z1041" s="107" t="str">
        <f ca="1">IFERROR(OFFSET(MD!$U$5,MATCH(Grundlagen_Abrechnung_KAE!$E1041,MD_GENDER,0),0),"")</f>
        <v/>
      </c>
      <c r="AA1041" s="104">
        <f t="shared" si="142"/>
        <v>0</v>
      </c>
      <c r="AC1041" s="104">
        <f t="shared" si="143"/>
        <v>0</v>
      </c>
      <c r="AD1041" s="104">
        <f ca="1">IF(F1041="Arbeitgeberähnliche Stellung",OFFSET(MD!$Q$5,MATCH(Grundlagen_Abrechnung_KAE!$AK$7,MD_JAHR,0),0)*$H1041,IF(J1041&gt;0,AC1041,I1041))</f>
        <v>0</v>
      </c>
      <c r="AF1041" s="85" t="e">
        <f ca="1">OFFSET(MD!$P$5,MATCH($AK$7,MD_JAHR,0),0)*12</f>
        <v>#VALUE!</v>
      </c>
      <c r="AG1041" s="85">
        <f t="shared" si="144"/>
        <v>0</v>
      </c>
      <c r="AH1041" s="81"/>
      <c r="AJ1041" s="72"/>
      <c r="AK1041" s="72"/>
      <c r="AL1041" s="72"/>
      <c r="AM1041" s="72"/>
      <c r="AN1041" s="72"/>
    </row>
    <row r="1042" spans="2:40" ht="15" customHeight="1" x14ac:dyDescent="0.2">
      <c r="B1042" s="78"/>
      <c r="C1042" s="78"/>
      <c r="D1042" s="78"/>
      <c r="E1042" s="79"/>
      <c r="F1042" s="80"/>
      <c r="G1042" s="73"/>
      <c r="H1042" s="82"/>
      <c r="I1042" s="93"/>
      <c r="J1042" s="90"/>
      <c r="K1042" s="83"/>
      <c r="L1042" s="83"/>
      <c r="M1042" s="84"/>
      <c r="N1042" s="83"/>
      <c r="O1042" s="104" t="str">
        <f ca="1">IF($B1042="","",IF(F1042="Arbeitgeberähnliche Stellung",OFFSET(MD!$Q$5,MATCH(Grundlagen_Abrechnung_KAE!$AK$7,MD_JAHR,0),0)*$H1042,IF(((AD1042/12*M1042*12)+N1042)&gt;AF1042,AF1042/12,((AD1042/12*M1042*12)+N1042)/12)))</f>
        <v/>
      </c>
      <c r="P1042" s="90"/>
      <c r="Q1042" s="90"/>
      <c r="R1042" s="104">
        <f t="shared" si="137"/>
        <v>0</v>
      </c>
      <c r="T1042" s="145">
        <f t="shared" si="138"/>
        <v>0</v>
      </c>
      <c r="U1042" s="76">
        <f t="shared" ca="1" si="139"/>
        <v>0</v>
      </c>
      <c r="V1042" s="76">
        <f t="shared" ca="1" si="145"/>
        <v>0</v>
      </c>
      <c r="W1042" s="76">
        <f t="shared" ca="1" si="140"/>
        <v>0</v>
      </c>
      <c r="Y1042" s="106" t="str">
        <f t="shared" si="141"/>
        <v>prüfen</v>
      </c>
      <c r="Z1042" s="107" t="str">
        <f ca="1">IFERROR(OFFSET(MD!$U$5,MATCH(Grundlagen_Abrechnung_KAE!$E1042,MD_GENDER,0),0),"")</f>
        <v/>
      </c>
      <c r="AA1042" s="104">
        <f t="shared" si="142"/>
        <v>0</v>
      </c>
      <c r="AC1042" s="104">
        <f t="shared" si="143"/>
        <v>0</v>
      </c>
      <c r="AD1042" s="104">
        <f ca="1">IF(F1042="Arbeitgeberähnliche Stellung",OFFSET(MD!$Q$5,MATCH(Grundlagen_Abrechnung_KAE!$AK$7,MD_JAHR,0),0)*$H1042,IF(J1042&gt;0,AC1042,I1042))</f>
        <v>0</v>
      </c>
      <c r="AF1042" s="85" t="e">
        <f ca="1">OFFSET(MD!$P$5,MATCH($AK$7,MD_JAHR,0),0)*12</f>
        <v>#VALUE!</v>
      </c>
      <c r="AG1042" s="85">
        <f t="shared" si="144"/>
        <v>0</v>
      </c>
      <c r="AH1042" s="81"/>
      <c r="AJ1042" s="72"/>
      <c r="AK1042" s="72"/>
      <c r="AL1042" s="72"/>
      <c r="AM1042" s="72"/>
      <c r="AN1042" s="72"/>
    </row>
    <row r="1043" spans="2:40" ht="15" customHeight="1" x14ac:dyDescent="0.2">
      <c r="B1043" s="78"/>
      <c r="C1043" s="78"/>
      <c r="D1043" s="78"/>
      <c r="E1043" s="79"/>
      <c r="F1043" s="80"/>
      <c r="G1043" s="73"/>
      <c r="H1043" s="82"/>
      <c r="I1043" s="93"/>
      <c r="J1043" s="90"/>
      <c r="K1043" s="83"/>
      <c r="L1043" s="83"/>
      <c r="M1043" s="84"/>
      <c r="N1043" s="83"/>
      <c r="O1043" s="104" t="str">
        <f ca="1">IF($B1043="","",IF(F1043="Arbeitgeberähnliche Stellung",OFFSET(MD!$Q$5,MATCH(Grundlagen_Abrechnung_KAE!$AK$7,MD_JAHR,0),0)*$H1043,IF(((AD1043/12*M1043*12)+N1043)&gt;AF1043,AF1043/12,((AD1043/12*M1043*12)+N1043)/12)))</f>
        <v/>
      </c>
      <c r="P1043" s="90"/>
      <c r="Q1043" s="90"/>
      <c r="R1043" s="104">
        <f t="shared" ref="R1043:R1106" si="146">ROUND(IF(Q1043="",0,IF(P1043=0,0,IF(Q1043&gt;P1043,0,P1043-Q1043))),2)</f>
        <v>0</v>
      </c>
      <c r="T1043" s="145">
        <f t="shared" ref="T1043:T1106" si="147">IFERROR(R1043/P1043,0)</f>
        <v>0</v>
      </c>
      <c r="U1043" s="76">
        <f t="shared" ref="U1043:U1106" ca="1" si="148">IFERROR(IF(O1043-W1043=0,O1043,(O1043)*(1-T1043)),0)</f>
        <v>0</v>
      </c>
      <c r="V1043" s="76">
        <f t="shared" ca="1" si="145"/>
        <v>0</v>
      </c>
      <c r="W1043" s="76">
        <f t="shared" ref="W1043:W1106" ca="1" si="149">IFERROR(O1043*T1043,0)*0.8</f>
        <v>0</v>
      </c>
      <c r="Y1043" s="106" t="str">
        <f t="shared" ref="Y1043:Y1106" si="150">IF(YEAR($G1043)&gt;$Y$16,"prüfen","")</f>
        <v>prüfen</v>
      </c>
      <c r="Z1043" s="107" t="str">
        <f ca="1">IFERROR(OFFSET(MD!$U$5,MATCH(Grundlagen_Abrechnung_KAE!$E1043,MD_GENDER,0),0),"")</f>
        <v/>
      </c>
      <c r="AA1043" s="104">
        <f t="shared" ref="AA1043:AA1106" si="151">IF(B1043="",0,IF(YEAR(G1043)&gt;$AA$16,0,1))</f>
        <v>0</v>
      </c>
      <c r="AC1043" s="104">
        <f t="shared" ref="AC1043:AC1106" si="152">IF(J1043*K1043/6&gt;J1043*L1043/12,J1043*K1043/6,J1043*L1043/12)</f>
        <v>0</v>
      </c>
      <c r="AD1043" s="104">
        <f ca="1">IF(F1043="Arbeitgeberähnliche Stellung",OFFSET(MD!$Q$5,MATCH(Grundlagen_Abrechnung_KAE!$AK$7,MD_JAHR,0),0)*$H1043,IF(J1043&gt;0,AC1043,I1043))</f>
        <v>0</v>
      </c>
      <c r="AF1043" s="85" t="e">
        <f ca="1">OFFSET(MD!$P$5,MATCH($AK$7,MD_JAHR,0),0)*12</f>
        <v>#VALUE!</v>
      </c>
      <c r="AG1043" s="85">
        <f t="shared" ref="AG1043:AG1106" si="153">I1043*M1043+N1043</f>
        <v>0</v>
      </c>
      <c r="AH1043" s="81"/>
      <c r="AJ1043" s="72"/>
      <c r="AK1043" s="72"/>
      <c r="AL1043" s="72"/>
      <c r="AM1043" s="72"/>
      <c r="AN1043" s="72"/>
    </row>
    <row r="1044" spans="2:40" ht="15" customHeight="1" x14ac:dyDescent="0.2">
      <c r="B1044" s="78"/>
      <c r="C1044" s="78"/>
      <c r="D1044" s="78"/>
      <c r="E1044" s="79"/>
      <c r="F1044" s="80"/>
      <c r="G1044" s="73"/>
      <c r="H1044" s="82"/>
      <c r="I1044" s="93"/>
      <c r="J1044" s="90"/>
      <c r="K1044" s="83"/>
      <c r="L1044" s="83"/>
      <c r="M1044" s="84"/>
      <c r="N1044" s="83"/>
      <c r="O1044" s="104" t="str">
        <f ca="1">IF($B1044="","",IF(F1044="Arbeitgeberähnliche Stellung",OFFSET(MD!$Q$5,MATCH(Grundlagen_Abrechnung_KAE!$AK$7,MD_JAHR,0),0)*$H1044,IF(((AD1044/12*M1044*12)+N1044)&gt;AF1044,AF1044/12,((AD1044/12*M1044*12)+N1044)/12)))</f>
        <v/>
      </c>
      <c r="P1044" s="90"/>
      <c r="Q1044" s="90"/>
      <c r="R1044" s="104">
        <f t="shared" si="146"/>
        <v>0</v>
      </c>
      <c r="T1044" s="145">
        <f t="shared" si="147"/>
        <v>0</v>
      </c>
      <c r="U1044" s="76">
        <f t="shared" ca="1" si="148"/>
        <v>0</v>
      </c>
      <c r="V1044" s="76">
        <f t="shared" ref="V1044:V1107" ca="1" si="154">IFERROR(O1044*T1044,0)</f>
        <v>0</v>
      </c>
      <c r="W1044" s="76">
        <f t="shared" ca="1" si="149"/>
        <v>0</v>
      </c>
      <c r="Y1044" s="106" t="str">
        <f t="shared" si="150"/>
        <v>prüfen</v>
      </c>
      <c r="Z1044" s="107" t="str">
        <f ca="1">IFERROR(OFFSET(MD!$U$5,MATCH(Grundlagen_Abrechnung_KAE!$E1044,MD_GENDER,0),0),"")</f>
        <v/>
      </c>
      <c r="AA1044" s="104">
        <f t="shared" si="151"/>
        <v>0</v>
      </c>
      <c r="AC1044" s="104">
        <f t="shared" si="152"/>
        <v>0</v>
      </c>
      <c r="AD1044" s="104">
        <f ca="1">IF(F1044="Arbeitgeberähnliche Stellung",OFFSET(MD!$Q$5,MATCH(Grundlagen_Abrechnung_KAE!$AK$7,MD_JAHR,0),0)*$H1044,IF(J1044&gt;0,AC1044,I1044))</f>
        <v>0</v>
      </c>
      <c r="AF1044" s="85" t="e">
        <f ca="1">OFFSET(MD!$P$5,MATCH($AK$7,MD_JAHR,0),0)*12</f>
        <v>#VALUE!</v>
      </c>
      <c r="AG1044" s="85">
        <f t="shared" si="153"/>
        <v>0</v>
      </c>
      <c r="AH1044" s="81"/>
      <c r="AJ1044" s="72"/>
      <c r="AK1044" s="72"/>
      <c r="AL1044" s="72"/>
      <c r="AM1044" s="72"/>
      <c r="AN1044" s="72"/>
    </row>
    <row r="1045" spans="2:40" ht="15" customHeight="1" x14ac:dyDescent="0.2">
      <c r="B1045" s="78"/>
      <c r="C1045" s="78"/>
      <c r="D1045" s="78"/>
      <c r="E1045" s="79"/>
      <c r="F1045" s="80"/>
      <c r="G1045" s="73"/>
      <c r="H1045" s="82"/>
      <c r="I1045" s="93"/>
      <c r="J1045" s="90"/>
      <c r="K1045" s="83"/>
      <c r="L1045" s="83"/>
      <c r="M1045" s="84"/>
      <c r="N1045" s="83"/>
      <c r="O1045" s="104" t="str">
        <f ca="1">IF($B1045="","",IF(F1045="Arbeitgeberähnliche Stellung",OFFSET(MD!$Q$5,MATCH(Grundlagen_Abrechnung_KAE!$AK$7,MD_JAHR,0),0)*$H1045,IF(((AD1045/12*M1045*12)+N1045)&gt;AF1045,AF1045/12,((AD1045/12*M1045*12)+N1045)/12)))</f>
        <v/>
      </c>
      <c r="P1045" s="90"/>
      <c r="Q1045" s="90"/>
      <c r="R1045" s="104">
        <f t="shared" si="146"/>
        <v>0</v>
      </c>
      <c r="T1045" s="145">
        <f t="shared" si="147"/>
        <v>0</v>
      </c>
      <c r="U1045" s="76">
        <f t="shared" ca="1" si="148"/>
        <v>0</v>
      </c>
      <c r="V1045" s="76">
        <f t="shared" ca="1" si="154"/>
        <v>0</v>
      </c>
      <c r="W1045" s="76">
        <f t="shared" ca="1" si="149"/>
        <v>0</v>
      </c>
      <c r="Y1045" s="106" t="str">
        <f t="shared" si="150"/>
        <v>prüfen</v>
      </c>
      <c r="Z1045" s="107" t="str">
        <f ca="1">IFERROR(OFFSET(MD!$U$5,MATCH(Grundlagen_Abrechnung_KAE!$E1045,MD_GENDER,0),0),"")</f>
        <v/>
      </c>
      <c r="AA1045" s="104">
        <f t="shared" si="151"/>
        <v>0</v>
      </c>
      <c r="AC1045" s="104">
        <f t="shared" si="152"/>
        <v>0</v>
      </c>
      <c r="AD1045" s="104">
        <f ca="1">IF(F1045="Arbeitgeberähnliche Stellung",OFFSET(MD!$Q$5,MATCH(Grundlagen_Abrechnung_KAE!$AK$7,MD_JAHR,0),0)*$H1045,IF(J1045&gt;0,AC1045,I1045))</f>
        <v>0</v>
      </c>
      <c r="AF1045" s="85" t="e">
        <f ca="1">OFFSET(MD!$P$5,MATCH($AK$7,MD_JAHR,0),0)*12</f>
        <v>#VALUE!</v>
      </c>
      <c r="AG1045" s="85">
        <f t="shared" si="153"/>
        <v>0</v>
      </c>
      <c r="AH1045" s="81"/>
      <c r="AJ1045" s="72"/>
      <c r="AK1045" s="72"/>
      <c r="AL1045" s="72"/>
      <c r="AM1045" s="72"/>
      <c r="AN1045" s="72"/>
    </row>
    <row r="1046" spans="2:40" ht="15" customHeight="1" x14ac:dyDescent="0.2">
      <c r="B1046" s="78"/>
      <c r="C1046" s="78"/>
      <c r="D1046" s="78"/>
      <c r="E1046" s="79"/>
      <c r="F1046" s="80"/>
      <c r="G1046" s="73"/>
      <c r="H1046" s="82"/>
      <c r="I1046" s="93"/>
      <c r="J1046" s="90"/>
      <c r="K1046" s="83"/>
      <c r="L1046" s="83"/>
      <c r="M1046" s="84"/>
      <c r="N1046" s="83"/>
      <c r="O1046" s="104" t="str">
        <f ca="1">IF($B1046="","",IF(F1046="Arbeitgeberähnliche Stellung",OFFSET(MD!$Q$5,MATCH(Grundlagen_Abrechnung_KAE!$AK$7,MD_JAHR,0),0)*$H1046,IF(((AD1046/12*M1046*12)+N1046)&gt;AF1046,AF1046/12,((AD1046/12*M1046*12)+N1046)/12)))</f>
        <v/>
      </c>
      <c r="P1046" s="90"/>
      <c r="Q1046" s="90"/>
      <c r="R1046" s="104">
        <f t="shared" si="146"/>
        <v>0</v>
      </c>
      <c r="T1046" s="145">
        <f t="shared" si="147"/>
        <v>0</v>
      </c>
      <c r="U1046" s="76">
        <f t="shared" ca="1" si="148"/>
        <v>0</v>
      </c>
      <c r="V1046" s="76">
        <f t="shared" ca="1" si="154"/>
        <v>0</v>
      </c>
      <c r="W1046" s="76">
        <f t="shared" ca="1" si="149"/>
        <v>0</v>
      </c>
      <c r="Y1046" s="106" t="str">
        <f t="shared" si="150"/>
        <v>prüfen</v>
      </c>
      <c r="Z1046" s="107" t="str">
        <f ca="1">IFERROR(OFFSET(MD!$U$5,MATCH(Grundlagen_Abrechnung_KAE!$E1046,MD_GENDER,0),0),"")</f>
        <v/>
      </c>
      <c r="AA1046" s="104">
        <f t="shared" si="151"/>
        <v>0</v>
      </c>
      <c r="AC1046" s="104">
        <f t="shared" si="152"/>
        <v>0</v>
      </c>
      <c r="AD1046" s="104">
        <f ca="1">IF(F1046="Arbeitgeberähnliche Stellung",OFFSET(MD!$Q$5,MATCH(Grundlagen_Abrechnung_KAE!$AK$7,MD_JAHR,0),0)*$H1046,IF(J1046&gt;0,AC1046,I1046))</f>
        <v>0</v>
      </c>
      <c r="AF1046" s="85" t="e">
        <f ca="1">OFFSET(MD!$P$5,MATCH($AK$7,MD_JAHR,0),0)*12</f>
        <v>#VALUE!</v>
      </c>
      <c r="AG1046" s="85">
        <f t="shared" si="153"/>
        <v>0</v>
      </c>
      <c r="AH1046" s="81"/>
      <c r="AJ1046" s="72"/>
      <c r="AK1046" s="72"/>
      <c r="AL1046" s="72"/>
      <c r="AM1046" s="72"/>
      <c r="AN1046" s="72"/>
    </row>
    <row r="1047" spans="2:40" ht="15" customHeight="1" x14ac:dyDescent="0.2">
      <c r="B1047" s="78"/>
      <c r="C1047" s="78"/>
      <c r="D1047" s="78"/>
      <c r="E1047" s="79"/>
      <c r="F1047" s="80"/>
      <c r="G1047" s="73"/>
      <c r="H1047" s="82"/>
      <c r="I1047" s="93"/>
      <c r="J1047" s="90"/>
      <c r="K1047" s="83"/>
      <c r="L1047" s="83"/>
      <c r="M1047" s="84"/>
      <c r="N1047" s="83"/>
      <c r="O1047" s="104" t="str">
        <f ca="1">IF($B1047="","",IF(F1047="Arbeitgeberähnliche Stellung",OFFSET(MD!$Q$5,MATCH(Grundlagen_Abrechnung_KAE!$AK$7,MD_JAHR,0),0)*$H1047,IF(((AD1047/12*M1047*12)+N1047)&gt;AF1047,AF1047/12,((AD1047/12*M1047*12)+N1047)/12)))</f>
        <v/>
      </c>
      <c r="P1047" s="90"/>
      <c r="Q1047" s="90"/>
      <c r="R1047" s="104">
        <f t="shared" si="146"/>
        <v>0</v>
      </c>
      <c r="T1047" s="145">
        <f t="shared" si="147"/>
        <v>0</v>
      </c>
      <c r="U1047" s="76">
        <f t="shared" ca="1" si="148"/>
        <v>0</v>
      </c>
      <c r="V1047" s="76">
        <f t="shared" ca="1" si="154"/>
        <v>0</v>
      </c>
      <c r="W1047" s="76">
        <f t="shared" ca="1" si="149"/>
        <v>0</v>
      </c>
      <c r="Y1047" s="106" t="str">
        <f t="shared" si="150"/>
        <v>prüfen</v>
      </c>
      <c r="Z1047" s="107" t="str">
        <f ca="1">IFERROR(OFFSET(MD!$U$5,MATCH(Grundlagen_Abrechnung_KAE!$E1047,MD_GENDER,0),0),"")</f>
        <v/>
      </c>
      <c r="AA1047" s="104">
        <f t="shared" si="151"/>
        <v>0</v>
      </c>
      <c r="AC1047" s="104">
        <f t="shared" si="152"/>
        <v>0</v>
      </c>
      <c r="AD1047" s="104">
        <f ca="1">IF(F1047="Arbeitgeberähnliche Stellung",OFFSET(MD!$Q$5,MATCH(Grundlagen_Abrechnung_KAE!$AK$7,MD_JAHR,0),0)*$H1047,IF(J1047&gt;0,AC1047,I1047))</f>
        <v>0</v>
      </c>
      <c r="AF1047" s="85" t="e">
        <f ca="1">OFFSET(MD!$P$5,MATCH($AK$7,MD_JAHR,0),0)*12</f>
        <v>#VALUE!</v>
      </c>
      <c r="AG1047" s="85">
        <f t="shared" si="153"/>
        <v>0</v>
      </c>
      <c r="AH1047" s="81"/>
      <c r="AJ1047" s="72"/>
      <c r="AK1047" s="72"/>
      <c r="AL1047" s="72"/>
      <c r="AM1047" s="72"/>
      <c r="AN1047" s="72"/>
    </row>
    <row r="1048" spans="2:40" ht="15" customHeight="1" x14ac:dyDescent="0.2">
      <c r="B1048" s="78"/>
      <c r="C1048" s="78"/>
      <c r="D1048" s="78"/>
      <c r="E1048" s="79"/>
      <c r="F1048" s="80"/>
      <c r="G1048" s="73"/>
      <c r="H1048" s="82"/>
      <c r="I1048" s="93"/>
      <c r="J1048" s="90"/>
      <c r="K1048" s="83"/>
      <c r="L1048" s="83"/>
      <c r="M1048" s="84"/>
      <c r="N1048" s="83"/>
      <c r="O1048" s="104" t="str">
        <f ca="1">IF($B1048="","",IF(F1048="Arbeitgeberähnliche Stellung",OFFSET(MD!$Q$5,MATCH(Grundlagen_Abrechnung_KAE!$AK$7,MD_JAHR,0),0)*$H1048,IF(((AD1048/12*M1048*12)+N1048)&gt;AF1048,AF1048/12,((AD1048/12*M1048*12)+N1048)/12)))</f>
        <v/>
      </c>
      <c r="P1048" s="90"/>
      <c r="Q1048" s="90"/>
      <c r="R1048" s="104">
        <f t="shared" si="146"/>
        <v>0</v>
      </c>
      <c r="T1048" s="145">
        <f t="shared" si="147"/>
        <v>0</v>
      </c>
      <c r="U1048" s="76">
        <f t="shared" ca="1" si="148"/>
        <v>0</v>
      </c>
      <c r="V1048" s="76">
        <f t="shared" ca="1" si="154"/>
        <v>0</v>
      </c>
      <c r="W1048" s="76">
        <f t="shared" ca="1" si="149"/>
        <v>0</v>
      </c>
      <c r="Y1048" s="106" t="str">
        <f t="shared" si="150"/>
        <v>prüfen</v>
      </c>
      <c r="Z1048" s="107" t="str">
        <f ca="1">IFERROR(OFFSET(MD!$U$5,MATCH(Grundlagen_Abrechnung_KAE!$E1048,MD_GENDER,0),0),"")</f>
        <v/>
      </c>
      <c r="AA1048" s="104">
        <f t="shared" si="151"/>
        <v>0</v>
      </c>
      <c r="AC1048" s="104">
        <f t="shared" si="152"/>
        <v>0</v>
      </c>
      <c r="AD1048" s="104">
        <f ca="1">IF(F1048="Arbeitgeberähnliche Stellung",OFFSET(MD!$Q$5,MATCH(Grundlagen_Abrechnung_KAE!$AK$7,MD_JAHR,0),0)*$H1048,IF(J1048&gt;0,AC1048,I1048))</f>
        <v>0</v>
      </c>
      <c r="AF1048" s="85" t="e">
        <f ca="1">OFFSET(MD!$P$5,MATCH($AK$7,MD_JAHR,0),0)*12</f>
        <v>#VALUE!</v>
      </c>
      <c r="AG1048" s="85">
        <f t="shared" si="153"/>
        <v>0</v>
      </c>
      <c r="AH1048" s="81"/>
      <c r="AJ1048" s="72"/>
      <c r="AK1048" s="72"/>
      <c r="AL1048" s="72"/>
      <c r="AM1048" s="72"/>
      <c r="AN1048" s="72"/>
    </row>
    <row r="1049" spans="2:40" ht="15" customHeight="1" x14ac:dyDescent="0.2">
      <c r="B1049" s="78"/>
      <c r="C1049" s="78"/>
      <c r="D1049" s="78"/>
      <c r="E1049" s="79"/>
      <c r="F1049" s="80"/>
      <c r="G1049" s="73"/>
      <c r="H1049" s="82"/>
      <c r="I1049" s="93"/>
      <c r="J1049" s="90"/>
      <c r="K1049" s="83"/>
      <c r="L1049" s="83"/>
      <c r="M1049" s="84"/>
      <c r="N1049" s="83"/>
      <c r="O1049" s="104" t="str">
        <f ca="1">IF($B1049="","",IF(F1049="Arbeitgeberähnliche Stellung",OFFSET(MD!$Q$5,MATCH(Grundlagen_Abrechnung_KAE!$AK$7,MD_JAHR,0),0)*$H1049,IF(((AD1049/12*M1049*12)+N1049)&gt;AF1049,AF1049/12,((AD1049/12*M1049*12)+N1049)/12)))</f>
        <v/>
      </c>
      <c r="P1049" s="90"/>
      <c r="Q1049" s="90"/>
      <c r="R1049" s="104">
        <f t="shared" si="146"/>
        <v>0</v>
      </c>
      <c r="T1049" s="145">
        <f t="shared" si="147"/>
        <v>0</v>
      </c>
      <c r="U1049" s="76">
        <f t="shared" ca="1" si="148"/>
        <v>0</v>
      </c>
      <c r="V1049" s="76">
        <f t="shared" ca="1" si="154"/>
        <v>0</v>
      </c>
      <c r="W1049" s="76">
        <f t="shared" ca="1" si="149"/>
        <v>0</v>
      </c>
      <c r="Y1049" s="106" t="str">
        <f t="shared" si="150"/>
        <v>prüfen</v>
      </c>
      <c r="Z1049" s="107" t="str">
        <f ca="1">IFERROR(OFFSET(MD!$U$5,MATCH(Grundlagen_Abrechnung_KAE!$E1049,MD_GENDER,0),0),"")</f>
        <v/>
      </c>
      <c r="AA1049" s="104">
        <f t="shared" si="151"/>
        <v>0</v>
      </c>
      <c r="AC1049" s="104">
        <f t="shared" si="152"/>
        <v>0</v>
      </c>
      <c r="AD1049" s="104">
        <f ca="1">IF(F1049="Arbeitgeberähnliche Stellung",OFFSET(MD!$Q$5,MATCH(Grundlagen_Abrechnung_KAE!$AK$7,MD_JAHR,0),0)*$H1049,IF(J1049&gt;0,AC1049,I1049))</f>
        <v>0</v>
      </c>
      <c r="AF1049" s="85" t="e">
        <f ca="1">OFFSET(MD!$P$5,MATCH($AK$7,MD_JAHR,0),0)*12</f>
        <v>#VALUE!</v>
      </c>
      <c r="AG1049" s="85">
        <f t="shared" si="153"/>
        <v>0</v>
      </c>
      <c r="AH1049" s="81"/>
      <c r="AJ1049" s="72"/>
      <c r="AK1049" s="72"/>
      <c r="AL1049" s="72"/>
      <c r="AM1049" s="72"/>
      <c r="AN1049" s="72"/>
    </row>
    <row r="1050" spans="2:40" ht="15" customHeight="1" x14ac:dyDescent="0.2">
      <c r="B1050" s="78"/>
      <c r="C1050" s="78"/>
      <c r="D1050" s="78"/>
      <c r="E1050" s="79"/>
      <c r="F1050" s="80"/>
      <c r="G1050" s="73"/>
      <c r="H1050" s="82"/>
      <c r="I1050" s="93"/>
      <c r="J1050" s="90"/>
      <c r="K1050" s="83"/>
      <c r="L1050" s="83"/>
      <c r="M1050" s="84"/>
      <c r="N1050" s="83"/>
      <c r="O1050" s="104" t="str">
        <f ca="1">IF($B1050="","",IF(F1050="Arbeitgeberähnliche Stellung",OFFSET(MD!$Q$5,MATCH(Grundlagen_Abrechnung_KAE!$AK$7,MD_JAHR,0),0)*$H1050,IF(((AD1050/12*M1050*12)+N1050)&gt;AF1050,AF1050/12,((AD1050/12*M1050*12)+N1050)/12)))</f>
        <v/>
      </c>
      <c r="P1050" s="90"/>
      <c r="Q1050" s="90"/>
      <c r="R1050" s="104">
        <f t="shared" si="146"/>
        <v>0</v>
      </c>
      <c r="T1050" s="145">
        <f t="shared" si="147"/>
        <v>0</v>
      </c>
      <c r="U1050" s="76">
        <f t="shared" ca="1" si="148"/>
        <v>0</v>
      </c>
      <c r="V1050" s="76">
        <f t="shared" ca="1" si="154"/>
        <v>0</v>
      </c>
      <c r="W1050" s="76">
        <f t="shared" ca="1" si="149"/>
        <v>0</v>
      </c>
      <c r="Y1050" s="106" t="str">
        <f t="shared" si="150"/>
        <v>prüfen</v>
      </c>
      <c r="Z1050" s="107" t="str">
        <f ca="1">IFERROR(OFFSET(MD!$U$5,MATCH(Grundlagen_Abrechnung_KAE!$E1050,MD_GENDER,0),0),"")</f>
        <v/>
      </c>
      <c r="AA1050" s="104">
        <f t="shared" si="151"/>
        <v>0</v>
      </c>
      <c r="AC1050" s="104">
        <f t="shared" si="152"/>
        <v>0</v>
      </c>
      <c r="AD1050" s="104">
        <f ca="1">IF(F1050="Arbeitgeberähnliche Stellung",OFFSET(MD!$Q$5,MATCH(Grundlagen_Abrechnung_KAE!$AK$7,MD_JAHR,0),0)*$H1050,IF(J1050&gt;0,AC1050,I1050))</f>
        <v>0</v>
      </c>
      <c r="AF1050" s="85" t="e">
        <f ca="1">OFFSET(MD!$P$5,MATCH($AK$7,MD_JAHR,0),0)*12</f>
        <v>#VALUE!</v>
      </c>
      <c r="AG1050" s="85">
        <f t="shared" si="153"/>
        <v>0</v>
      </c>
      <c r="AH1050" s="81"/>
      <c r="AJ1050" s="72"/>
      <c r="AK1050" s="72"/>
      <c r="AL1050" s="72"/>
      <c r="AM1050" s="72"/>
      <c r="AN1050" s="72"/>
    </row>
    <row r="1051" spans="2:40" ht="15" customHeight="1" x14ac:dyDescent="0.2">
      <c r="B1051" s="78"/>
      <c r="C1051" s="78"/>
      <c r="D1051" s="78"/>
      <c r="E1051" s="79"/>
      <c r="F1051" s="80"/>
      <c r="G1051" s="73"/>
      <c r="H1051" s="82"/>
      <c r="I1051" s="93"/>
      <c r="J1051" s="90"/>
      <c r="K1051" s="83"/>
      <c r="L1051" s="83"/>
      <c r="M1051" s="84"/>
      <c r="N1051" s="83"/>
      <c r="O1051" s="104" t="str">
        <f ca="1">IF($B1051="","",IF(F1051="Arbeitgeberähnliche Stellung",OFFSET(MD!$Q$5,MATCH(Grundlagen_Abrechnung_KAE!$AK$7,MD_JAHR,0),0)*$H1051,IF(((AD1051/12*M1051*12)+N1051)&gt;AF1051,AF1051/12,((AD1051/12*M1051*12)+N1051)/12)))</f>
        <v/>
      </c>
      <c r="P1051" s="90"/>
      <c r="Q1051" s="90"/>
      <c r="R1051" s="104">
        <f t="shared" si="146"/>
        <v>0</v>
      </c>
      <c r="T1051" s="145">
        <f t="shared" si="147"/>
        <v>0</v>
      </c>
      <c r="U1051" s="76">
        <f t="shared" ca="1" si="148"/>
        <v>0</v>
      </c>
      <c r="V1051" s="76">
        <f t="shared" ca="1" si="154"/>
        <v>0</v>
      </c>
      <c r="W1051" s="76">
        <f t="shared" ca="1" si="149"/>
        <v>0</v>
      </c>
      <c r="Y1051" s="106" t="str">
        <f t="shared" si="150"/>
        <v>prüfen</v>
      </c>
      <c r="Z1051" s="107" t="str">
        <f ca="1">IFERROR(OFFSET(MD!$U$5,MATCH(Grundlagen_Abrechnung_KAE!$E1051,MD_GENDER,0),0),"")</f>
        <v/>
      </c>
      <c r="AA1051" s="104">
        <f t="shared" si="151"/>
        <v>0</v>
      </c>
      <c r="AC1051" s="104">
        <f t="shared" si="152"/>
        <v>0</v>
      </c>
      <c r="AD1051" s="104">
        <f ca="1">IF(F1051="Arbeitgeberähnliche Stellung",OFFSET(MD!$Q$5,MATCH(Grundlagen_Abrechnung_KAE!$AK$7,MD_JAHR,0),0)*$H1051,IF(J1051&gt;0,AC1051,I1051))</f>
        <v>0</v>
      </c>
      <c r="AF1051" s="85" t="e">
        <f ca="1">OFFSET(MD!$P$5,MATCH($AK$7,MD_JAHR,0),0)*12</f>
        <v>#VALUE!</v>
      </c>
      <c r="AG1051" s="85">
        <f t="shared" si="153"/>
        <v>0</v>
      </c>
      <c r="AH1051" s="81"/>
      <c r="AJ1051" s="72"/>
      <c r="AK1051" s="72"/>
      <c r="AL1051" s="72"/>
      <c r="AM1051" s="72"/>
      <c r="AN1051" s="72"/>
    </row>
    <row r="1052" spans="2:40" ht="15" customHeight="1" x14ac:dyDescent="0.2">
      <c r="B1052" s="78"/>
      <c r="C1052" s="78"/>
      <c r="D1052" s="78"/>
      <c r="E1052" s="79"/>
      <c r="F1052" s="80"/>
      <c r="G1052" s="73"/>
      <c r="H1052" s="82"/>
      <c r="I1052" s="93"/>
      <c r="J1052" s="90"/>
      <c r="K1052" s="83"/>
      <c r="L1052" s="83"/>
      <c r="M1052" s="84"/>
      <c r="N1052" s="83"/>
      <c r="O1052" s="104" t="str">
        <f ca="1">IF($B1052="","",IF(F1052="Arbeitgeberähnliche Stellung",OFFSET(MD!$Q$5,MATCH(Grundlagen_Abrechnung_KAE!$AK$7,MD_JAHR,0),0)*$H1052,IF(((AD1052/12*M1052*12)+N1052)&gt;AF1052,AF1052/12,((AD1052/12*M1052*12)+N1052)/12)))</f>
        <v/>
      </c>
      <c r="P1052" s="90"/>
      <c r="Q1052" s="90"/>
      <c r="R1052" s="104">
        <f t="shared" si="146"/>
        <v>0</v>
      </c>
      <c r="T1052" s="145">
        <f t="shared" si="147"/>
        <v>0</v>
      </c>
      <c r="U1052" s="76">
        <f t="shared" ca="1" si="148"/>
        <v>0</v>
      </c>
      <c r="V1052" s="76">
        <f t="shared" ca="1" si="154"/>
        <v>0</v>
      </c>
      <c r="W1052" s="76">
        <f t="shared" ca="1" si="149"/>
        <v>0</v>
      </c>
      <c r="Y1052" s="106" t="str">
        <f t="shared" si="150"/>
        <v>prüfen</v>
      </c>
      <c r="Z1052" s="107" t="str">
        <f ca="1">IFERROR(OFFSET(MD!$U$5,MATCH(Grundlagen_Abrechnung_KAE!$E1052,MD_GENDER,0),0),"")</f>
        <v/>
      </c>
      <c r="AA1052" s="104">
        <f t="shared" si="151"/>
        <v>0</v>
      </c>
      <c r="AC1052" s="104">
        <f t="shared" si="152"/>
        <v>0</v>
      </c>
      <c r="AD1052" s="104">
        <f ca="1">IF(F1052="Arbeitgeberähnliche Stellung",OFFSET(MD!$Q$5,MATCH(Grundlagen_Abrechnung_KAE!$AK$7,MD_JAHR,0),0)*$H1052,IF(J1052&gt;0,AC1052,I1052))</f>
        <v>0</v>
      </c>
      <c r="AF1052" s="85" t="e">
        <f ca="1">OFFSET(MD!$P$5,MATCH($AK$7,MD_JAHR,0),0)*12</f>
        <v>#VALUE!</v>
      </c>
      <c r="AG1052" s="85">
        <f t="shared" si="153"/>
        <v>0</v>
      </c>
      <c r="AH1052" s="81"/>
      <c r="AJ1052" s="72"/>
      <c r="AK1052" s="72"/>
      <c r="AL1052" s="72"/>
      <c r="AM1052" s="72"/>
      <c r="AN1052" s="72"/>
    </row>
    <row r="1053" spans="2:40" ht="15" customHeight="1" x14ac:dyDescent="0.2">
      <c r="B1053" s="78"/>
      <c r="C1053" s="78"/>
      <c r="D1053" s="78"/>
      <c r="E1053" s="79"/>
      <c r="F1053" s="80"/>
      <c r="G1053" s="73"/>
      <c r="H1053" s="82"/>
      <c r="I1053" s="93"/>
      <c r="J1053" s="90"/>
      <c r="K1053" s="83"/>
      <c r="L1053" s="83"/>
      <c r="M1053" s="84"/>
      <c r="N1053" s="83"/>
      <c r="O1053" s="104" t="str">
        <f ca="1">IF($B1053="","",IF(F1053="Arbeitgeberähnliche Stellung",OFFSET(MD!$Q$5,MATCH(Grundlagen_Abrechnung_KAE!$AK$7,MD_JAHR,0),0)*$H1053,IF(((AD1053/12*M1053*12)+N1053)&gt;AF1053,AF1053/12,((AD1053/12*M1053*12)+N1053)/12)))</f>
        <v/>
      </c>
      <c r="P1053" s="90"/>
      <c r="Q1053" s="90"/>
      <c r="R1053" s="104">
        <f t="shared" si="146"/>
        <v>0</v>
      </c>
      <c r="T1053" s="145">
        <f t="shared" si="147"/>
        <v>0</v>
      </c>
      <c r="U1053" s="76">
        <f t="shared" ca="1" si="148"/>
        <v>0</v>
      </c>
      <c r="V1053" s="76">
        <f t="shared" ca="1" si="154"/>
        <v>0</v>
      </c>
      <c r="W1053" s="76">
        <f t="shared" ca="1" si="149"/>
        <v>0</v>
      </c>
      <c r="Y1053" s="106" t="str">
        <f t="shared" si="150"/>
        <v>prüfen</v>
      </c>
      <c r="Z1053" s="107" t="str">
        <f ca="1">IFERROR(OFFSET(MD!$U$5,MATCH(Grundlagen_Abrechnung_KAE!$E1053,MD_GENDER,0),0),"")</f>
        <v/>
      </c>
      <c r="AA1053" s="104">
        <f t="shared" si="151"/>
        <v>0</v>
      </c>
      <c r="AC1053" s="104">
        <f t="shared" si="152"/>
        <v>0</v>
      </c>
      <c r="AD1053" s="104">
        <f ca="1">IF(F1053="Arbeitgeberähnliche Stellung",OFFSET(MD!$Q$5,MATCH(Grundlagen_Abrechnung_KAE!$AK$7,MD_JAHR,0),0)*$H1053,IF(J1053&gt;0,AC1053,I1053))</f>
        <v>0</v>
      </c>
      <c r="AF1053" s="85" t="e">
        <f ca="1">OFFSET(MD!$P$5,MATCH($AK$7,MD_JAHR,0),0)*12</f>
        <v>#VALUE!</v>
      </c>
      <c r="AG1053" s="85">
        <f t="shared" si="153"/>
        <v>0</v>
      </c>
      <c r="AH1053" s="81"/>
      <c r="AJ1053" s="72"/>
      <c r="AK1053" s="72"/>
      <c r="AL1053" s="72"/>
      <c r="AM1053" s="72"/>
      <c r="AN1053" s="72"/>
    </row>
    <row r="1054" spans="2:40" ht="15" customHeight="1" x14ac:dyDescent="0.2">
      <c r="B1054" s="78"/>
      <c r="C1054" s="78"/>
      <c r="D1054" s="78"/>
      <c r="E1054" s="79"/>
      <c r="F1054" s="80"/>
      <c r="G1054" s="73"/>
      <c r="H1054" s="82"/>
      <c r="I1054" s="93"/>
      <c r="J1054" s="90"/>
      <c r="K1054" s="83"/>
      <c r="L1054" s="83"/>
      <c r="M1054" s="84"/>
      <c r="N1054" s="83"/>
      <c r="O1054" s="104" t="str">
        <f ca="1">IF($B1054="","",IF(F1054="Arbeitgeberähnliche Stellung",OFFSET(MD!$Q$5,MATCH(Grundlagen_Abrechnung_KAE!$AK$7,MD_JAHR,0),0)*$H1054,IF(((AD1054/12*M1054*12)+N1054)&gt;AF1054,AF1054/12,((AD1054/12*M1054*12)+N1054)/12)))</f>
        <v/>
      </c>
      <c r="P1054" s="90"/>
      <c r="Q1054" s="90"/>
      <c r="R1054" s="104">
        <f t="shared" si="146"/>
        <v>0</v>
      </c>
      <c r="T1054" s="145">
        <f t="shared" si="147"/>
        <v>0</v>
      </c>
      <c r="U1054" s="76">
        <f t="shared" ca="1" si="148"/>
        <v>0</v>
      </c>
      <c r="V1054" s="76">
        <f t="shared" ca="1" si="154"/>
        <v>0</v>
      </c>
      <c r="W1054" s="76">
        <f t="shared" ca="1" si="149"/>
        <v>0</v>
      </c>
      <c r="Y1054" s="106" t="str">
        <f t="shared" si="150"/>
        <v>prüfen</v>
      </c>
      <c r="Z1054" s="107" t="str">
        <f ca="1">IFERROR(OFFSET(MD!$U$5,MATCH(Grundlagen_Abrechnung_KAE!$E1054,MD_GENDER,0),0),"")</f>
        <v/>
      </c>
      <c r="AA1054" s="104">
        <f t="shared" si="151"/>
        <v>0</v>
      </c>
      <c r="AC1054" s="104">
        <f t="shared" si="152"/>
        <v>0</v>
      </c>
      <c r="AD1054" s="104">
        <f ca="1">IF(F1054="Arbeitgeberähnliche Stellung",OFFSET(MD!$Q$5,MATCH(Grundlagen_Abrechnung_KAE!$AK$7,MD_JAHR,0),0)*$H1054,IF(J1054&gt;0,AC1054,I1054))</f>
        <v>0</v>
      </c>
      <c r="AF1054" s="85" t="e">
        <f ca="1">OFFSET(MD!$P$5,MATCH($AK$7,MD_JAHR,0),0)*12</f>
        <v>#VALUE!</v>
      </c>
      <c r="AG1054" s="85">
        <f t="shared" si="153"/>
        <v>0</v>
      </c>
      <c r="AH1054" s="81"/>
      <c r="AJ1054" s="72"/>
      <c r="AK1054" s="72"/>
      <c r="AL1054" s="72"/>
      <c r="AM1054" s="72"/>
      <c r="AN1054" s="72"/>
    </row>
    <row r="1055" spans="2:40" ht="15" customHeight="1" x14ac:dyDescent="0.2">
      <c r="B1055" s="78"/>
      <c r="C1055" s="78"/>
      <c r="D1055" s="78"/>
      <c r="E1055" s="79"/>
      <c r="F1055" s="80"/>
      <c r="G1055" s="73"/>
      <c r="H1055" s="82"/>
      <c r="I1055" s="93"/>
      <c r="J1055" s="90"/>
      <c r="K1055" s="83"/>
      <c r="L1055" s="83"/>
      <c r="M1055" s="84"/>
      <c r="N1055" s="83"/>
      <c r="O1055" s="104" t="str">
        <f ca="1">IF($B1055="","",IF(F1055="Arbeitgeberähnliche Stellung",OFFSET(MD!$Q$5,MATCH(Grundlagen_Abrechnung_KAE!$AK$7,MD_JAHR,0),0)*$H1055,IF(((AD1055/12*M1055*12)+N1055)&gt;AF1055,AF1055/12,((AD1055/12*M1055*12)+N1055)/12)))</f>
        <v/>
      </c>
      <c r="P1055" s="90"/>
      <c r="Q1055" s="90"/>
      <c r="R1055" s="104">
        <f t="shared" si="146"/>
        <v>0</v>
      </c>
      <c r="T1055" s="145">
        <f t="shared" si="147"/>
        <v>0</v>
      </c>
      <c r="U1055" s="76">
        <f t="shared" ca="1" si="148"/>
        <v>0</v>
      </c>
      <c r="V1055" s="76">
        <f t="shared" ca="1" si="154"/>
        <v>0</v>
      </c>
      <c r="W1055" s="76">
        <f t="shared" ca="1" si="149"/>
        <v>0</v>
      </c>
      <c r="Y1055" s="106" t="str">
        <f t="shared" si="150"/>
        <v>prüfen</v>
      </c>
      <c r="Z1055" s="107" t="str">
        <f ca="1">IFERROR(OFFSET(MD!$U$5,MATCH(Grundlagen_Abrechnung_KAE!$E1055,MD_GENDER,0),0),"")</f>
        <v/>
      </c>
      <c r="AA1055" s="104">
        <f t="shared" si="151"/>
        <v>0</v>
      </c>
      <c r="AC1055" s="104">
        <f t="shared" si="152"/>
        <v>0</v>
      </c>
      <c r="AD1055" s="104">
        <f ca="1">IF(F1055="Arbeitgeberähnliche Stellung",OFFSET(MD!$Q$5,MATCH(Grundlagen_Abrechnung_KAE!$AK$7,MD_JAHR,0),0)*$H1055,IF(J1055&gt;0,AC1055,I1055))</f>
        <v>0</v>
      </c>
      <c r="AF1055" s="85" t="e">
        <f ca="1">OFFSET(MD!$P$5,MATCH($AK$7,MD_JAHR,0),0)*12</f>
        <v>#VALUE!</v>
      </c>
      <c r="AG1055" s="85">
        <f t="shared" si="153"/>
        <v>0</v>
      </c>
      <c r="AH1055" s="81"/>
      <c r="AJ1055" s="72"/>
      <c r="AK1055" s="72"/>
      <c r="AL1055" s="72"/>
      <c r="AM1055" s="72"/>
      <c r="AN1055" s="72"/>
    </row>
    <row r="1056" spans="2:40" ht="15" customHeight="1" x14ac:dyDescent="0.2">
      <c r="B1056" s="78"/>
      <c r="C1056" s="78"/>
      <c r="D1056" s="78"/>
      <c r="E1056" s="79"/>
      <c r="F1056" s="80"/>
      <c r="G1056" s="73"/>
      <c r="H1056" s="82"/>
      <c r="I1056" s="93"/>
      <c r="J1056" s="90"/>
      <c r="K1056" s="83"/>
      <c r="L1056" s="83"/>
      <c r="M1056" s="84"/>
      <c r="N1056" s="83"/>
      <c r="O1056" s="104" t="str">
        <f ca="1">IF($B1056="","",IF(F1056="Arbeitgeberähnliche Stellung",OFFSET(MD!$Q$5,MATCH(Grundlagen_Abrechnung_KAE!$AK$7,MD_JAHR,0),0)*$H1056,IF(((AD1056/12*M1056*12)+N1056)&gt;AF1056,AF1056/12,((AD1056/12*M1056*12)+N1056)/12)))</f>
        <v/>
      </c>
      <c r="P1056" s="90"/>
      <c r="Q1056" s="90"/>
      <c r="R1056" s="104">
        <f t="shared" si="146"/>
        <v>0</v>
      </c>
      <c r="T1056" s="145">
        <f t="shared" si="147"/>
        <v>0</v>
      </c>
      <c r="U1056" s="76">
        <f t="shared" ca="1" si="148"/>
        <v>0</v>
      </c>
      <c r="V1056" s="76">
        <f t="shared" ca="1" si="154"/>
        <v>0</v>
      </c>
      <c r="W1056" s="76">
        <f t="shared" ca="1" si="149"/>
        <v>0</v>
      </c>
      <c r="Y1056" s="106" t="str">
        <f t="shared" si="150"/>
        <v>prüfen</v>
      </c>
      <c r="Z1056" s="107" t="str">
        <f ca="1">IFERROR(OFFSET(MD!$U$5,MATCH(Grundlagen_Abrechnung_KAE!$E1056,MD_GENDER,0),0),"")</f>
        <v/>
      </c>
      <c r="AA1056" s="104">
        <f t="shared" si="151"/>
        <v>0</v>
      </c>
      <c r="AC1056" s="104">
        <f t="shared" si="152"/>
        <v>0</v>
      </c>
      <c r="AD1056" s="104">
        <f ca="1">IF(F1056="Arbeitgeberähnliche Stellung",OFFSET(MD!$Q$5,MATCH(Grundlagen_Abrechnung_KAE!$AK$7,MD_JAHR,0),0)*$H1056,IF(J1056&gt;0,AC1056,I1056))</f>
        <v>0</v>
      </c>
      <c r="AF1056" s="85" t="e">
        <f ca="1">OFFSET(MD!$P$5,MATCH($AK$7,MD_JAHR,0),0)*12</f>
        <v>#VALUE!</v>
      </c>
      <c r="AG1056" s="85">
        <f t="shared" si="153"/>
        <v>0</v>
      </c>
      <c r="AH1056" s="81"/>
      <c r="AJ1056" s="72"/>
      <c r="AK1056" s="72"/>
      <c r="AL1056" s="72"/>
      <c r="AM1056" s="72"/>
      <c r="AN1056" s="72"/>
    </row>
    <row r="1057" spans="2:40" ht="15" customHeight="1" x14ac:dyDescent="0.2">
      <c r="B1057" s="78"/>
      <c r="C1057" s="78"/>
      <c r="D1057" s="78"/>
      <c r="E1057" s="79"/>
      <c r="F1057" s="80"/>
      <c r="G1057" s="73"/>
      <c r="H1057" s="82"/>
      <c r="I1057" s="93"/>
      <c r="J1057" s="90"/>
      <c r="K1057" s="83"/>
      <c r="L1057" s="83"/>
      <c r="M1057" s="84"/>
      <c r="N1057" s="83"/>
      <c r="O1057" s="104" t="str">
        <f ca="1">IF($B1057="","",IF(F1057="Arbeitgeberähnliche Stellung",OFFSET(MD!$Q$5,MATCH(Grundlagen_Abrechnung_KAE!$AK$7,MD_JAHR,0),0)*$H1057,IF(((AD1057/12*M1057*12)+N1057)&gt;AF1057,AF1057/12,((AD1057/12*M1057*12)+N1057)/12)))</f>
        <v/>
      </c>
      <c r="P1057" s="90"/>
      <c r="Q1057" s="90"/>
      <c r="R1057" s="104">
        <f t="shared" si="146"/>
        <v>0</v>
      </c>
      <c r="T1057" s="145">
        <f t="shared" si="147"/>
        <v>0</v>
      </c>
      <c r="U1057" s="76">
        <f t="shared" ca="1" si="148"/>
        <v>0</v>
      </c>
      <c r="V1057" s="76">
        <f t="shared" ca="1" si="154"/>
        <v>0</v>
      </c>
      <c r="W1057" s="76">
        <f t="shared" ca="1" si="149"/>
        <v>0</v>
      </c>
      <c r="Y1057" s="106" t="str">
        <f t="shared" si="150"/>
        <v>prüfen</v>
      </c>
      <c r="Z1057" s="107" t="str">
        <f ca="1">IFERROR(OFFSET(MD!$U$5,MATCH(Grundlagen_Abrechnung_KAE!$E1057,MD_GENDER,0),0),"")</f>
        <v/>
      </c>
      <c r="AA1057" s="104">
        <f t="shared" si="151"/>
        <v>0</v>
      </c>
      <c r="AC1057" s="104">
        <f t="shared" si="152"/>
        <v>0</v>
      </c>
      <c r="AD1057" s="104">
        <f ca="1">IF(F1057="Arbeitgeberähnliche Stellung",OFFSET(MD!$Q$5,MATCH(Grundlagen_Abrechnung_KAE!$AK$7,MD_JAHR,0),0)*$H1057,IF(J1057&gt;0,AC1057,I1057))</f>
        <v>0</v>
      </c>
      <c r="AF1057" s="85" t="e">
        <f ca="1">OFFSET(MD!$P$5,MATCH($AK$7,MD_JAHR,0),0)*12</f>
        <v>#VALUE!</v>
      </c>
      <c r="AG1057" s="85">
        <f t="shared" si="153"/>
        <v>0</v>
      </c>
      <c r="AH1057" s="81"/>
      <c r="AJ1057" s="72"/>
      <c r="AK1057" s="72"/>
      <c r="AL1057" s="72"/>
      <c r="AM1057" s="72"/>
      <c r="AN1057" s="72"/>
    </row>
    <row r="1058" spans="2:40" ht="15" customHeight="1" x14ac:dyDescent="0.2">
      <c r="B1058" s="78"/>
      <c r="C1058" s="78"/>
      <c r="D1058" s="78"/>
      <c r="E1058" s="79"/>
      <c r="F1058" s="80"/>
      <c r="G1058" s="73"/>
      <c r="H1058" s="82"/>
      <c r="I1058" s="93"/>
      <c r="J1058" s="90"/>
      <c r="K1058" s="83"/>
      <c r="L1058" s="83"/>
      <c r="M1058" s="84"/>
      <c r="N1058" s="83"/>
      <c r="O1058" s="104" t="str">
        <f ca="1">IF($B1058="","",IF(F1058="Arbeitgeberähnliche Stellung",OFFSET(MD!$Q$5,MATCH(Grundlagen_Abrechnung_KAE!$AK$7,MD_JAHR,0),0)*$H1058,IF(((AD1058/12*M1058*12)+N1058)&gt;AF1058,AF1058/12,((AD1058/12*M1058*12)+N1058)/12)))</f>
        <v/>
      </c>
      <c r="P1058" s="90"/>
      <c r="Q1058" s="90"/>
      <c r="R1058" s="104">
        <f t="shared" si="146"/>
        <v>0</v>
      </c>
      <c r="T1058" s="145">
        <f t="shared" si="147"/>
        <v>0</v>
      </c>
      <c r="U1058" s="76">
        <f t="shared" ca="1" si="148"/>
        <v>0</v>
      </c>
      <c r="V1058" s="76">
        <f t="shared" ca="1" si="154"/>
        <v>0</v>
      </c>
      <c r="W1058" s="76">
        <f t="shared" ca="1" si="149"/>
        <v>0</v>
      </c>
      <c r="Y1058" s="106" t="str">
        <f t="shared" si="150"/>
        <v>prüfen</v>
      </c>
      <c r="Z1058" s="107" t="str">
        <f ca="1">IFERROR(OFFSET(MD!$U$5,MATCH(Grundlagen_Abrechnung_KAE!$E1058,MD_GENDER,0),0),"")</f>
        <v/>
      </c>
      <c r="AA1058" s="104">
        <f t="shared" si="151"/>
        <v>0</v>
      </c>
      <c r="AC1058" s="104">
        <f t="shared" si="152"/>
        <v>0</v>
      </c>
      <c r="AD1058" s="104">
        <f ca="1">IF(F1058="Arbeitgeberähnliche Stellung",OFFSET(MD!$Q$5,MATCH(Grundlagen_Abrechnung_KAE!$AK$7,MD_JAHR,0),0)*$H1058,IF(J1058&gt;0,AC1058,I1058))</f>
        <v>0</v>
      </c>
      <c r="AF1058" s="85" t="e">
        <f ca="1">OFFSET(MD!$P$5,MATCH($AK$7,MD_JAHR,0),0)*12</f>
        <v>#VALUE!</v>
      </c>
      <c r="AG1058" s="85">
        <f t="shared" si="153"/>
        <v>0</v>
      </c>
      <c r="AH1058" s="81"/>
      <c r="AJ1058" s="72"/>
      <c r="AK1058" s="72"/>
      <c r="AL1058" s="72"/>
      <c r="AM1058" s="72"/>
      <c r="AN1058" s="72"/>
    </row>
    <row r="1059" spans="2:40" ht="15" customHeight="1" x14ac:dyDescent="0.2">
      <c r="B1059" s="78"/>
      <c r="C1059" s="78"/>
      <c r="D1059" s="78"/>
      <c r="E1059" s="79"/>
      <c r="F1059" s="80"/>
      <c r="G1059" s="73"/>
      <c r="H1059" s="82"/>
      <c r="I1059" s="93"/>
      <c r="J1059" s="90"/>
      <c r="K1059" s="83"/>
      <c r="L1059" s="83"/>
      <c r="M1059" s="84"/>
      <c r="N1059" s="83"/>
      <c r="O1059" s="104" t="str">
        <f ca="1">IF($B1059="","",IF(F1059="Arbeitgeberähnliche Stellung",OFFSET(MD!$Q$5,MATCH(Grundlagen_Abrechnung_KAE!$AK$7,MD_JAHR,0),0)*$H1059,IF(((AD1059/12*M1059*12)+N1059)&gt;AF1059,AF1059/12,((AD1059/12*M1059*12)+N1059)/12)))</f>
        <v/>
      </c>
      <c r="P1059" s="90"/>
      <c r="Q1059" s="90"/>
      <c r="R1059" s="104">
        <f t="shared" si="146"/>
        <v>0</v>
      </c>
      <c r="T1059" s="145">
        <f t="shared" si="147"/>
        <v>0</v>
      </c>
      <c r="U1059" s="76">
        <f t="shared" ca="1" si="148"/>
        <v>0</v>
      </c>
      <c r="V1059" s="76">
        <f t="shared" ca="1" si="154"/>
        <v>0</v>
      </c>
      <c r="W1059" s="76">
        <f t="shared" ca="1" si="149"/>
        <v>0</v>
      </c>
      <c r="Y1059" s="106" t="str">
        <f t="shared" si="150"/>
        <v>prüfen</v>
      </c>
      <c r="Z1059" s="107" t="str">
        <f ca="1">IFERROR(OFFSET(MD!$U$5,MATCH(Grundlagen_Abrechnung_KAE!$E1059,MD_GENDER,0),0),"")</f>
        <v/>
      </c>
      <c r="AA1059" s="104">
        <f t="shared" si="151"/>
        <v>0</v>
      </c>
      <c r="AC1059" s="104">
        <f t="shared" si="152"/>
        <v>0</v>
      </c>
      <c r="AD1059" s="104">
        <f ca="1">IF(F1059="Arbeitgeberähnliche Stellung",OFFSET(MD!$Q$5,MATCH(Grundlagen_Abrechnung_KAE!$AK$7,MD_JAHR,0),0)*$H1059,IF(J1059&gt;0,AC1059,I1059))</f>
        <v>0</v>
      </c>
      <c r="AF1059" s="85" t="e">
        <f ca="1">OFFSET(MD!$P$5,MATCH($AK$7,MD_JAHR,0),0)*12</f>
        <v>#VALUE!</v>
      </c>
      <c r="AG1059" s="85">
        <f t="shared" si="153"/>
        <v>0</v>
      </c>
      <c r="AH1059" s="81"/>
      <c r="AJ1059" s="72"/>
      <c r="AK1059" s="72"/>
      <c r="AL1059" s="72"/>
      <c r="AM1059" s="72"/>
      <c r="AN1059" s="72"/>
    </row>
    <row r="1060" spans="2:40" ht="15" customHeight="1" x14ac:dyDescent="0.2">
      <c r="B1060" s="78"/>
      <c r="C1060" s="78"/>
      <c r="D1060" s="78"/>
      <c r="E1060" s="79"/>
      <c r="F1060" s="80"/>
      <c r="G1060" s="73"/>
      <c r="H1060" s="82"/>
      <c r="I1060" s="93"/>
      <c r="J1060" s="90"/>
      <c r="K1060" s="83"/>
      <c r="L1060" s="83"/>
      <c r="M1060" s="84"/>
      <c r="N1060" s="83"/>
      <c r="O1060" s="104" t="str">
        <f ca="1">IF($B1060="","",IF(F1060="Arbeitgeberähnliche Stellung",OFFSET(MD!$Q$5,MATCH(Grundlagen_Abrechnung_KAE!$AK$7,MD_JAHR,0),0)*$H1060,IF(((AD1060/12*M1060*12)+N1060)&gt;AF1060,AF1060/12,((AD1060/12*M1060*12)+N1060)/12)))</f>
        <v/>
      </c>
      <c r="P1060" s="90"/>
      <c r="Q1060" s="90"/>
      <c r="R1060" s="104">
        <f t="shared" si="146"/>
        <v>0</v>
      </c>
      <c r="T1060" s="145">
        <f t="shared" si="147"/>
        <v>0</v>
      </c>
      <c r="U1060" s="76">
        <f t="shared" ca="1" si="148"/>
        <v>0</v>
      </c>
      <c r="V1060" s="76">
        <f t="shared" ca="1" si="154"/>
        <v>0</v>
      </c>
      <c r="W1060" s="76">
        <f t="shared" ca="1" si="149"/>
        <v>0</v>
      </c>
      <c r="Y1060" s="106" t="str">
        <f t="shared" si="150"/>
        <v>prüfen</v>
      </c>
      <c r="Z1060" s="107" t="str">
        <f ca="1">IFERROR(OFFSET(MD!$U$5,MATCH(Grundlagen_Abrechnung_KAE!$E1060,MD_GENDER,0),0),"")</f>
        <v/>
      </c>
      <c r="AA1060" s="104">
        <f t="shared" si="151"/>
        <v>0</v>
      </c>
      <c r="AC1060" s="104">
        <f t="shared" si="152"/>
        <v>0</v>
      </c>
      <c r="AD1060" s="104">
        <f ca="1">IF(F1060="Arbeitgeberähnliche Stellung",OFFSET(MD!$Q$5,MATCH(Grundlagen_Abrechnung_KAE!$AK$7,MD_JAHR,0),0)*$H1060,IF(J1060&gt;0,AC1060,I1060))</f>
        <v>0</v>
      </c>
      <c r="AF1060" s="85" t="e">
        <f ca="1">OFFSET(MD!$P$5,MATCH($AK$7,MD_JAHR,0),0)*12</f>
        <v>#VALUE!</v>
      </c>
      <c r="AG1060" s="85">
        <f t="shared" si="153"/>
        <v>0</v>
      </c>
      <c r="AH1060" s="81"/>
      <c r="AJ1060" s="72"/>
      <c r="AK1060" s="72"/>
      <c r="AL1060" s="72"/>
      <c r="AM1060" s="72"/>
      <c r="AN1060" s="72"/>
    </row>
    <row r="1061" spans="2:40" ht="15" customHeight="1" x14ac:dyDescent="0.2">
      <c r="B1061" s="78"/>
      <c r="C1061" s="78"/>
      <c r="D1061" s="78"/>
      <c r="E1061" s="79"/>
      <c r="F1061" s="80"/>
      <c r="G1061" s="73"/>
      <c r="H1061" s="82"/>
      <c r="I1061" s="93"/>
      <c r="J1061" s="90"/>
      <c r="K1061" s="83"/>
      <c r="L1061" s="83"/>
      <c r="M1061" s="84"/>
      <c r="N1061" s="83"/>
      <c r="O1061" s="104" t="str">
        <f ca="1">IF($B1061="","",IF(F1061="Arbeitgeberähnliche Stellung",OFFSET(MD!$Q$5,MATCH(Grundlagen_Abrechnung_KAE!$AK$7,MD_JAHR,0),0)*$H1061,IF(((AD1061/12*M1061*12)+N1061)&gt;AF1061,AF1061/12,((AD1061/12*M1061*12)+N1061)/12)))</f>
        <v/>
      </c>
      <c r="P1061" s="90"/>
      <c r="Q1061" s="90"/>
      <c r="R1061" s="104">
        <f t="shared" si="146"/>
        <v>0</v>
      </c>
      <c r="T1061" s="145">
        <f t="shared" si="147"/>
        <v>0</v>
      </c>
      <c r="U1061" s="76">
        <f t="shared" ca="1" si="148"/>
        <v>0</v>
      </c>
      <c r="V1061" s="76">
        <f t="shared" ca="1" si="154"/>
        <v>0</v>
      </c>
      <c r="W1061" s="76">
        <f t="shared" ca="1" si="149"/>
        <v>0</v>
      </c>
      <c r="Y1061" s="106" t="str">
        <f t="shared" si="150"/>
        <v>prüfen</v>
      </c>
      <c r="Z1061" s="107" t="str">
        <f ca="1">IFERROR(OFFSET(MD!$U$5,MATCH(Grundlagen_Abrechnung_KAE!$E1061,MD_GENDER,0),0),"")</f>
        <v/>
      </c>
      <c r="AA1061" s="104">
        <f t="shared" si="151"/>
        <v>0</v>
      </c>
      <c r="AC1061" s="104">
        <f t="shared" si="152"/>
        <v>0</v>
      </c>
      <c r="AD1061" s="104">
        <f ca="1">IF(F1061="Arbeitgeberähnliche Stellung",OFFSET(MD!$Q$5,MATCH(Grundlagen_Abrechnung_KAE!$AK$7,MD_JAHR,0),0)*$H1061,IF(J1061&gt;0,AC1061,I1061))</f>
        <v>0</v>
      </c>
      <c r="AF1061" s="85" t="e">
        <f ca="1">OFFSET(MD!$P$5,MATCH($AK$7,MD_JAHR,0),0)*12</f>
        <v>#VALUE!</v>
      </c>
      <c r="AG1061" s="85">
        <f t="shared" si="153"/>
        <v>0</v>
      </c>
      <c r="AH1061" s="81"/>
      <c r="AJ1061" s="72"/>
      <c r="AK1061" s="72"/>
      <c r="AL1061" s="72"/>
      <c r="AM1061" s="72"/>
      <c r="AN1061" s="72"/>
    </row>
    <row r="1062" spans="2:40" ht="15" customHeight="1" x14ac:dyDescent="0.2">
      <c r="B1062" s="78"/>
      <c r="C1062" s="78"/>
      <c r="D1062" s="78"/>
      <c r="E1062" s="79"/>
      <c r="F1062" s="80"/>
      <c r="G1062" s="73"/>
      <c r="H1062" s="82"/>
      <c r="I1062" s="93"/>
      <c r="J1062" s="90"/>
      <c r="K1062" s="83"/>
      <c r="L1062" s="83"/>
      <c r="M1062" s="84"/>
      <c r="N1062" s="83"/>
      <c r="O1062" s="104" t="str">
        <f ca="1">IF($B1062="","",IF(F1062="Arbeitgeberähnliche Stellung",OFFSET(MD!$Q$5,MATCH(Grundlagen_Abrechnung_KAE!$AK$7,MD_JAHR,0),0)*$H1062,IF(((AD1062/12*M1062*12)+N1062)&gt;AF1062,AF1062/12,((AD1062/12*M1062*12)+N1062)/12)))</f>
        <v/>
      </c>
      <c r="P1062" s="90"/>
      <c r="Q1062" s="90"/>
      <c r="R1062" s="104">
        <f t="shared" si="146"/>
        <v>0</v>
      </c>
      <c r="T1062" s="145">
        <f t="shared" si="147"/>
        <v>0</v>
      </c>
      <c r="U1062" s="76">
        <f t="shared" ca="1" si="148"/>
        <v>0</v>
      </c>
      <c r="V1062" s="76">
        <f t="shared" ca="1" si="154"/>
        <v>0</v>
      </c>
      <c r="W1062" s="76">
        <f t="shared" ca="1" si="149"/>
        <v>0</v>
      </c>
      <c r="Y1062" s="106" t="str">
        <f t="shared" si="150"/>
        <v>prüfen</v>
      </c>
      <c r="Z1062" s="107" t="str">
        <f ca="1">IFERROR(OFFSET(MD!$U$5,MATCH(Grundlagen_Abrechnung_KAE!$E1062,MD_GENDER,0),0),"")</f>
        <v/>
      </c>
      <c r="AA1062" s="104">
        <f t="shared" si="151"/>
        <v>0</v>
      </c>
      <c r="AC1062" s="104">
        <f t="shared" si="152"/>
        <v>0</v>
      </c>
      <c r="AD1062" s="104">
        <f ca="1">IF(F1062="Arbeitgeberähnliche Stellung",OFFSET(MD!$Q$5,MATCH(Grundlagen_Abrechnung_KAE!$AK$7,MD_JAHR,0),0)*$H1062,IF(J1062&gt;0,AC1062,I1062))</f>
        <v>0</v>
      </c>
      <c r="AF1062" s="85" t="e">
        <f ca="1">OFFSET(MD!$P$5,MATCH($AK$7,MD_JAHR,0),0)*12</f>
        <v>#VALUE!</v>
      </c>
      <c r="AG1062" s="85">
        <f t="shared" si="153"/>
        <v>0</v>
      </c>
      <c r="AH1062" s="81"/>
      <c r="AJ1062" s="72"/>
      <c r="AK1062" s="72"/>
      <c r="AL1062" s="72"/>
      <c r="AM1062" s="72"/>
      <c r="AN1062" s="72"/>
    </row>
    <row r="1063" spans="2:40" ht="15" customHeight="1" x14ac:dyDescent="0.2">
      <c r="B1063" s="78"/>
      <c r="C1063" s="78"/>
      <c r="D1063" s="78"/>
      <c r="E1063" s="79"/>
      <c r="F1063" s="80"/>
      <c r="G1063" s="73"/>
      <c r="H1063" s="82"/>
      <c r="I1063" s="93"/>
      <c r="J1063" s="90"/>
      <c r="K1063" s="83"/>
      <c r="L1063" s="83"/>
      <c r="M1063" s="84"/>
      <c r="N1063" s="83"/>
      <c r="O1063" s="104" t="str">
        <f ca="1">IF($B1063="","",IF(F1063="Arbeitgeberähnliche Stellung",OFFSET(MD!$Q$5,MATCH(Grundlagen_Abrechnung_KAE!$AK$7,MD_JAHR,0),0)*$H1063,IF(((AD1063/12*M1063*12)+N1063)&gt;AF1063,AF1063/12,((AD1063/12*M1063*12)+N1063)/12)))</f>
        <v/>
      </c>
      <c r="P1063" s="90"/>
      <c r="Q1063" s="90"/>
      <c r="R1063" s="104">
        <f t="shared" si="146"/>
        <v>0</v>
      </c>
      <c r="T1063" s="145">
        <f t="shared" si="147"/>
        <v>0</v>
      </c>
      <c r="U1063" s="76">
        <f t="shared" ca="1" si="148"/>
        <v>0</v>
      </c>
      <c r="V1063" s="76">
        <f t="shared" ca="1" si="154"/>
        <v>0</v>
      </c>
      <c r="W1063" s="76">
        <f t="shared" ca="1" si="149"/>
        <v>0</v>
      </c>
      <c r="Y1063" s="106" t="str">
        <f t="shared" si="150"/>
        <v>prüfen</v>
      </c>
      <c r="Z1063" s="107" t="str">
        <f ca="1">IFERROR(OFFSET(MD!$U$5,MATCH(Grundlagen_Abrechnung_KAE!$E1063,MD_GENDER,0),0),"")</f>
        <v/>
      </c>
      <c r="AA1063" s="104">
        <f t="shared" si="151"/>
        <v>0</v>
      </c>
      <c r="AC1063" s="104">
        <f t="shared" si="152"/>
        <v>0</v>
      </c>
      <c r="AD1063" s="104">
        <f ca="1">IF(F1063="Arbeitgeberähnliche Stellung",OFFSET(MD!$Q$5,MATCH(Grundlagen_Abrechnung_KAE!$AK$7,MD_JAHR,0),0)*$H1063,IF(J1063&gt;0,AC1063,I1063))</f>
        <v>0</v>
      </c>
      <c r="AF1063" s="85" t="e">
        <f ca="1">OFFSET(MD!$P$5,MATCH($AK$7,MD_JAHR,0),0)*12</f>
        <v>#VALUE!</v>
      </c>
      <c r="AG1063" s="85">
        <f t="shared" si="153"/>
        <v>0</v>
      </c>
      <c r="AH1063" s="81"/>
      <c r="AJ1063" s="72"/>
      <c r="AK1063" s="72"/>
      <c r="AL1063" s="72"/>
      <c r="AM1063" s="72"/>
      <c r="AN1063" s="72"/>
    </row>
    <row r="1064" spans="2:40" ht="15" customHeight="1" x14ac:dyDescent="0.2">
      <c r="B1064" s="78"/>
      <c r="C1064" s="78"/>
      <c r="D1064" s="78"/>
      <c r="E1064" s="79"/>
      <c r="F1064" s="80"/>
      <c r="G1064" s="73"/>
      <c r="H1064" s="82"/>
      <c r="I1064" s="93"/>
      <c r="J1064" s="90"/>
      <c r="K1064" s="83"/>
      <c r="L1064" s="83"/>
      <c r="M1064" s="84"/>
      <c r="N1064" s="83"/>
      <c r="O1064" s="104" t="str">
        <f ca="1">IF($B1064="","",IF(F1064="Arbeitgeberähnliche Stellung",OFFSET(MD!$Q$5,MATCH(Grundlagen_Abrechnung_KAE!$AK$7,MD_JAHR,0),0)*$H1064,IF(((AD1064/12*M1064*12)+N1064)&gt;AF1064,AF1064/12,((AD1064/12*M1064*12)+N1064)/12)))</f>
        <v/>
      </c>
      <c r="P1064" s="90"/>
      <c r="Q1064" s="90"/>
      <c r="R1064" s="104">
        <f t="shared" si="146"/>
        <v>0</v>
      </c>
      <c r="T1064" s="145">
        <f t="shared" si="147"/>
        <v>0</v>
      </c>
      <c r="U1064" s="76">
        <f t="shared" ca="1" si="148"/>
        <v>0</v>
      </c>
      <c r="V1064" s="76">
        <f t="shared" ca="1" si="154"/>
        <v>0</v>
      </c>
      <c r="W1064" s="76">
        <f t="shared" ca="1" si="149"/>
        <v>0</v>
      </c>
      <c r="Y1064" s="106" t="str">
        <f t="shared" si="150"/>
        <v>prüfen</v>
      </c>
      <c r="Z1064" s="107" t="str">
        <f ca="1">IFERROR(OFFSET(MD!$U$5,MATCH(Grundlagen_Abrechnung_KAE!$E1064,MD_GENDER,0),0),"")</f>
        <v/>
      </c>
      <c r="AA1064" s="104">
        <f t="shared" si="151"/>
        <v>0</v>
      </c>
      <c r="AC1064" s="104">
        <f t="shared" si="152"/>
        <v>0</v>
      </c>
      <c r="AD1064" s="104">
        <f ca="1">IF(F1064="Arbeitgeberähnliche Stellung",OFFSET(MD!$Q$5,MATCH(Grundlagen_Abrechnung_KAE!$AK$7,MD_JAHR,0),0)*$H1064,IF(J1064&gt;0,AC1064,I1064))</f>
        <v>0</v>
      </c>
      <c r="AF1064" s="85" t="e">
        <f ca="1">OFFSET(MD!$P$5,MATCH($AK$7,MD_JAHR,0),0)*12</f>
        <v>#VALUE!</v>
      </c>
      <c r="AG1064" s="85">
        <f t="shared" si="153"/>
        <v>0</v>
      </c>
      <c r="AH1064" s="81"/>
      <c r="AJ1064" s="72"/>
      <c r="AK1064" s="72"/>
      <c r="AL1064" s="72"/>
      <c r="AM1064" s="72"/>
      <c r="AN1064" s="72"/>
    </row>
    <row r="1065" spans="2:40" ht="15" customHeight="1" x14ac:dyDescent="0.2">
      <c r="B1065" s="78"/>
      <c r="C1065" s="78"/>
      <c r="D1065" s="78"/>
      <c r="E1065" s="79"/>
      <c r="F1065" s="80"/>
      <c r="G1065" s="73"/>
      <c r="H1065" s="82"/>
      <c r="I1065" s="93"/>
      <c r="J1065" s="90"/>
      <c r="K1065" s="83"/>
      <c r="L1065" s="83"/>
      <c r="M1065" s="84"/>
      <c r="N1065" s="83"/>
      <c r="O1065" s="104" t="str">
        <f ca="1">IF($B1065="","",IF(F1065="Arbeitgeberähnliche Stellung",OFFSET(MD!$Q$5,MATCH(Grundlagen_Abrechnung_KAE!$AK$7,MD_JAHR,0),0)*$H1065,IF(((AD1065/12*M1065*12)+N1065)&gt;AF1065,AF1065/12,((AD1065/12*M1065*12)+N1065)/12)))</f>
        <v/>
      </c>
      <c r="P1065" s="90"/>
      <c r="Q1065" s="90"/>
      <c r="R1065" s="104">
        <f t="shared" si="146"/>
        <v>0</v>
      </c>
      <c r="T1065" s="145">
        <f t="shared" si="147"/>
        <v>0</v>
      </c>
      <c r="U1065" s="76">
        <f t="shared" ca="1" si="148"/>
        <v>0</v>
      </c>
      <c r="V1065" s="76">
        <f t="shared" ca="1" si="154"/>
        <v>0</v>
      </c>
      <c r="W1065" s="76">
        <f t="shared" ca="1" si="149"/>
        <v>0</v>
      </c>
      <c r="Y1065" s="106" t="str">
        <f t="shared" si="150"/>
        <v>prüfen</v>
      </c>
      <c r="Z1065" s="107" t="str">
        <f ca="1">IFERROR(OFFSET(MD!$U$5,MATCH(Grundlagen_Abrechnung_KAE!$E1065,MD_GENDER,0),0),"")</f>
        <v/>
      </c>
      <c r="AA1065" s="104">
        <f t="shared" si="151"/>
        <v>0</v>
      </c>
      <c r="AC1065" s="104">
        <f t="shared" si="152"/>
        <v>0</v>
      </c>
      <c r="AD1065" s="104">
        <f ca="1">IF(F1065="Arbeitgeberähnliche Stellung",OFFSET(MD!$Q$5,MATCH(Grundlagen_Abrechnung_KAE!$AK$7,MD_JAHR,0),0)*$H1065,IF(J1065&gt;0,AC1065,I1065))</f>
        <v>0</v>
      </c>
      <c r="AF1065" s="85" t="e">
        <f ca="1">OFFSET(MD!$P$5,MATCH($AK$7,MD_JAHR,0),0)*12</f>
        <v>#VALUE!</v>
      </c>
      <c r="AG1065" s="85">
        <f t="shared" si="153"/>
        <v>0</v>
      </c>
      <c r="AH1065" s="81"/>
      <c r="AJ1065" s="72"/>
      <c r="AK1065" s="72"/>
      <c r="AL1065" s="72"/>
      <c r="AM1065" s="72"/>
      <c r="AN1065" s="72"/>
    </row>
    <row r="1066" spans="2:40" ht="15" customHeight="1" x14ac:dyDescent="0.2">
      <c r="B1066" s="78"/>
      <c r="C1066" s="78"/>
      <c r="D1066" s="78"/>
      <c r="E1066" s="79"/>
      <c r="F1066" s="80"/>
      <c r="G1066" s="73"/>
      <c r="H1066" s="82"/>
      <c r="I1066" s="93"/>
      <c r="J1066" s="90"/>
      <c r="K1066" s="83"/>
      <c r="L1066" s="83"/>
      <c r="M1066" s="84"/>
      <c r="N1066" s="83"/>
      <c r="O1066" s="104" t="str">
        <f ca="1">IF($B1066="","",IF(F1066="Arbeitgeberähnliche Stellung",OFFSET(MD!$Q$5,MATCH(Grundlagen_Abrechnung_KAE!$AK$7,MD_JAHR,0),0)*$H1066,IF(((AD1066/12*M1066*12)+N1066)&gt;AF1066,AF1066/12,((AD1066/12*M1066*12)+N1066)/12)))</f>
        <v/>
      </c>
      <c r="P1066" s="90"/>
      <c r="Q1066" s="90"/>
      <c r="R1066" s="104">
        <f t="shared" si="146"/>
        <v>0</v>
      </c>
      <c r="T1066" s="145">
        <f t="shared" si="147"/>
        <v>0</v>
      </c>
      <c r="U1066" s="76">
        <f t="shared" ca="1" si="148"/>
        <v>0</v>
      </c>
      <c r="V1066" s="76">
        <f t="shared" ca="1" si="154"/>
        <v>0</v>
      </c>
      <c r="W1066" s="76">
        <f t="shared" ca="1" si="149"/>
        <v>0</v>
      </c>
      <c r="Y1066" s="106" t="str">
        <f t="shared" si="150"/>
        <v>prüfen</v>
      </c>
      <c r="Z1066" s="107" t="str">
        <f ca="1">IFERROR(OFFSET(MD!$U$5,MATCH(Grundlagen_Abrechnung_KAE!$E1066,MD_GENDER,0),0),"")</f>
        <v/>
      </c>
      <c r="AA1066" s="104">
        <f t="shared" si="151"/>
        <v>0</v>
      </c>
      <c r="AC1066" s="104">
        <f t="shared" si="152"/>
        <v>0</v>
      </c>
      <c r="AD1066" s="104">
        <f ca="1">IF(F1066="Arbeitgeberähnliche Stellung",OFFSET(MD!$Q$5,MATCH(Grundlagen_Abrechnung_KAE!$AK$7,MD_JAHR,0),0)*$H1066,IF(J1066&gt;0,AC1066,I1066))</f>
        <v>0</v>
      </c>
      <c r="AF1066" s="85" t="e">
        <f ca="1">OFFSET(MD!$P$5,MATCH($AK$7,MD_JAHR,0),0)*12</f>
        <v>#VALUE!</v>
      </c>
      <c r="AG1066" s="85">
        <f t="shared" si="153"/>
        <v>0</v>
      </c>
      <c r="AH1066" s="81"/>
      <c r="AJ1066" s="72"/>
      <c r="AK1066" s="72"/>
      <c r="AL1066" s="72"/>
      <c r="AM1066" s="72"/>
      <c r="AN1066" s="72"/>
    </row>
    <row r="1067" spans="2:40" ht="15" customHeight="1" x14ac:dyDescent="0.2">
      <c r="B1067" s="78"/>
      <c r="C1067" s="78"/>
      <c r="D1067" s="78"/>
      <c r="E1067" s="79"/>
      <c r="F1067" s="80"/>
      <c r="G1067" s="73"/>
      <c r="H1067" s="82"/>
      <c r="I1067" s="93"/>
      <c r="J1067" s="90"/>
      <c r="K1067" s="83"/>
      <c r="L1067" s="83"/>
      <c r="M1067" s="84"/>
      <c r="N1067" s="83"/>
      <c r="O1067" s="104" t="str">
        <f ca="1">IF($B1067="","",IF(F1067="Arbeitgeberähnliche Stellung",OFFSET(MD!$Q$5,MATCH(Grundlagen_Abrechnung_KAE!$AK$7,MD_JAHR,0),0)*$H1067,IF(((AD1067/12*M1067*12)+N1067)&gt;AF1067,AF1067/12,((AD1067/12*M1067*12)+N1067)/12)))</f>
        <v/>
      </c>
      <c r="P1067" s="90"/>
      <c r="Q1067" s="90"/>
      <c r="R1067" s="104">
        <f t="shared" si="146"/>
        <v>0</v>
      </c>
      <c r="T1067" s="145">
        <f t="shared" si="147"/>
        <v>0</v>
      </c>
      <c r="U1067" s="76">
        <f t="shared" ca="1" si="148"/>
        <v>0</v>
      </c>
      <c r="V1067" s="76">
        <f t="shared" ca="1" si="154"/>
        <v>0</v>
      </c>
      <c r="W1067" s="76">
        <f t="shared" ca="1" si="149"/>
        <v>0</v>
      </c>
      <c r="Y1067" s="106" t="str">
        <f t="shared" si="150"/>
        <v>prüfen</v>
      </c>
      <c r="Z1067" s="107" t="str">
        <f ca="1">IFERROR(OFFSET(MD!$U$5,MATCH(Grundlagen_Abrechnung_KAE!$E1067,MD_GENDER,0),0),"")</f>
        <v/>
      </c>
      <c r="AA1067" s="104">
        <f t="shared" si="151"/>
        <v>0</v>
      </c>
      <c r="AC1067" s="104">
        <f t="shared" si="152"/>
        <v>0</v>
      </c>
      <c r="AD1067" s="104">
        <f ca="1">IF(F1067="Arbeitgeberähnliche Stellung",OFFSET(MD!$Q$5,MATCH(Grundlagen_Abrechnung_KAE!$AK$7,MD_JAHR,0),0)*$H1067,IF(J1067&gt;0,AC1067,I1067))</f>
        <v>0</v>
      </c>
      <c r="AF1067" s="85" t="e">
        <f ca="1">OFFSET(MD!$P$5,MATCH($AK$7,MD_JAHR,0),0)*12</f>
        <v>#VALUE!</v>
      </c>
      <c r="AG1067" s="85">
        <f t="shared" si="153"/>
        <v>0</v>
      </c>
      <c r="AH1067" s="81"/>
      <c r="AJ1067" s="72"/>
      <c r="AK1067" s="72"/>
      <c r="AL1067" s="72"/>
      <c r="AM1067" s="72"/>
      <c r="AN1067" s="72"/>
    </row>
    <row r="1068" spans="2:40" ht="15" customHeight="1" x14ac:dyDescent="0.2">
      <c r="B1068" s="78"/>
      <c r="C1068" s="78"/>
      <c r="D1068" s="78"/>
      <c r="E1068" s="79"/>
      <c r="F1068" s="80"/>
      <c r="G1068" s="73"/>
      <c r="H1068" s="82"/>
      <c r="I1068" s="93"/>
      <c r="J1068" s="90"/>
      <c r="K1068" s="83"/>
      <c r="L1068" s="83"/>
      <c r="M1068" s="84"/>
      <c r="N1068" s="83"/>
      <c r="O1068" s="104" t="str">
        <f ca="1">IF($B1068="","",IF(F1068="Arbeitgeberähnliche Stellung",OFFSET(MD!$Q$5,MATCH(Grundlagen_Abrechnung_KAE!$AK$7,MD_JAHR,0),0)*$H1068,IF(((AD1068/12*M1068*12)+N1068)&gt;AF1068,AF1068/12,((AD1068/12*M1068*12)+N1068)/12)))</f>
        <v/>
      </c>
      <c r="P1068" s="90"/>
      <c r="Q1068" s="90"/>
      <c r="R1068" s="104">
        <f t="shared" si="146"/>
        <v>0</v>
      </c>
      <c r="T1068" s="145">
        <f t="shared" si="147"/>
        <v>0</v>
      </c>
      <c r="U1068" s="76">
        <f t="shared" ca="1" si="148"/>
        <v>0</v>
      </c>
      <c r="V1068" s="76">
        <f t="shared" ca="1" si="154"/>
        <v>0</v>
      </c>
      <c r="W1068" s="76">
        <f t="shared" ca="1" si="149"/>
        <v>0</v>
      </c>
      <c r="Y1068" s="106" t="str">
        <f t="shared" si="150"/>
        <v>prüfen</v>
      </c>
      <c r="Z1068" s="107" t="str">
        <f ca="1">IFERROR(OFFSET(MD!$U$5,MATCH(Grundlagen_Abrechnung_KAE!$E1068,MD_GENDER,0),0),"")</f>
        <v/>
      </c>
      <c r="AA1068" s="104">
        <f t="shared" si="151"/>
        <v>0</v>
      </c>
      <c r="AC1068" s="104">
        <f t="shared" si="152"/>
        <v>0</v>
      </c>
      <c r="AD1068" s="104">
        <f ca="1">IF(F1068="Arbeitgeberähnliche Stellung",OFFSET(MD!$Q$5,MATCH(Grundlagen_Abrechnung_KAE!$AK$7,MD_JAHR,0),0)*$H1068,IF(J1068&gt;0,AC1068,I1068))</f>
        <v>0</v>
      </c>
      <c r="AF1068" s="85" t="e">
        <f ca="1">OFFSET(MD!$P$5,MATCH($AK$7,MD_JAHR,0),0)*12</f>
        <v>#VALUE!</v>
      </c>
      <c r="AG1068" s="85">
        <f t="shared" si="153"/>
        <v>0</v>
      </c>
      <c r="AH1068" s="81"/>
      <c r="AJ1068" s="72"/>
      <c r="AK1068" s="72"/>
      <c r="AL1068" s="72"/>
      <c r="AM1068" s="72"/>
      <c r="AN1068" s="72"/>
    </row>
    <row r="1069" spans="2:40" ht="15" customHeight="1" x14ac:dyDescent="0.2">
      <c r="B1069" s="78"/>
      <c r="C1069" s="78"/>
      <c r="D1069" s="78"/>
      <c r="E1069" s="79"/>
      <c r="F1069" s="80"/>
      <c r="G1069" s="73"/>
      <c r="H1069" s="82"/>
      <c r="I1069" s="93"/>
      <c r="J1069" s="90"/>
      <c r="K1069" s="83"/>
      <c r="L1069" s="83"/>
      <c r="M1069" s="84"/>
      <c r="N1069" s="83"/>
      <c r="O1069" s="104" t="str">
        <f ca="1">IF($B1069="","",IF(F1069="Arbeitgeberähnliche Stellung",OFFSET(MD!$Q$5,MATCH(Grundlagen_Abrechnung_KAE!$AK$7,MD_JAHR,0),0)*$H1069,IF(((AD1069/12*M1069*12)+N1069)&gt;AF1069,AF1069/12,((AD1069/12*M1069*12)+N1069)/12)))</f>
        <v/>
      </c>
      <c r="P1069" s="90"/>
      <c r="Q1069" s="90"/>
      <c r="R1069" s="104">
        <f t="shared" si="146"/>
        <v>0</v>
      </c>
      <c r="T1069" s="145">
        <f t="shared" si="147"/>
        <v>0</v>
      </c>
      <c r="U1069" s="76">
        <f t="shared" ca="1" si="148"/>
        <v>0</v>
      </c>
      <c r="V1069" s="76">
        <f t="shared" ca="1" si="154"/>
        <v>0</v>
      </c>
      <c r="W1069" s="76">
        <f t="shared" ca="1" si="149"/>
        <v>0</v>
      </c>
      <c r="Y1069" s="106" t="str">
        <f t="shared" si="150"/>
        <v>prüfen</v>
      </c>
      <c r="Z1069" s="107" t="str">
        <f ca="1">IFERROR(OFFSET(MD!$U$5,MATCH(Grundlagen_Abrechnung_KAE!$E1069,MD_GENDER,0),0),"")</f>
        <v/>
      </c>
      <c r="AA1069" s="104">
        <f t="shared" si="151"/>
        <v>0</v>
      </c>
      <c r="AC1069" s="104">
        <f t="shared" si="152"/>
        <v>0</v>
      </c>
      <c r="AD1069" s="104">
        <f ca="1">IF(F1069="Arbeitgeberähnliche Stellung",OFFSET(MD!$Q$5,MATCH(Grundlagen_Abrechnung_KAE!$AK$7,MD_JAHR,0),0)*$H1069,IF(J1069&gt;0,AC1069,I1069))</f>
        <v>0</v>
      </c>
      <c r="AF1069" s="85" t="e">
        <f ca="1">OFFSET(MD!$P$5,MATCH($AK$7,MD_JAHR,0),0)*12</f>
        <v>#VALUE!</v>
      </c>
      <c r="AG1069" s="85">
        <f t="shared" si="153"/>
        <v>0</v>
      </c>
      <c r="AH1069" s="81"/>
      <c r="AJ1069" s="72"/>
      <c r="AK1069" s="72"/>
      <c r="AL1069" s="72"/>
      <c r="AM1069" s="72"/>
      <c r="AN1069" s="72"/>
    </row>
    <row r="1070" spans="2:40" ht="15" customHeight="1" x14ac:dyDescent="0.2">
      <c r="B1070" s="78"/>
      <c r="C1070" s="78"/>
      <c r="D1070" s="78"/>
      <c r="E1070" s="79"/>
      <c r="F1070" s="80"/>
      <c r="G1070" s="73"/>
      <c r="H1070" s="82"/>
      <c r="I1070" s="93"/>
      <c r="J1070" s="90"/>
      <c r="K1070" s="83"/>
      <c r="L1070" s="83"/>
      <c r="M1070" s="84"/>
      <c r="N1070" s="83"/>
      <c r="O1070" s="104" t="str">
        <f ca="1">IF($B1070="","",IF(F1070="Arbeitgeberähnliche Stellung",OFFSET(MD!$Q$5,MATCH(Grundlagen_Abrechnung_KAE!$AK$7,MD_JAHR,0),0)*$H1070,IF(((AD1070/12*M1070*12)+N1070)&gt;AF1070,AF1070/12,((AD1070/12*M1070*12)+N1070)/12)))</f>
        <v/>
      </c>
      <c r="P1070" s="90"/>
      <c r="Q1070" s="90"/>
      <c r="R1070" s="104">
        <f t="shared" si="146"/>
        <v>0</v>
      </c>
      <c r="T1070" s="145">
        <f t="shared" si="147"/>
        <v>0</v>
      </c>
      <c r="U1070" s="76">
        <f t="shared" ca="1" si="148"/>
        <v>0</v>
      </c>
      <c r="V1070" s="76">
        <f t="shared" ca="1" si="154"/>
        <v>0</v>
      </c>
      <c r="W1070" s="76">
        <f t="shared" ca="1" si="149"/>
        <v>0</v>
      </c>
      <c r="Y1070" s="106" t="str">
        <f t="shared" si="150"/>
        <v>prüfen</v>
      </c>
      <c r="Z1070" s="107" t="str">
        <f ca="1">IFERROR(OFFSET(MD!$U$5,MATCH(Grundlagen_Abrechnung_KAE!$E1070,MD_GENDER,0),0),"")</f>
        <v/>
      </c>
      <c r="AA1070" s="104">
        <f t="shared" si="151"/>
        <v>0</v>
      </c>
      <c r="AC1070" s="104">
        <f t="shared" si="152"/>
        <v>0</v>
      </c>
      <c r="AD1070" s="104">
        <f ca="1">IF(F1070="Arbeitgeberähnliche Stellung",OFFSET(MD!$Q$5,MATCH(Grundlagen_Abrechnung_KAE!$AK$7,MD_JAHR,0),0)*$H1070,IF(J1070&gt;0,AC1070,I1070))</f>
        <v>0</v>
      </c>
      <c r="AF1070" s="85" t="e">
        <f ca="1">OFFSET(MD!$P$5,MATCH($AK$7,MD_JAHR,0),0)*12</f>
        <v>#VALUE!</v>
      </c>
      <c r="AG1070" s="85">
        <f t="shared" si="153"/>
        <v>0</v>
      </c>
      <c r="AH1070" s="81"/>
      <c r="AJ1070" s="72"/>
      <c r="AK1070" s="72"/>
      <c r="AL1070" s="72"/>
      <c r="AM1070" s="72"/>
      <c r="AN1070" s="72"/>
    </row>
    <row r="1071" spans="2:40" ht="15" customHeight="1" x14ac:dyDescent="0.2">
      <c r="B1071" s="78"/>
      <c r="C1071" s="78"/>
      <c r="D1071" s="78"/>
      <c r="E1071" s="79"/>
      <c r="F1071" s="80"/>
      <c r="G1071" s="73"/>
      <c r="H1071" s="82"/>
      <c r="I1071" s="93"/>
      <c r="J1071" s="90"/>
      <c r="K1071" s="83"/>
      <c r="L1071" s="83"/>
      <c r="M1071" s="84"/>
      <c r="N1071" s="83"/>
      <c r="O1071" s="104" t="str">
        <f ca="1">IF($B1071="","",IF(F1071="Arbeitgeberähnliche Stellung",OFFSET(MD!$Q$5,MATCH(Grundlagen_Abrechnung_KAE!$AK$7,MD_JAHR,0),0)*$H1071,IF(((AD1071/12*M1071*12)+N1071)&gt;AF1071,AF1071/12,((AD1071/12*M1071*12)+N1071)/12)))</f>
        <v/>
      </c>
      <c r="P1071" s="90"/>
      <c r="Q1071" s="90"/>
      <c r="R1071" s="104">
        <f t="shared" si="146"/>
        <v>0</v>
      </c>
      <c r="T1071" s="145">
        <f t="shared" si="147"/>
        <v>0</v>
      </c>
      <c r="U1071" s="76">
        <f t="shared" ca="1" si="148"/>
        <v>0</v>
      </c>
      <c r="V1071" s="76">
        <f t="shared" ca="1" si="154"/>
        <v>0</v>
      </c>
      <c r="W1071" s="76">
        <f t="shared" ca="1" si="149"/>
        <v>0</v>
      </c>
      <c r="Y1071" s="106" t="str">
        <f t="shared" si="150"/>
        <v>prüfen</v>
      </c>
      <c r="Z1071" s="107" t="str">
        <f ca="1">IFERROR(OFFSET(MD!$U$5,MATCH(Grundlagen_Abrechnung_KAE!$E1071,MD_GENDER,0),0),"")</f>
        <v/>
      </c>
      <c r="AA1071" s="104">
        <f t="shared" si="151"/>
        <v>0</v>
      </c>
      <c r="AC1071" s="104">
        <f t="shared" si="152"/>
        <v>0</v>
      </c>
      <c r="AD1071" s="104">
        <f ca="1">IF(F1071="Arbeitgeberähnliche Stellung",OFFSET(MD!$Q$5,MATCH(Grundlagen_Abrechnung_KAE!$AK$7,MD_JAHR,0),0)*$H1071,IF(J1071&gt;0,AC1071,I1071))</f>
        <v>0</v>
      </c>
      <c r="AF1071" s="85" t="e">
        <f ca="1">OFFSET(MD!$P$5,MATCH($AK$7,MD_JAHR,0),0)*12</f>
        <v>#VALUE!</v>
      </c>
      <c r="AG1071" s="85">
        <f t="shared" si="153"/>
        <v>0</v>
      </c>
      <c r="AH1071" s="81"/>
      <c r="AJ1071" s="72"/>
      <c r="AK1071" s="72"/>
      <c r="AL1071" s="72"/>
      <c r="AM1071" s="72"/>
      <c r="AN1071" s="72"/>
    </row>
    <row r="1072" spans="2:40" ht="15" customHeight="1" x14ac:dyDescent="0.2">
      <c r="B1072" s="78"/>
      <c r="C1072" s="78"/>
      <c r="D1072" s="78"/>
      <c r="E1072" s="79"/>
      <c r="F1072" s="80"/>
      <c r="G1072" s="73"/>
      <c r="H1072" s="82"/>
      <c r="I1072" s="93"/>
      <c r="J1072" s="90"/>
      <c r="K1072" s="83"/>
      <c r="L1072" s="83"/>
      <c r="M1072" s="84"/>
      <c r="N1072" s="83"/>
      <c r="O1072" s="104" t="str">
        <f ca="1">IF($B1072="","",IF(F1072="Arbeitgeberähnliche Stellung",OFFSET(MD!$Q$5,MATCH(Grundlagen_Abrechnung_KAE!$AK$7,MD_JAHR,0),0)*$H1072,IF(((AD1072/12*M1072*12)+N1072)&gt;AF1072,AF1072/12,((AD1072/12*M1072*12)+N1072)/12)))</f>
        <v/>
      </c>
      <c r="P1072" s="90"/>
      <c r="Q1072" s="90"/>
      <c r="R1072" s="104">
        <f t="shared" si="146"/>
        <v>0</v>
      </c>
      <c r="T1072" s="145">
        <f t="shared" si="147"/>
        <v>0</v>
      </c>
      <c r="U1072" s="76">
        <f t="shared" ca="1" si="148"/>
        <v>0</v>
      </c>
      <c r="V1072" s="76">
        <f t="shared" ca="1" si="154"/>
        <v>0</v>
      </c>
      <c r="W1072" s="76">
        <f t="shared" ca="1" si="149"/>
        <v>0</v>
      </c>
      <c r="Y1072" s="106" t="str">
        <f t="shared" si="150"/>
        <v>prüfen</v>
      </c>
      <c r="Z1072" s="107" t="str">
        <f ca="1">IFERROR(OFFSET(MD!$U$5,MATCH(Grundlagen_Abrechnung_KAE!$E1072,MD_GENDER,0),0),"")</f>
        <v/>
      </c>
      <c r="AA1072" s="104">
        <f t="shared" si="151"/>
        <v>0</v>
      </c>
      <c r="AC1072" s="104">
        <f t="shared" si="152"/>
        <v>0</v>
      </c>
      <c r="AD1072" s="104">
        <f ca="1">IF(F1072="Arbeitgeberähnliche Stellung",OFFSET(MD!$Q$5,MATCH(Grundlagen_Abrechnung_KAE!$AK$7,MD_JAHR,0),0)*$H1072,IF(J1072&gt;0,AC1072,I1072))</f>
        <v>0</v>
      </c>
      <c r="AF1072" s="85" t="e">
        <f ca="1">OFFSET(MD!$P$5,MATCH($AK$7,MD_JAHR,0),0)*12</f>
        <v>#VALUE!</v>
      </c>
      <c r="AG1072" s="85">
        <f t="shared" si="153"/>
        <v>0</v>
      </c>
      <c r="AH1072" s="81"/>
      <c r="AJ1072" s="72"/>
      <c r="AK1072" s="72"/>
      <c r="AL1072" s="72"/>
      <c r="AM1072" s="72"/>
      <c r="AN1072" s="72"/>
    </row>
    <row r="1073" spans="2:40" ht="15" customHeight="1" x14ac:dyDescent="0.2">
      <c r="B1073" s="78"/>
      <c r="C1073" s="78"/>
      <c r="D1073" s="78"/>
      <c r="E1073" s="79"/>
      <c r="F1073" s="80"/>
      <c r="G1073" s="73"/>
      <c r="H1073" s="82"/>
      <c r="I1073" s="93"/>
      <c r="J1073" s="90"/>
      <c r="K1073" s="83"/>
      <c r="L1073" s="83"/>
      <c r="M1073" s="84"/>
      <c r="N1073" s="83"/>
      <c r="O1073" s="104" t="str">
        <f ca="1">IF($B1073="","",IF(F1073="Arbeitgeberähnliche Stellung",OFFSET(MD!$Q$5,MATCH(Grundlagen_Abrechnung_KAE!$AK$7,MD_JAHR,0),0)*$H1073,IF(((AD1073/12*M1073*12)+N1073)&gt;AF1073,AF1073/12,((AD1073/12*M1073*12)+N1073)/12)))</f>
        <v/>
      </c>
      <c r="P1073" s="90"/>
      <c r="Q1073" s="90"/>
      <c r="R1073" s="104">
        <f t="shared" si="146"/>
        <v>0</v>
      </c>
      <c r="T1073" s="145">
        <f t="shared" si="147"/>
        <v>0</v>
      </c>
      <c r="U1073" s="76">
        <f t="shared" ca="1" si="148"/>
        <v>0</v>
      </c>
      <c r="V1073" s="76">
        <f t="shared" ca="1" si="154"/>
        <v>0</v>
      </c>
      <c r="W1073" s="76">
        <f t="shared" ca="1" si="149"/>
        <v>0</v>
      </c>
      <c r="Y1073" s="106" t="str">
        <f t="shared" si="150"/>
        <v>prüfen</v>
      </c>
      <c r="Z1073" s="107" t="str">
        <f ca="1">IFERROR(OFFSET(MD!$U$5,MATCH(Grundlagen_Abrechnung_KAE!$E1073,MD_GENDER,0),0),"")</f>
        <v/>
      </c>
      <c r="AA1073" s="104">
        <f t="shared" si="151"/>
        <v>0</v>
      </c>
      <c r="AC1073" s="104">
        <f t="shared" si="152"/>
        <v>0</v>
      </c>
      <c r="AD1073" s="104">
        <f ca="1">IF(F1073="Arbeitgeberähnliche Stellung",OFFSET(MD!$Q$5,MATCH(Grundlagen_Abrechnung_KAE!$AK$7,MD_JAHR,0),0)*$H1073,IF(J1073&gt;0,AC1073,I1073))</f>
        <v>0</v>
      </c>
      <c r="AF1073" s="85" t="e">
        <f ca="1">OFFSET(MD!$P$5,MATCH($AK$7,MD_JAHR,0),0)*12</f>
        <v>#VALUE!</v>
      </c>
      <c r="AG1073" s="85">
        <f t="shared" si="153"/>
        <v>0</v>
      </c>
      <c r="AH1073" s="81"/>
      <c r="AJ1073" s="72"/>
      <c r="AK1073" s="72"/>
      <c r="AL1073" s="72"/>
      <c r="AM1073" s="72"/>
      <c r="AN1073" s="72"/>
    </row>
    <row r="1074" spans="2:40" ht="15" customHeight="1" x14ac:dyDescent="0.2">
      <c r="B1074" s="78"/>
      <c r="C1074" s="78"/>
      <c r="D1074" s="78"/>
      <c r="E1074" s="79"/>
      <c r="F1074" s="80"/>
      <c r="G1074" s="73"/>
      <c r="H1074" s="82"/>
      <c r="I1074" s="93"/>
      <c r="J1074" s="90"/>
      <c r="K1074" s="83"/>
      <c r="L1074" s="83"/>
      <c r="M1074" s="84"/>
      <c r="N1074" s="83"/>
      <c r="O1074" s="104" t="str">
        <f ca="1">IF($B1074="","",IF(F1074="Arbeitgeberähnliche Stellung",OFFSET(MD!$Q$5,MATCH(Grundlagen_Abrechnung_KAE!$AK$7,MD_JAHR,0),0)*$H1074,IF(((AD1074/12*M1074*12)+N1074)&gt;AF1074,AF1074/12,((AD1074/12*M1074*12)+N1074)/12)))</f>
        <v/>
      </c>
      <c r="P1074" s="90"/>
      <c r="Q1074" s="90"/>
      <c r="R1074" s="104">
        <f t="shared" si="146"/>
        <v>0</v>
      </c>
      <c r="T1074" s="145">
        <f t="shared" si="147"/>
        <v>0</v>
      </c>
      <c r="U1074" s="76">
        <f t="shared" ca="1" si="148"/>
        <v>0</v>
      </c>
      <c r="V1074" s="76">
        <f t="shared" ca="1" si="154"/>
        <v>0</v>
      </c>
      <c r="W1074" s="76">
        <f t="shared" ca="1" si="149"/>
        <v>0</v>
      </c>
      <c r="Y1074" s="106" t="str">
        <f t="shared" si="150"/>
        <v>prüfen</v>
      </c>
      <c r="Z1074" s="107" t="str">
        <f ca="1">IFERROR(OFFSET(MD!$U$5,MATCH(Grundlagen_Abrechnung_KAE!$E1074,MD_GENDER,0),0),"")</f>
        <v/>
      </c>
      <c r="AA1074" s="104">
        <f t="shared" si="151"/>
        <v>0</v>
      </c>
      <c r="AC1074" s="104">
        <f t="shared" si="152"/>
        <v>0</v>
      </c>
      <c r="AD1074" s="104">
        <f ca="1">IF(F1074="Arbeitgeberähnliche Stellung",OFFSET(MD!$Q$5,MATCH(Grundlagen_Abrechnung_KAE!$AK$7,MD_JAHR,0),0)*$H1074,IF(J1074&gt;0,AC1074,I1074))</f>
        <v>0</v>
      </c>
      <c r="AF1074" s="85" t="e">
        <f ca="1">OFFSET(MD!$P$5,MATCH($AK$7,MD_JAHR,0),0)*12</f>
        <v>#VALUE!</v>
      </c>
      <c r="AG1074" s="85">
        <f t="shared" si="153"/>
        <v>0</v>
      </c>
      <c r="AH1074" s="81"/>
      <c r="AJ1074" s="72"/>
      <c r="AK1074" s="72"/>
      <c r="AL1074" s="72"/>
      <c r="AM1074" s="72"/>
      <c r="AN1074" s="72"/>
    </row>
    <row r="1075" spans="2:40" ht="15" customHeight="1" x14ac:dyDescent="0.2">
      <c r="B1075" s="78"/>
      <c r="C1075" s="78"/>
      <c r="D1075" s="78"/>
      <c r="E1075" s="79"/>
      <c r="F1075" s="80"/>
      <c r="G1075" s="73"/>
      <c r="H1075" s="82"/>
      <c r="I1075" s="93"/>
      <c r="J1075" s="90"/>
      <c r="K1075" s="83"/>
      <c r="L1075" s="83"/>
      <c r="M1075" s="84"/>
      <c r="N1075" s="83"/>
      <c r="O1075" s="104" t="str">
        <f ca="1">IF($B1075="","",IF(F1075="Arbeitgeberähnliche Stellung",OFFSET(MD!$Q$5,MATCH(Grundlagen_Abrechnung_KAE!$AK$7,MD_JAHR,0),0)*$H1075,IF(((AD1075/12*M1075*12)+N1075)&gt;AF1075,AF1075/12,((AD1075/12*M1075*12)+N1075)/12)))</f>
        <v/>
      </c>
      <c r="P1075" s="90"/>
      <c r="Q1075" s="90"/>
      <c r="R1075" s="104">
        <f t="shared" si="146"/>
        <v>0</v>
      </c>
      <c r="T1075" s="145">
        <f t="shared" si="147"/>
        <v>0</v>
      </c>
      <c r="U1075" s="76">
        <f t="shared" ca="1" si="148"/>
        <v>0</v>
      </c>
      <c r="V1075" s="76">
        <f t="shared" ca="1" si="154"/>
        <v>0</v>
      </c>
      <c r="W1075" s="76">
        <f t="shared" ca="1" si="149"/>
        <v>0</v>
      </c>
      <c r="Y1075" s="106" t="str">
        <f t="shared" si="150"/>
        <v>prüfen</v>
      </c>
      <c r="Z1075" s="107" t="str">
        <f ca="1">IFERROR(OFFSET(MD!$U$5,MATCH(Grundlagen_Abrechnung_KAE!$E1075,MD_GENDER,0),0),"")</f>
        <v/>
      </c>
      <c r="AA1075" s="104">
        <f t="shared" si="151"/>
        <v>0</v>
      </c>
      <c r="AC1075" s="104">
        <f t="shared" si="152"/>
        <v>0</v>
      </c>
      <c r="AD1075" s="104">
        <f ca="1">IF(F1075="Arbeitgeberähnliche Stellung",OFFSET(MD!$Q$5,MATCH(Grundlagen_Abrechnung_KAE!$AK$7,MD_JAHR,0),0)*$H1075,IF(J1075&gt;0,AC1075,I1075))</f>
        <v>0</v>
      </c>
      <c r="AF1075" s="85" t="e">
        <f ca="1">OFFSET(MD!$P$5,MATCH($AK$7,MD_JAHR,0),0)*12</f>
        <v>#VALUE!</v>
      </c>
      <c r="AG1075" s="85">
        <f t="shared" si="153"/>
        <v>0</v>
      </c>
      <c r="AH1075" s="81"/>
      <c r="AJ1075" s="72"/>
      <c r="AK1075" s="72"/>
      <c r="AL1075" s="72"/>
      <c r="AM1075" s="72"/>
      <c r="AN1075" s="72"/>
    </row>
    <row r="1076" spans="2:40" ht="15" customHeight="1" x14ac:dyDescent="0.2">
      <c r="B1076" s="78"/>
      <c r="C1076" s="78"/>
      <c r="D1076" s="78"/>
      <c r="E1076" s="79"/>
      <c r="F1076" s="80"/>
      <c r="G1076" s="73"/>
      <c r="H1076" s="82"/>
      <c r="I1076" s="93"/>
      <c r="J1076" s="90"/>
      <c r="K1076" s="83"/>
      <c r="L1076" s="83"/>
      <c r="M1076" s="84"/>
      <c r="N1076" s="83"/>
      <c r="O1076" s="104" t="str">
        <f ca="1">IF($B1076="","",IF(F1076="Arbeitgeberähnliche Stellung",OFFSET(MD!$Q$5,MATCH(Grundlagen_Abrechnung_KAE!$AK$7,MD_JAHR,0),0)*$H1076,IF(((AD1076/12*M1076*12)+N1076)&gt;AF1076,AF1076/12,((AD1076/12*M1076*12)+N1076)/12)))</f>
        <v/>
      </c>
      <c r="P1076" s="90"/>
      <c r="Q1076" s="90"/>
      <c r="R1076" s="104">
        <f t="shared" si="146"/>
        <v>0</v>
      </c>
      <c r="T1076" s="145">
        <f t="shared" si="147"/>
        <v>0</v>
      </c>
      <c r="U1076" s="76">
        <f t="shared" ca="1" si="148"/>
        <v>0</v>
      </c>
      <c r="V1076" s="76">
        <f t="shared" ca="1" si="154"/>
        <v>0</v>
      </c>
      <c r="W1076" s="76">
        <f t="shared" ca="1" si="149"/>
        <v>0</v>
      </c>
      <c r="Y1076" s="106" t="str">
        <f t="shared" si="150"/>
        <v>prüfen</v>
      </c>
      <c r="Z1076" s="107" t="str">
        <f ca="1">IFERROR(OFFSET(MD!$U$5,MATCH(Grundlagen_Abrechnung_KAE!$E1076,MD_GENDER,0),0),"")</f>
        <v/>
      </c>
      <c r="AA1076" s="104">
        <f t="shared" si="151"/>
        <v>0</v>
      </c>
      <c r="AC1076" s="104">
        <f t="shared" si="152"/>
        <v>0</v>
      </c>
      <c r="AD1076" s="104">
        <f ca="1">IF(F1076="Arbeitgeberähnliche Stellung",OFFSET(MD!$Q$5,MATCH(Grundlagen_Abrechnung_KAE!$AK$7,MD_JAHR,0),0)*$H1076,IF(J1076&gt;0,AC1076,I1076))</f>
        <v>0</v>
      </c>
      <c r="AF1076" s="85" t="e">
        <f ca="1">OFFSET(MD!$P$5,MATCH($AK$7,MD_JAHR,0),0)*12</f>
        <v>#VALUE!</v>
      </c>
      <c r="AG1076" s="85">
        <f t="shared" si="153"/>
        <v>0</v>
      </c>
      <c r="AH1076" s="81"/>
      <c r="AJ1076" s="72"/>
      <c r="AK1076" s="72"/>
      <c r="AL1076" s="72"/>
      <c r="AM1076" s="72"/>
      <c r="AN1076" s="72"/>
    </row>
    <row r="1077" spans="2:40" ht="15" customHeight="1" x14ac:dyDescent="0.2">
      <c r="B1077" s="78"/>
      <c r="C1077" s="78"/>
      <c r="D1077" s="78"/>
      <c r="E1077" s="79"/>
      <c r="F1077" s="80"/>
      <c r="G1077" s="73"/>
      <c r="H1077" s="82"/>
      <c r="I1077" s="93"/>
      <c r="J1077" s="90"/>
      <c r="K1077" s="83"/>
      <c r="L1077" s="83"/>
      <c r="M1077" s="84"/>
      <c r="N1077" s="83"/>
      <c r="O1077" s="104" t="str">
        <f ca="1">IF($B1077="","",IF(F1077="Arbeitgeberähnliche Stellung",OFFSET(MD!$Q$5,MATCH(Grundlagen_Abrechnung_KAE!$AK$7,MD_JAHR,0),0)*$H1077,IF(((AD1077/12*M1077*12)+N1077)&gt;AF1077,AF1077/12,((AD1077/12*M1077*12)+N1077)/12)))</f>
        <v/>
      </c>
      <c r="P1077" s="90"/>
      <c r="Q1077" s="90"/>
      <c r="R1077" s="104">
        <f t="shared" si="146"/>
        <v>0</v>
      </c>
      <c r="T1077" s="145">
        <f t="shared" si="147"/>
        <v>0</v>
      </c>
      <c r="U1077" s="76">
        <f t="shared" ca="1" si="148"/>
        <v>0</v>
      </c>
      <c r="V1077" s="76">
        <f t="shared" ca="1" si="154"/>
        <v>0</v>
      </c>
      <c r="W1077" s="76">
        <f t="shared" ca="1" si="149"/>
        <v>0</v>
      </c>
      <c r="Y1077" s="106" t="str">
        <f t="shared" si="150"/>
        <v>prüfen</v>
      </c>
      <c r="Z1077" s="107" t="str">
        <f ca="1">IFERROR(OFFSET(MD!$U$5,MATCH(Grundlagen_Abrechnung_KAE!$E1077,MD_GENDER,0),0),"")</f>
        <v/>
      </c>
      <c r="AA1077" s="104">
        <f t="shared" si="151"/>
        <v>0</v>
      </c>
      <c r="AC1077" s="104">
        <f t="shared" si="152"/>
        <v>0</v>
      </c>
      <c r="AD1077" s="104">
        <f ca="1">IF(F1077="Arbeitgeberähnliche Stellung",OFFSET(MD!$Q$5,MATCH(Grundlagen_Abrechnung_KAE!$AK$7,MD_JAHR,0),0)*$H1077,IF(J1077&gt;0,AC1077,I1077))</f>
        <v>0</v>
      </c>
      <c r="AF1077" s="85" t="e">
        <f ca="1">OFFSET(MD!$P$5,MATCH($AK$7,MD_JAHR,0),0)*12</f>
        <v>#VALUE!</v>
      </c>
      <c r="AG1077" s="85">
        <f t="shared" si="153"/>
        <v>0</v>
      </c>
      <c r="AH1077" s="81"/>
      <c r="AJ1077" s="72"/>
      <c r="AK1077" s="72"/>
      <c r="AL1077" s="72"/>
      <c r="AM1077" s="72"/>
      <c r="AN1077" s="72"/>
    </row>
    <row r="1078" spans="2:40" ht="15" customHeight="1" x14ac:dyDescent="0.2">
      <c r="B1078" s="78"/>
      <c r="C1078" s="78"/>
      <c r="D1078" s="78"/>
      <c r="E1078" s="79"/>
      <c r="F1078" s="80"/>
      <c r="G1078" s="73"/>
      <c r="H1078" s="82"/>
      <c r="I1078" s="93"/>
      <c r="J1078" s="90"/>
      <c r="K1078" s="83"/>
      <c r="L1078" s="83"/>
      <c r="M1078" s="84"/>
      <c r="N1078" s="83"/>
      <c r="O1078" s="104" t="str">
        <f ca="1">IF($B1078="","",IF(F1078="Arbeitgeberähnliche Stellung",OFFSET(MD!$Q$5,MATCH(Grundlagen_Abrechnung_KAE!$AK$7,MD_JAHR,0),0)*$H1078,IF(((AD1078/12*M1078*12)+N1078)&gt;AF1078,AF1078/12,((AD1078/12*M1078*12)+N1078)/12)))</f>
        <v/>
      </c>
      <c r="P1078" s="90"/>
      <c r="Q1078" s="90"/>
      <c r="R1078" s="104">
        <f t="shared" si="146"/>
        <v>0</v>
      </c>
      <c r="T1078" s="145">
        <f t="shared" si="147"/>
        <v>0</v>
      </c>
      <c r="U1078" s="76">
        <f t="shared" ca="1" si="148"/>
        <v>0</v>
      </c>
      <c r="V1078" s="76">
        <f t="shared" ca="1" si="154"/>
        <v>0</v>
      </c>
      <c r="W1078" s="76">
        <f t="shared" ca="1" si="149"/>
        <v>0</v>
      </c>
      <c r="Y1078" s="106" t="str">
        <f t="shared" si="150"/>
        <v>prüfen</v>
      </c>
      <c r="Z1078" s="107" t="str">
        <f ca="1">IFERROR(OFFSET(MD!$U$5,MATCH(Grundlagen_Abrechnung_KAE!$E1078,MD_GENDER,0),0),"")</f>
        <v/>
      </c>
      <c r="AA1078" s="104">
        <f t="shared" si="151"/>
        <v>0</v>
      </c>
      <c r="AC1078" s="104">
        <f t="shared" si="152"/>
        <v>0</v>
      </c>
      <c r="AD1078" s="104">
        <f ca="1">IF(F1078="Arbeitgeberähnliche Stellung",OFFSET(MD!$Q$5,MATCH(Grundlagen_Abrechnung_KAE!$AK$7,MD_JAHR,0),0)*$H1078,IF(J1078&gt;0,AC1078,I1078))</f>
        <v>0</v>
      </c>
      <c r="AF1078" s="85" t="e">
        <f ca="1">OFFSET(MD!$P$5,MATCH($AK$7,MD_JAHR,0),0)*12</f>
        <v>#VALUE!</v>
      </c>
      <c r="AG1078" s="85">
        <f t="shared" si="153"/>
        <v>0</v>
      </c>
      <c r="AH1078" s="81"/>
      <c r="AJ1078" s="72"/>
      <c r="AK1078" s="72"/>
      <c r="AL1078" s="72"/>
      <c r="AM1078" s="72"/>
      <c r="AN1078" s="72"/>
    </row>
    <row r="1079" spans="2:40" ht="15" customHeight="1" x14ac:dyDescent="0.2">
      <c r="B1079" s="78"/>
      <c r="C1079" s="78"/>
      <c r="D1079" s="78"/>
      <c r="E1079" s="79"/>
      <c r="F1079" s="80"/>
      <c r="G1079" s="73"/>
      <c r="H1079" s="82"/>
      <c r="I1079" s="93"/>
      <c r="J1079" s="90"/>
      <c r="K1079" s="83"/>
      <c r="L1079" s="83"/>
      <c r="M1079" s="84"/>
      <c r="N1079" s="83"/>
      <c r="O1079" s="104" t="str">
        <f ca="1">IF($B1079="","",IF(F1079="Arbeitgeberähnliche Stellung",OFFSET(MD!$Q$5,MATCH(Grundlagen_Abrechnung_KAE!$AK$7,MD_JAHR,0),0)*$H1079,IF(((AD1079/12*M1079*12)+N1079)&gt;AF1079,AF1079/12,((AD1079/12*M1079*12)+N1079)/12)))</f>
        <v/>
      </c>
      <c r="P1079" s="90"/>
      <c r="Q1079" s="90"/>
      <c r="R1079" s="104">
        <f t="shared" si="146"/>
        <v>0</v>
      </c>
      <c r="T1079" s="145">
        <f t="shared" si="147"/>
        <v>0</v>
      </c>
      <c r="U1079" s="76">
        <f t="shared" ca="1" si="148"/>
        <v>0</v>
      </c>
      <c r="V1079" s="76">
        <f t="shared" ca="1" si="154"/>
        <v>0</v>
      </c>
      <c r="W1079" s="76">
        <f t="shared" ca="1" si="149"/>
        <v>0</v>
      </c>
      <c r="Y1079" s="106" t="str">
        <f t="shared" si="150"/>
        <v>prüfen</v>
      </c>
      <c r="Z1079" s="107" t="str">
        <f ca="1">IFERROR(OFFSET(MD!$U$5,MATCH(Grundlagen_Abrechnung_KAE!$E1079,MD_GENDER,0),0),"")</f>
        <v/>
      </c>
      <c r="AA1079" s="104">
        <f t="shared" si="151"/>
        <v>0</v>
      </c>
      <c r="AC1079" s="104">
        <f t="shared" si="152"/>
        <v>0</v>
      </c>
      <c r="AD1079" s="104">
        <f ca="1">IF(F1079="Arbeitgeberähnliche Stellung",OFFSET(MD!$Q$5,MATCH(Grundlagen_Abrechnung_KAE!$AK$7,MD_JAHR,0),0)*$H1079,IF(J1079&gt;0,AC1079,I1079))</f>
        <v>0</v>
      </c>
      <c r="AF1079" s="85" t="e">
        <f ca="1">OFFSET(MD!$P$5,MATCH($AK$7,MD_JAHR,0),0)*12</f>
        <v>#VALUE!</v>
      </c>
      <c r="AG1079" s="85">
        <f t="shared" si="153"/>
        <v>0</v>
      </c>
      <c r="AH1079" s="81"/>
      <c r="AJ1079" s="72"/>
      <c r="AK1079" s="72"/>
      <c r="AL1079" s="72"/>
      <c r="AM1079" s="72"/>
      <c r="AN1079" s="72"/>
    </row>
    <row r="1080" spans="2:40" ht="15" customHeight="1" x14ac:dyDescent="0.2">
      <c r="B1080" s="78"/>
      <c r="C1080" s="78"/>
      <c r="D1080" s="78"/>
      <c r="E1080" s="79"/>
      <c r="F1080" s="80"/>
      <c r="G1080" s="73"/>
      <c r="H1080" s="82"/>
      <c r="I1080" s="93"/>
      <c r="J1080" s="90"/>
      <c r="K1080" s="83"/>
      <c r="L1080" s="83"/>
      <c r="M1080" s="84"/>
      <c r="N1080" s="83"/>
      <c r="O1080" s="104" t="str">
        <f ca="1">IF($B1080="","",IF(F1080="Arbeitgeberähnliche Stellung",OFFSET(MD!$Q$5,MATCH(Grundlagen_Abrechnung_KAE!$AK$7,MD_JAHR,0),0)*$H1080,IF(((AD1080/12*M1080*12)+N1080)&gt;AF1080,AF1080/12,((AD1080/12*M1080*12)+N1080)/12)))</f>
        <v/>
      </c>
      <c r="P1080" s="90"/>
      <c r="Q1080" s="90"/>
      <c r="R1080" s="104">
        <f t="shared" si="146"/>
        <v>0</v>
      </c>
      <c r="T1080" s="145">
        <f t="shared" si="147"/>
        <v>0</v>
      </c>
      <c r="U1080" s="76">
        <f t="shared" ca="1" si="148"/>
        <v>0</v>
      </c>
      <c r="V1080" s="76">
        <f t="shared" ca="1" si="154"/>
        <v>0</v>
      </c>
      <c r="W1080" s="76">
        <f t="shared" ca="1" si="149"/>
        <v>0</v>
      </c>
      <c r="Y1080" s="106" t="str">
        <f t="shared" si="150"/>
        <v>prüfen</v>
      </c>
      <c r="Z1080" s="107" t="str">
        <f ca="1">IFERROR(OFFSET(MD!$U$5,MATCH(Grundlagen_Abrechnung_KAE!$E1080,MD_GENDER,0),0),"")</f>
        <v/>
      </c>
      <c r="AA1080" s="104">
        <f t="shared" si="151"/>
        <v>0</v>
      </c>
      <c r="AC1080" s="104">
        <f t="shared" si="152"/>
        <v>0</v>
      </c>
      <c r="AD1080" s="104">
        <f ca="1">IF(F1080="Arbeitgeberähnliche Stellung",OFFSET(MD!$Q$5,MATCH(Grundlagen_Abrechnung_KAE!$AK$7,MD_JAHR,0),0)*$H1080,IF(J1080&gt;0,AC1080,I1080))</f>
        <v>0</v>
      </c>
      <c r="AF1080" s="85" t="e">
        <f ca="1">OFFSET(MD!$P$5,MATCH($AK$7,MD_JAHR,0),0)*12</f>
        <v>#VALUE!</v>
      </c>
      <c r="AG1080" s="85">
        <f t="shared" si="153"/>
        <v>0</v>
      </c>
      <c r="AH1080" s="81"/>
      <c r="AJ1080" s="72"/>
      <c r="AK1080" s="72"/>
      <c r="AL1080" s="72"/>
      <c r="AM1080" s="72"/>
      <c r="AN1080" s="72"/>
    </row>
    <row r="1081" spans="2:40" ht="15" customHeight="1" x14ac:dyDescent="0.2">
      <c r="B1081" s="78"/>
      <c r="C1081" s="78"/>
      <c r="D1081" s="78"/>
      <c r="E1081" s="79"/>
      <c r="F1081" s="80"/>
      <c r="G1081" s="73"/>
      <c r="H1081" s="82"/>
      <c r="I1081" s="93"/>
      <c r="J1081" s="90"/>
      <c r="K1081" s="83"/>
      <c r="L1081" s="83"/>
      <c r="M1081" s="84"/>
      <c r="N1081" s="83"/>
      <c r="O1081" s="104" t="str">
        <f ca="1">IF($B1081="","",IF(F1081="Arbeitgeberähnliche Stellung",OFFSET(MD!$Q$5,MATCH(Grundlagen_Abrechnung_KAE!$AK$7,MD_JAHR,0),0)*$H1081,IF(((AD1081/12*M1081*12)+N1081)&gt;AF1081,AF1081/12,((AD1081/12*M1081*12)+N1081)/12)))</f>
        <v/>
      </c>
      <c r="P1081" s="90"/>
      <c r="Q1081" s="90"/>
      <c r="R1081" s="104">
        <f t="shared" si="146"/>
        <v>0</v>
      </c>
      <c r="T1081" s="145">
        <f t="shared" si="147"/>
        <v>0</v>
      </c>
      <c r="U1081" s="76">
        <f t="shared" ca="1" si="148"/>
        <v>0</v>
      </c>
      <c r="V1081" s="76">
        <f t="shared" ca="1" si="154"/>
        <v>0</v>
      </c>
      <c r="W1081" s="76">
        <f t="shared" ca="1" si="149"/>
        <v>0</v>
      </c>
      <c r="Y1081" s="106" t="str">
        <f t="shared" si="150"/>
        <v>prüfen</v>
      </c>
      <c r="Z1081" s="107" t="str">
        <f ca="1">IFERROR(OFFSET(MD!$U$5,MATCH(Grundlagen_Abrechnung_KAE!$E1081,MD_GENDER,0),0),"")</f>
        <v/>
      </c>
      <c r="AA1081" s="104">
        <f t="shared" si="151"/>
        <v>0</v>
      </c>
      <c r="AC1081" s="104">
        <f t="shared" si="152"/>
        <v>0</v>
      </c>
      <c r="AD1081" s="104">
        <f ca="1">IF(F1081="Arbeitgeberähnliche Stellung",OFFSET(MD!$Q$5,MATCH(Grundlagen_Abrechnung_KAE!$AK$7,MD_JAHR,0),0)*$H1081,IF(J1081&gt;0,AC1081,I1081))</f>
        <v>0</v>
      </c>
      <c r="AF1081" s="85" t="e">
        <f ca="1">OFFSET(MD!$P$5,MATCH($AK$7,MD_JAHR,0),0)*12</f>
        <v>#VALUE!</v>
      </c>
      <c r="AG1081" s="85">
        <f t="shared" si="153"/>
        <v>0</v>
      </c>
      <c r="AH1081" s="81"/>
      <c r="AJ1081" s="72"/>
      <c r="AK1081" s="72"/>
      <c r="AL1081" s="72"/>
      <c r="AM1081" s="72"/>
      <c r="AN1081" s="72"/>
    </row>
    <row r="1082" spans="2:40" ht="15" customHeight="1" x14ac:dyDescent="0.2">
      <c r="B1082" s="78"/>
      <c r="C1082" s="78"/>
      <c r="D1082" s="78"/>
      <c r="E1082" s="79"/>
      <c r="F1082" s="80"/>
      <c r="G1082" s="73"/>
      <c r="H1082" s="82"/>
      <c r="I1082" s="93"/>
      <c r="J1082" s="90"/>
      <c r="K1082" s="83"/>
      <c r="L1082" s="83"/>
      <c r="M1082" s="84"/>
      <c r="N1082" s="83"/>
      <c r="O1082" s="104" t="str">
        <f ca="1">IF($B1082="","",IF(F1082="Arbeitgeberähnliche Stellung",OFFSET(MD!$Q$5,MATCH(Grundlagen_Abrechnung_KAE!$AK$7,MD_JAHR,0),0)*$H1082,IF(((AD1082/12*M1082*12)+N1082)&gt;AF1082,AF1082/12,((AD1082/12*M1082*12)+N1082)/12)))</f>
        <v/>
      </c>
      <c r="P1082" s="90"/>
      <c r="Q1082" s="90"/>
      <c r="R1082" s="104">
        <f t="shared" si="146"/>
        <v>0</v>
      </c>
      <c r="T1082" s="145">
        <f t="shared" si="147"/>
        <v>0</v>
      </c>
      <c r="U1082" s="76">
        <f t="shared" ca="1" si="148"/>
        <v>0</v>
      </c>
      <c r="V1082" s="76">
        <f t="shared" ca="1" si="154"/>
        <v>0</v>
      </c>
      <c r="W1082" s="76">
        <f t="shared" ca="1" si="149"/>
        <v>0</v>
      </c>
      <c r="Y1082" s="106" t="str">
        <f t="shared" si="150"/>
        <v>prüfen</v>
      </c>
      <c r="Z1082" s="107" t="str">
        <f ca="1">IFERROR(OFFSET(MD!$U$5,MATCH(Grundlagen_Abrechnung_KAE!$E1082,MD_GENDER,0),0),"")</f>
        <v/>
      </c>
      <c r="AA1082" s="104">
        <f t="shared" si="151"/>
        <v>0</v>
      </c>
      <c r="AC1082" s="104">
        <f t="shared" si="152"/>
        <v>0</v>
      </c>
      <c r="AD1082" s="104">
        <f ca="1">IF(F1082="Arbeitgeberähnliche Stellung",OFFSET(MD!$Q$5,MATCH(Grundlagen_Abrechnung_KAE!$AK$7,MD_JAHR,0),0)*$H1082,IF(J1082&gt;0,AC1082,I1082))</f>
        <v>0</v>
      </c>
      <c r="AF1082" s="85" t="e">
        <f ca="1">OFFSET(MD!$P$5,MATCH($AK$7,MD_JAHR,0),0)*12</f>
        <v>#VALUE!</v>
      </c>
      <c r="AG1082" s="85">
        <f t="shared" si="153"/>
        <v>0</v>
      </c>
      <c r="AH1082" s="81"/>
      <c r="AJ1082" s="72"/>
      <c r="AK1082" s="72"/>
      <c r="AL1082" s="72"/>
      <c r="AM1082" s="72"/>
      <c r="AN1082" s="72"/>
    </row>
    <row r="1083" spans="2:40" ht="15" customHeight="1" x14ac:dyDescent="0.2">
      <c r="B1083" s="78"/>
      <c r="C1083" s="78"/>
      <c r="D1083" s="78"/>
      <c r="E1083" s="79"/>
      <c r="F1083" s="80"/>
      <c r="G1083" s="73"/>
      <c r="H1083" s="82"/>
      <c r="I1083" s="93"/>
      <c r="J1083" s="90"/>
      <c r="K1083" s="83"/>
      <c r="L1083" s="83"/>
      <c r="M1083" s="84"/>
      <c r="N1083" s="83"/>
      <c r="O1083" s="104" t="str">
        <f ca="1">IF($B1083="","",IF(F1083="Arbeitgeberähnliche Stellung",OFFSET(MD!$Q$5,MATCH(Grundlagen_Abrechnung_KAE!$AK$7,MD_JAHR,0),0)*$H1083,IF(((AD1083/12*M1083*12)+N1083)&gt;AF1083,AF1083/12,((AD1083/12*M1083*12)+N1083)/12)))</f>
        <v/>
      </c>
      <c r="P1083" s="90"/>
      <c r="Q1083" s="90"/>
      <c r="R1083" s="104">
        <f t="shared" si="146"/>
        <v>0</v>
      </c>
      <c r="T1083" s="145">
        <f t="shared" si="147"/>
        <v>0</v>
      </c>
      <c r="U1083" s="76">
        <f t="shared" ca="1" si="148"/>
        <v>0</v>
      </c>
      <c r="V1083" s="76">
        <f t="shared" ca="1" si="154"/>
        <v>0</v>
      </c>
      <c r="W1083" s="76">
        <f t="shared" ca="1" si="149"/>
        <v>0</v>
      </c>
      <c r="Y1083" s="106" t="str">
        <f t="shared" si="150"/>
        <v>prüfen</v>
      </c>
      <c r="Z1083" s="107" t="str">
        <f ca="1">IFERROR(OFFSET(MD!$U$5,MATCH(Grundlagen_Abrechnung_KAE!$E1083,MD_GENDER,0),0),"")</f>
        <v/>
      </c>
      <c r="AA1083" s="104">
        <f t="shared" si="151"/>
        <v>0</v>
      </c>
      <c r="AC1083" s="104">
        <f t="shared" si="152"/>
        <v>0</v>
      </c>
      <c r="AD1083" s="104">
        <f ca="1">IF(F1083="Arbeitgeberähnliche Stellung",OFFSET(MD!$Q$5,MATCH(Grundlagen_Abrechnung_KAE!$AK$7,MD_JAHR,0),0)*$H1083,IF(J1083&gt;0,AC1083,I1083))</f>
        <v>0</v>
      </c>
      <c r="AF1083" s="85" t="e">
        <f ca="1">OFFSET(MD!$P$5,MATCH($AK$7,MD_JAHR,0),0)*12</f>
        <v>#VALUE!</v>
      </c>
      <c r="AG1083" s="85">
        <f t="shared" si="153"/>
        <v>0</v>
      </c>
      <c r="AH1083" s="81"/>
      <c r="AJ1083" s="72"/>
      <c r="AK1083" s="72"/>
      <c r="AL1083" s="72"/>
      <c r="AM1083" s="72"/>
      <c r="AN1083" s="72"/>
    </row>
    <row r="1084" spans="2:40" ht="15" customHeight="1" x14ac:dyDescent="0.2">
      <c r="B1084" s="78"/>
      <c r="C1084" s="78"/>
      <c r="D1084" s="78"/>
      <c r="E1084" s="79"/>
      <c r="F1084" s="80"/>
      <c r="G1084" s="73"/>
      <c r="H1084" s="82"/>
      <c r="I1084" s="93"/>
      <c r="J1084" s="90"/>
      <c r="K1084" s="83"/>
      <c r="L1084" s="83"/>
      <c r="M1084" s="84"/>
      <c r="N1084" s="83"/>
      <c r="O1084" s="104" t="str">
        <f ca="1">IF($B1084="","",IF(F1084="Arbeitgeberähnliche Stellung",OFFSET(MD!$Q$5,MATCH(Grundlagen_Abrechnung_KAE!$AK$7,MD_JAHR,0),0)*$H1084,IF(((AD1084/12*M1084*12)+N1084)&gt;AF1084,AF1084/12,((AD1084/12*M1084*12)+N1084)/12)))</f>
        <v/>
      </c>
      <c r="P1084" s="90"/>
      <c r="Q1084" s="90"/>
      <c r="R1084" s="104">
        <f t="shared" si="146"/>
        <v>0</v>
      </c>
      <c r="T1084" s="145">
        <f t="shared" si="147"/>
        <v>0</v>
      </c>
      <c r="U1084" s="76">
        <f t="shared" ca="1" si="148"/>
        <v>0</v>
      </c>
      <c r="V1084" s="76">
        <f t="shared" ca="1" si="154"/>
        <v>0</v>
      </c>
      <c r="W1084" s="76">
        <f t="shared" ca="1" si="149"/>
        <v>0</v>
      </c>
      <c r="Y1084" s="106" t="str">
        <f t="shared" si="150"/>
        <v>prüfen</v>
      </c>
      <c r="Z1084" s="107" t="str">
        <f ca="1">IFERROR(OFFSET(MD!$U$5,MATCH(Grundlagen_Abrechnung_KAE!$E1084,MD_GENDER,0),0),"")</f>
        <v/>
      </c>
      <c r="AA1084" s="104">
        <f t="shared" si="151"/>
        <v>0</v>
      </c>
      <c r="AC1084" s="104">
        <f t="shared" si="152"/>
        <v>0</v>
      </c>
      <c r="AD1084" s="104">
        <f ca="1">IF(F1084="Arbeitgeberähnliche Stellung",OFFSET(MD!$Q$5,MATCH(Grundlagen_Abrechnung_KAE!$AK$7,MD_JAHR,0),0)*$H1084,IF(J1084&gt;0,AC1084,I1084))</f>
        <v>0</v>
      </c>
      <c r="AF1084" s="85" t="e">
        <f ca="1">OFFSET(MD!$P$5,MATCH($AK$7,MD_JAHR,0),0)*12</f>
        <v>#VALUE!</v>
      </c>
      <c r="AG1084" s="85">
        <f t="shared" si="153"/>
        <v>0</v>
      </c>
      <c r="AH1084" s="81"/>
      <c r="AJ1084" s="72"/>
      <c r="AK1084" s="72"/>
      <c r="AL1084" s="72"/>
      <c r="AM1084" s="72"/>
      <c r="AN1084" s="72"/>
    </row>
    <row r="1085" spans="2:40" ht="15" customHeight="1" x14ac:dyDescent="0.2">
      <c r="B1085" s="78"/>
      <c r="C1085" s="78"/>
      <c r="D1085" s="78"/>
      <c r="E1085" s="79"/>
      <c r="F1085" s="80"/>
      <c r="G1085" s="73"/>
      <c r="H1085" s="82"/>
      <c r="I1085" s="93"/>
      <c r="J1085" s="90"/>
      <c r="K1085" s="83"/>
      <c r="L1085" s="83"/>
      <c r="M1085" s="84"/>
      <c r="N1085" s="83"/>
      <c r="O1085" s="104" t="str">
        <f ca="1">IF($B1085="","",IF(F1085="Arbeitgeberähnliche Stellung",OFFSET(MD!$Q$5,MATCH(Grundlagen_Abrechnung_KAE!$AK$7,MD_JAHR,0),0)*$H1085,IF(((AD1085/12*M1085*12)+N1085)&gt;AF1085,AF1085/12,((AD1085/12*M1085*12)+N1085)/12)))</f>
        <v/>
      </c>
      <c r="P1085" s="90"/>
      <c r="Q1085" s="90"/>
      <c r="R1085" s="104">
        <f t="shared" si="146"/>
        <v>0</v>
      </c>
      <c r="T1085" s="145">
        <f t="shared" si="147"/>
        <v>0</v>
      </c>
      <c r="U1085" s="76">
        <f t="shared" ca="1" si="148"/>
        <v>0</v>
      </c>
      <c r="V1085" s="76">
        <f t="shared" ca="1" si="154"/>
        <v>0</v>
      </c>
      <c r="W1085" s="76">
        <f t="shared" ca="1" si="149"/>
        <v>0</v>
      </c>
      <c r="Y1085" s="106" t="str">
        <f t="shared" si="150"/>
        <v>prüfen</v>
      </c>
      <c r="Z1085" s="107" t="str">
        <f ca="1">IFERROR(OFFSET(MD!$U$5,MATCH(Grundlagen_Abrechnung_KAE!$E1085,MD_GENDER,0),0),"")</f>
        <v/>
      </c>
      <c r="AA1085" s="104">
        <f t="shared" si="151"/>
        <v>0</v>
      </c>
      <c r="AC1085" s="104">
        <f t="shared" si="152"/>
        <v>0</v>
      </c>
      <c r="AD1085" s="104">
        <f ca="1">IF(F1085="Arbeitgeberähnliche Stellung",OFFSET(MD!$Q$5,MATCH(Grundlagen_Abrechnung_KAE!$AK$7,MD_JAHR,0),0)*$H1085,IF(J1085&gt;0,AC1085,I1085))</f>
        <v>0</v>
      </c>
      <c r="AF1085" s="85" t="e">
        <f ca="1">OFFSET(MD!$P$5,MATCH($AK$7,MD_JAHR,0),0)*12</f>
        <v>#VALUE!</v>
      </c>
      <c r="AG1085" s="85">
        <f t="shared" si="153"/>
        <v>0</v>
      </c>
      <c r="AH1085" s="81"/>
      <c r="AJ1085" s="72"/>
      <c r="AK1085" s="72"/>
      <c r="AL1085" s="72"/>
      <c r="AM1085" s="72"/>
      <c r="AN1085" s="72"/>
    </row>
    <row r="1086" spans="2:40" ht="15" customHeight="1" x14ac:dyDescent="0.2">
      <c r="B1086" s="78"/>
      <c r="C1086" s="78"/>
      <c r="D1086" s="78"/>
      <c r="E1086" s="79"/>
      <c r="F1086" s="80"/>
      <c r="G1086" s="73"/>
      <c r="H1086" s="82"/>
      <c r="I1086" s="93"/>
      <c r="J1086" s="90"/>
      <c r="K1086" s="83"/>
      <c r="L1086" s="83"/>
      <c r="M1086" s="84"/>
      <c r="N1086" s="83"/>
      <c r="O1086" s="104" t="str">
        <f ca="1">IF($B1086="","",IF(F1086="Arbeitgeberähnliche Stellung",OFFSET(MD!$Q$5,MATCH(Grundlagen_Abrechnung_KAE!$AK$7,MD_JAHR,0),0)*$H1086,IF(((AD1086/12*M1086*12)+N1086)&gt;AF1086,AF1086/12,((AD1086/12*M1086*12)+N1086)/12)))</f>
        <v/>
      </c>
      <c r="P1086" s="90"/>
      <c r="Q1086" s="90"/>
      <c r="R1086" s="104">
        <f t="shared" si="146"/>
        <v>0</v>
      </c>
      <c r="T1086" s="145">
        <f t="shared" si="147"/>
        <v>0</v>
      </c>
      <c r="U1086" s="76">
        <f t="shared" ca="1" si="148"/>
        <v>0</v>
      </c>
      <c r="V1086" s="76">
        <f t="shared" ca="1" si="154"/>
        <v>0</v>
      </c>
      <c r="W1086" s="76">
        <f t="shared" ca="1" si="149"/>
        <v>0</v>
      </c>
      <c r="Y1086" s="106" t="str">
        <f t="shared" si="150"/>
        <v>prüfen</v>
      </c>
      <c r="Z1086" s="107" t="str">
        <f ca="1">IFERROR(OFFSET(MD!$U$5,MATCH(Grundlagen_Abrechnung_KAE!$E1086,MD_GENDER,0),0),"")</f>
        <v/>
      </c>
      <c r="AA1086" s="104">
        <f t="shared" si="151"/>
        <v>0</v>
      </c>
      <c r="AC1086" s="104">
        <f t="shared" si="152"/>
        <v>0</v>
      </c>
      <c r="AD1086" s="104">
        <f ca="1">IF(F1086="Arbeitgeberähnliche Stellung",OFFSET(MD!$Q$5,MATCH(Grundlagen_Abrechnung_KAE!$AK$7,MD_JAHR,0),0)*$H1086,IF(J1086&gt;0,AC1086,I1086))</f>
        <v>0</v>
      </c>
      <c r="AF1086" s="85" t="e">
        <f ca="1">OFFSET(MD!$P$5,MATCH($AK$7,MD_JAHR,0),0)*12</f>
        <v>#VALUE!</v>
      </c>
      <c r="AG1086" s="85">
        <f t="shared" si="153"/>
        <v>0</v>
      </c>
      <c r="AH1086" s="81"/>
      <c r="AJ1086" s="72"/>
      <c r="AK1086" s="72"/>
      <c r="AL1086" s="72"/>
      <c r="AM1086" s="72"/>
      <c r="AN1086" s="72"/>
    </row>
    <row r="1087" spans="2:40" ht="15" customHeight="1" x14ac:dyDescent="0.2">
      <c r="B1087" s="78"/>
      <c r="C1087" s="78"/>
      <c r="D1087" s="78"/>
      <c r="E1087" s="79"/>
      <c r="F1087" s="80"/>
      <c r="G1087" s="73"/>
      <c r="H1087" s="82"/>
      <c r="I1087" s="93"/>
      <c r="J1087" s="90"/>
      <c r="K1087" s="83"/>
      <c r="L1087" s="83"/>
      <c r="M1087" s="84"/>
      <c r="N1087" s="83"/>
      <c r="O1087" s="104" t="str">
        <f ca="1">IF($B1087="","",IF(F1087="Arbeitgeberähnliche Stellung",OFFSET(MD!$Q$5,MATCH(Grundlagen_Abrechnung_KAE!$AK$7,MD_JAHR,0),0)*$H1087,IF(((AD1087/12*M1087*12)+N1087)&gt;AF1087,AF1087/12,((AD1087/12*M1087*12)+N1087)/12)))</f>
        <v/>
      </c>
      <c r="P1087" s="90"/>
      <c r="Q1087" s="90"/>
      <c r="R1087" s="104">
        <f t="shared" si="146"/>
        <v>0</v>
      </c>
      <c r="T1087" s="145">
        <f t="shared" si="147"/>
        <v>0</v>
      </c>
      <c r="U1087" s="76">
        <f t="shared" ca="1" si="148"/>
        <v>0</v>
      </c>
      <c r="V1087" s="76">
        <f t="shared" ca="1" si="154"/>
        <v>0</v>
      </c>
      <c r="W1087" s="76">
        <f t="shared" ca="1" si="149"/>
        <v>0</v>
      </c>
      <c r="Y1087" s="106" t="str">
        <f t="shared" si="150"/>
        <v>prüfen</v>
      </c>
      <c r="Z1087" s="107" t="str">
        <f ca="1">IFERROR(OFFSET(MD!$U$5,MATCH(Grundlagen_Abrechnung_KAE!$E1087,MD_GENDER,0),0),"")</f>
        <v/>
      </c>
      <c r="AA1087" s="104">
        <f t="shared" si="151"/>
        <v>0</v>
      </c>
      <c r="AC1087" s="104">
        <f t="shared" si="152"/>
        <v>0</v>
      </c>
      <c r="AD1087" s="104">
        <f ca="1">IF(F1087="Arbeitgeberähnliche Stellung",OFFSET(MD!$Q$5,MATCH(Grundlagen_Abrechnung_KAE!$AK$7,MD_JAHR,0),0)*$H1087,IF(J1087&gt;0,AC1087,I1087))</f>
        <v>0</v>
      </c>
      <c r="AF1087" s="85" t="e">
        <f ca="1">OFFSET(MD!$P$5,MATCH($AK$7,MD_JAHR,0),0)*12</f>
        <v>#VALUE!</v>
      </c>
      <c r="AG1087" s="85">
        <f t="shared" si="153"/>
        <v>0</v>
      </c>
      <c r="AH1087" s="81"/>
      <c r="AJ1087" s="72"/>
      <c r="AK1087" s="72"/>
      <c r="AL1087" s="72"/>
      <c r="AM1087" s="72"/>
      <c r="AN1087" s="72"/>
    </row>
    <row r="1088" spans="2:40" ht="15" customHeight="1" x14ac:dyDescent="0.2">
      <c r="B1088" s="78"/>
      <c r="C1088" s="78"/>
      <c r="D1088" s="78"/>
      <c r="E1088" s="79"/>
      <c r="F1088" s="80"/>
      <c r="G1088" s="73"/>
      <c r="H1088" s="82"/>
      <c r="I1088" s="93"/>
      <c r="J1088" s="90"/>
      <c r="K1088" s="83"/>
      <c r="L1088" s="83"/>
      <c r="M1088" s="84"/>
      <c r="N1088" s="83"/>
      <c r="O1088" s="104" t="str">
        <f ca="1">IF($B1088="","",IF(F1088="Arbeitgeberähnliche Stellung",OFFSET(MD!$Q$5,MATCH(Grundlagen_Abrechnung_KAE!$AK$7,MD_JAHR,0),0)*$H1088,IF(((AD1088/12*M1088*12)+N1088)&gt;AF1088,AF1088/12,((AD1088/12*M1088*12)+N1088)/12)))</f>
        <v/>
      </c>
      <c r="P1088" s="90"/>
      <c r="Q1088" s="90"/>
      <c r="R1088" s="104">
        <f t="shared" si="146"/>
        <v>0</v>
      </c>
      <c r="T1088" s="145">
        <f t="shared" si="147"/>
        <v>0</v>
      </c>
      <c r="U1088" s="76">
        <f t="shared" ca="1" si="148"/>
        <v>0</v>
      </c>
      <c r="V1088" s="76">
        <f t="shared" ca="1" si="154"/>
        <v>0</v>
      </c>
      <c r="W1088" s="76">
        <f t="shared" ca="1" si="149"/>
        <v>0</v>
      </c>
      <c r="Y1088" s="106" t="str">
        <f t="shared" si="150"/>
        <v>prüfen</v>
      </c>
      <c r="Z1088" s="107" t="str">
        <f ca="1">IFERROR(OFFSET(MD!$U$5,MATCH(Grundlagen_Abrechnung_KAE!$E1088,MD_GENDER,0),0),"")</f>
        <v/>
      </c>
      <c r="AA1088" s="104">
        <f t="shared" si="151"/>
        <v>0</v>
      </c>
      <c r="AC1088" s="104">
        <f t="shared" si="152"/>
        <v>0</v>
      </c>
      <c r="AD1088" s="104">
        <f ca="1">IF(F1088="Arbeitgeberähnliche Stellung",OFFSET(MD!$Q$5,MATCH(Grundlagen_Abrechnung_KAE!$AK$7,MD_JAHR,0),0)*$H1088,IF(J1088&gt;0,AC1088,I1088))</f>
        <v>0</v>
      </c>
      <c r="AF1088" s="85" t="e">
        <f ca="1">OFFSET(MD!$P$5,MATCH($AK$7,MD_JAHR,0),0)*12</f>
        <v>#VALUE!</v>
      </c>
      <c r="AG1088" s="85">
        <f t="shared" si="153"/>
        <v>0</v>
      </c>
      <c r="AH1088" s="81"/>
      <c r="AJ1088" s="72"/>
      <c r="AK1088" s="72"/>
      <c r="AL1088" s="72"/>
      <c r="AM1088" s="72"/>
      <c r="AN1088" s="72"/>
    </row>
    <row r="1089" spans="2:40" ht="15" customHeight="1" x14ac:dyDescent="0.2">
      <c r="B1089" s="78"/>
      <c r="C1089" s="78"/>
      <c r="D1089" s="78"/>
      <c r="E1089" s="79"/>
      <c r="F1089" s="80"/>
      <c r="G1089" s="73"/>
      <c r="H1089" s="82"/>
      <c r="I1089" s="93"/>
      <c r="J1089" s="90"/>
      <c r="K1089" s="83"/>
      <c r="L1089" s="83"/>
      <c r="M1089" s="84"/>
      <c r="N1089" s="83"/>
      <c r="O1089" s="104" t="str">
        <f ca="1">IF($B1089="","",IF(F1089="Arbeitgeberähnliche Stellung",OFFSET(MD!$Q$5,MATCH(Grundlagen_Abrechnung_KAE!$AK$7,MD_JAHR,0),0)*$H1089,IF(((AD1089/12*M1089*12)+N1089)&gt;AF1089,AF1089/12,((AD1089/12*M1089*12)+N1089)/12)))</f>
        <v/>
      </c>
      <c r="P1089" s="90"/>
      <c r="Q1089" s="90"/>
      <c r="R1089" s="104">
        <f t="shared" si="146"/>
        <v>0</v>
      </c>
      <c r="T1089" s="145">
        <f t="shared" si="147"/>
        <v>0</v>
      </c>
      <c r="U1089" s="76">
        <f t="shared" ca="1" si="148"/>
        <v>0</v>
      </c>
      <c r="V1089" s="76">
        <f t="shared" ca="1" si="154"/>
        <v>0</v>
      </c>
      <c r="W1089" s="76">
        <f t="shared" ca="1" si="149"/>
        <v>0</v>
      </c>
      <c r="Y1089" s="106" t="str">
        <f t="shared" si="150"/>
        <v>prüfen</v>
      </c>
      <c r="Z1089" s="107" t="str">
        <f ca="1">IFERROR(OFFSET(MD!$U$5,MATCH(Grundlagen_Abrechnung_KAE!$E1089,MD_GENDER,0),0),"")</f>
        <v/>
      </c>
      <c r="AA1089" s="104">
        <f t="shared" si="151"/>
        <v>0</v>
      </c>
      <c r="AC1089" s="104">
        <f t="shared" si="152"/>
        <v>0</v>
      </c>
      <c r="AD1089" s="104">
        <f ca="1">IF(F1089="Arbeitgeberähnliche Stellung",OFFSET(MD!$Q$5,MATCH(Grundlagen_Abrechnung_KAE!$AK$7,MD_JAHR,0),0)*$H1089,IF(J1089&gt;0,AC1089,I1089))</f>
        <v>0</v>
      </c>
      <c r="AF1089" s="85" t="e">
        <f ca="1">OFFSET(MD!$P$5,MATCH($AK$7,MD_JAHR,0),0)*12</f>
        <v>#VALUE!</v>
      </c>
      <c r="AG1089" s="85">
        <f t="shared" si="153"/>
        <v>0</v>
      </c>
      <c r="AH1089" s="81"/>
      <c r="AJ1089" s="72"/>
      <c r="AK1089" s="72"/>
      <c r="AL1089" s="72"/>
      <c r="AM1089" s="72"/>
      <c r="AN1089" s="72"/>
    </row>
    <row r="1090" spans="2:40" ht="15" customHeight="1" x14ac:dyDescent="0.2">
      <c r="B1090" s="78"/>
      <c r="C1090" s="78"/>
      <c r="D1090" s="78"/>
      <c r="E1090" s="79"/>
      <c r="F1090" s="80"/>
      <c r="G1090" s="73"/>
      <c r="H1090" s="82"/>
      <c r="I1090" s="93"/>
      <c r="J1090" s="90"/>
      <c r="K1090" s="83"/>
      <c r="L1090" s="83"/>
      <c r="M1090" s="84"/>
      <c r="N1090" s="83"/>
      <c r="O1090" s="104" t="str">
        <f ca="1">IF($B1090="","",IF(F1090="Arbeitgeberähnliche Stellung",OFFSET(MD!$Q$5,MATCH(Grundlagen_Abrechnung_KAE!$AK$7,MD_JAHR,0),0)*$H1090,IF(((AD1090/12*M1090*12)+N1090)&gt;AF1090,AF1090/12,((AD1090/12*M1090*12)+N1090)/12)))</f>
        <v/>
      </c>
      <c r="P1090" s="90"/>
      <c r="Q1090" s="90"/>
      <c r="R1090" s="104">
        <f t="shared" si="146"/>
        <v>0</v>
      </c>
      <c r="T1090" s="145">
        <f t="shared" si="147"/>
        <v>0</v>
      </c>
      <c r="U1090" s="76">
        <f t="shared" ca="1" si="148"/>
        <v>0</v>
      </c>
      <c r="V1090" s="76">
        <f t="shared" ca="1" si="154"/>
        <v>0</v>
      </c>
      <c r="W1090" s="76">
        <f t="shared" ca="1" si="149"/>
        <v>0</v>
      </c>
      <c r="Y1090" s="106" t="str">
        <f t="shared" si="150"/>
        <v>prüfen</v>
      </c>
      <c r="Z1090" s="107" t="str">
        <f ca="1">IFERROR(OFFSET(MD!$U$5,MATCH(Grundlagen_Abrechnung_KAE!$E1090,MD_GENDER,0),0),"")</f>
        <v/>
      </c>
      <c r="AA1090" s="104">
        <f t="shared" si="151"/>
        <v>0</v>
      </c>
      <c r="AC1090" s="104">
        <f t="shared" si="152"/>
        <v>0</v>
      </c>
      <c r="AD1090" s="104">
        <f ca="1">IF(F1090="Arbeitgeberähnliche Stellung",OFFSET(MD!$Q$5,MATCH(Grundlagen_Abrechnung_KAE!$AK$7,MD_JAHR,0),0)*$H1090,IF(J1090&gt;0,AC1090,I1090))</f>
        <v>0</v>
      </c>
      <c r="AF1090" s="85" t="e">
        <f ca="1">OFFSET(MD!$P$5,MATCH($AK$7,MD_JAHR,0),0)*12</f>
        <v>#VALUE!</v>
      </c>
      <c r="AG1090" s="85">
        <f t="shared" si="153"/>
        <v>0</v>
      </c>
      <c r="AH1090" s="81"/>
      <c r="AJ1090" s="72"/>
      <c r="AK1090" s="72"/>
      <c r="AL1090" s="72"/>
      <c r="AM1090" s="72"/>
      <c r="AN1090" s="72"/>
    </row>
    <row r="1091" spans="2:40" ht="15" customHeight="1" x14ac:dyDescent="0.2">
      <c r="B1091" s="78"/>
      <c r="C1091" s="78"/>
      <c r="D1091" s="78"/>
      <c r="E1091" s="79"/>
      <c r="F1091" s="80"/>
      <c r="G1091" s="73"/>
      <c r="H1091" s="82"/>
      <c r="I1091" s="93"/>
      <c r="J1091" s="90"/>
      <c r="K1091" s="83"/>
      <c r="L1091" s="83"/>
      <c r="M1091" s="84"/>
      <c r="N1091" s="83"/>
      <c r="O1091" s="104" t="str">
        <f ca="1">IF($B1091="","",IF(F1091="Arbeitgeberähnliche Stellung",OFFSET(MD!$Q$5,MATCH(Grundlagen_Abrechnung_KAE!$AK$7,MD_JAHR,0),0)*$H1091,IF(((AD1091/12*M1091*12)+N1091)&gt;AF1091,AF1091/12,((AD1091/12*M1091*12)+N1091)/12)))</f>
        <v/>
      </c>
      <c r="P1091" s="90"/>
      <c r="Q1091" s="90"/>
      <c r="R1091" s="104">
        <f t="shared" si="146"/>
        <v>0</v>
      </c>
      <c r="T1091" s="145">
        <f t="shared" si="147"/>
        <v>0</v>
      </c>
      <c r="U1091" s="76">
        <f t="shared" ca="1" si="148"/>
        <v>0</v>
      </c>
      <c r="V1091" s="76">
        <f t="shared" ca="1" si="154"/>
        <v>0</v>
      </c>
      <c r="W1091" s="76">
        <f t="shared" ca="1" si="149"/>
        <v>0</v>
      </c>
      <c r="Y1091" s="106" t="str">
        <f t="shared" si="150"/>
        <v>prüfen</v>
      </c>
      <c r="Z1091" s="107" t="str">
        <f ca="1">IFERROR(OFFSET(MD!$U$5,MATCH(Grundlagen_Abrechnung_KAE!$E1091,MD_GENDER,0),0),"")</f>
        <v/>
      </c>
      <c r="AA1091" s="104">
        <f t="shared" si="151"/>
        <v>0</v>
      </c>
      <c r="AC1091" s="104">
        <f t="shared" si="152"/>
        <v>0</v>
      </c>
      <c r="AD1091" s="104">
        <f ca="1">IF(F1091="Arbeitgeberähnliche Stellung",OFFSET(MD!$Q$5,MATCH(Grundlagen_Abrechnung_KAE!$AK$7,MD_JAHR,0),0)*$H1091,IF(J1091&gt;0,AC1091,I1091))</f>
        <v>0</v>
      </c>
      <c r="AF1091" s="85" t="e">
        <f ca="1">OFFSET(MD!$P$5,MATCH($AK$7,MD_JAHR,0),0)*12</f>
        <v>#VALUE!</v>
      </c>
      <c r="AG1091" s="85">
        <f t="shared" si="153"/>
        <v>0</v>
      </c>
      <c r="AH1091" s="81"/>
      <c r="AJ1091" s="72"/>
      <c r="AK1091" s="72"/>
      <c r="AL1091" s="72"/>
      <c r="AM1091" s="72"/>
      <c r="AN1091" s="72"/>
    </row>
    <row r="1092" spans="2:40" ht="15" customHeight="1" x14ac:dyDescent="0.2">
      <c r="B1092" s="78"/>
      <c r="C1092" s="78"/>
      <c r="D1092" s="78"/>
      <c r="E1092" s="79"/>
      <c r="F1092" s="80"/>
      <c r="G1092" s="73"/>
      <c r="H1092" s="82"/>
      <c r="I1092" s="93"/>
      <c r="J1092" s="90"/>
      <c r="K1092" s="83"/>
      <c r="L1092" s="83"/>
      <c r="M1092" s="84"/>
      <c r="N1092" s="83"/>
      <c r="O1092" s="104" t="str">
        <f ca="1">IF($B1092="","",IF(F1092="Arbeitgeberähnliche Stellung",OFFSET(MD!$Q$5,MATCH(Grundlagen_Abrechnung_KAE!$AK$7,MD_JAHR,0),0)*$H1092,IF(((AD1092/12*M1092*12)+N1092)&gt;AF1092,AF1092/12,((AD1092/12*M1092*12)+N1092)/12)))</f>
        <v/>
      </c>
      <c r="P1092" s="90"/>
      <c r="Q1092" s="90"/>
      <c r="R1092" s="104">
        <f t="shared" si="146"/>
        <v>0</v>
      </c>
      <c r="T1092" s="145">
        <f t="shared" si="147"/>
        <v>0</v>
      </c>
      <c r="U1092" s="76">
        <f t="shared" ca="1" si="148"/>
        <v>0</v>
      </c>
      <c r="V1092" s="76">
        <f t="shared" ca="1" si="154"/>
        <v>0</v>
      </c>
      <c r="W1092" s="76">
        <f t="shared" ca="1" si="149"/>
        <v>0</v>
      </c>
      <c r="Y1092" s="106" t="str">
        <f t="shared" si="150"/>
        <v>prüfen</v>
      </c>
      <c r="Z1092" s="107" t="str">
        <f ca="1">IFERROR(OFFSET(MD!$U$5,MATCH(Grundlagen_Abrechnung_KAE!$E1092,MD_GENDER,0),0),"")</f>
        <v/>
      </c>
      <c r="AA1092" s="104">
        <f t="shared" si="151"/>
        <v>0</v>
      </c>
      <c r="AC1092" s="104">
        <f t="shared" si="152"/>
        <v>0</v>
      </c>
      <c r="AD1092" s="104">
        <f ca="1">IF(F1092="Arbeitgeberähnliche Stellung",OFFSET(MD!$Q$5,MATCH(Grundlagen_Abrechnung_KAE!$AK$7,MD_JAHR,0),0)*$H1092,IF(J1092&gt;0,AC1092,I1092))</f>
        <v>0</v>
      </c>
      <c r="AF1092" s="85" t="e">
        <f ca="1">OFFSET(MD!$P$5,MATCH($AK$7,MD_JAHR,0),0)*12</f>
        <v>#VALUE!</v>
      </c>
      <c r="AG1092" s="85">
        <f t="shared" si="153"/>
        <v>0</v>
      </c>
      <c r="AH1092" s="81"/>
      <c r="AJ1092" s="72"/>
      <c r="AK1092" s="72"/>
      <c r="AL1092" s="72"/>
      <c r="AM1092" s="72"/>
      <c r="AN1092" s="72"/>
    </row>
    <row r="1093" spans="2:40" ht="15" customHeight="1" x14ac:dyDescent="0.2">
      <c r="B1093" s="78"/>
      <c r="C1093" s="78"/>
      <c r="D1093" s="78"/>
      <c r="E1093" s="79"/>
      <c r="F1093" s="80"/>
      <c r="G1093" s="73"/>
      <c r="H1093" s="82"/>
      <c r="I1093" s="93"/>
      <c r="J1093" s="90"/>
      <c r="K1093" s="83"/>
      <c r="L1093" s="83"/>
      <c r="M1093" s="84"/>
      <c r="N1093" s="83"/>
      <c r="O1093" s="104" t="str">
        <f ca="1">IF($B1093="","",IF(F1093="Arbeitgeberähnliche Stellung",OFFSET(MD!$Q$5,MATCH(Grundlagen_Abrechnung_KAE!$AK$7,MD_JAHR,0),0)*$H1093,IF(((AD1093/12*M1093*12)+N1093)&gt;AF1093,AF1093/12,((AD1093/12*M1093*12)+N1093)/12)))</f>
        <v/>
      </c>
      <c r="P1093" s="90"/>
      <c r="Q1093" s="90"/>
      <c r="R1093" s="104">
        <f t="shared" si="146"/>
        <v>0</v>
      </c>
      <c r="T1093" s="145">
        <f t="shared" si="147"/>
        <v>0</v>
      </c>
      <c r="U1093" s="76">
        <f t="shared" ca="1" si="148"/>
        <v>0</v>
      </c>
      <c r="V1093" s="76">
        <f t="shared" ca="1" si="154"/>
        <v>0</v>
      </c>
      <c r="W1093" s="76">
        <f t="shared" ca="1" si="149"/>
        <v>0</v>
      </c>
      <c r="Y1093" s="106" t="str">
        <f t="shared" si="150"/>
        <v>prüfen</v>
      </c>
      <c r="Z1093" s="107" t="str">
        <f ca="1">IFERROR(OFFSET(MD!$U$5,MATCH(Grundlagen_Abrechnung_KAE!$E1093,MD_GENDER,0),0),"")</f>
        <v/>
      </c>
      <c r="AA1093" s="104">
        <f t="shared" si="151"/>
        <v>0</v>
      </c>
      <c r="AC1093" s="104">
        <f t="shared" si="152"/>
        <v>0</v>
      </c>
      <c r="AD1093" s="104">
        <f ca="1">IF(F1093="Arbeitgeberähnliche Stellung",OFFSET(MD!$Q$5,MATCH(Grundlagen_Abrechnung_KAE!$AK$7,MD_JAHR,0),0)*$H1093,IF(J1093&gt;0,AC1093,I1093))</f>
        <v>0</v>
      </c>
      <c r="AF1093" s="85" t="e">
        <f ca="1">OFFSET(MD!$P$5,MATCH($AK$7,MD_JAHR,0),0)*12</f>
        <v>#VALUE!</v>
      </c>
      <c r="AG1093" s="85">
        <f t="shared" si="153"/>
        <v>0</v>
      </c>
      <c r="AH1093" s="81"/>
      <c r="AJ1093" s="72"/>
      <c r="AK1093" s="72"/>
      <c r="AL1093" s="72"/>
      <c r="AM1093" s="72"/>
      <c r="AN1093" s="72"/>
    </row>
    <row r="1094" spans="2:40" ht="15" customHeight="1" x14ac:dyDescent="0.2">
      <c r="B1094" s="78"/>
      <c r="C1094" s="78"/>
      <c r="D1094" s="78"/>
      <c r="E1094" s="79"/>
      <c r="F1094" s="80"/>
      <c r="G1094" s="73"/>
      <c r="H1094" s="82"/>
      <c r="I1094" s="93"/>
      <c r="J1094" s="90"/>
      <c r="K1094" s="83"/>
      <c r="L1094" s="83"/>
      <c r="M1094" s="84"/>
      <c r="N1094" s="83"/>
      <c r="O1094" s="104" t="str">
        <f ca="1">IF($B1094="","",IF(F1094="Arbeitgeberähnliche Stellung",OFFSET(MD!$Q$5,MATCH(Grundlagen_Abrechnung_KAE!$AK$7,MD_JAHR,0),0)*$H1094,IF(((AD1094/12*M1094*12)+N1094)&gt;AF1094,AF1094/12,((AD1094/12*M1094*12)+N1094)/12)))</f>
        <v/>
      </c>
      <c r="P1094" s="90"/>
      <c r="Q1094" s="90"/>
      <c r="R1094" s="104">
        <f t="shared" si="146"/>
        <v>0</v>
      </c>
      <c r="T1094" s="145">
        <f t="shared" si="147"/>
        <v>0</v>
      </c>
      <c r="U1094" s="76">
        <f t="shared" ca="1" si="148"/>
        <v>0</v>
      </c>
      <c r="V1094" s="76">
        <f t="shared" ca="1" si="154"/>
        <v>0</v>
      </c>
      <c r="W1094" s="76">
        <f t="shared" ca="1" si="149"/>
        <v>0</v>
      </c>
      <c r="Y1094" s="106" t="str">
        <f t="shared" si="150"/>
        <v>prüfen</v>
      </c>
      <c r="Z1094" s="107" t="str">
        <f ca="1">IFERROR(OFFSET(MD!$U$5,MATCH(Grundlagen_Abrechnung_KAE!$E1094,MD_GENDER,0),0),"")</f>
        <v/>
      </c>
      <c r="AA1094" s="104">
        <f t="shared" si="151"/>
        <v>0</v>
      </c>
      <c r="AC1094" s="104">
        <f t="shared" si="152"/>
        <v>0</v>
      </c>
      <c r="AD1094" s="104">
        <f ca="1">IF(F1094="Arbeitgeberähnliche Stellung",OFFSET(MD!$Q$5,MATCH(Grundlagen_Abrechnung_KAE!$AK$7,MD_JAHR,0),0)*$H1094,IF(J1094&gt;0,AC1094,I1094))</f>
        <v>0</v>
      </c>
      <c r="AF1094" s="85" t="e">
        <f ca="1">OFFSET(MD!$P$5,MATCH($AK$7,MD_JAHR,0),0)*12</f>
        <v>#VALUE!</v>
      </c>
      <c r="AG1094" s="85">
        <f t="shared" si="153"/>
        <v>0</v>
      </c>
      <c r="AH1094" s="81"/>
      <c r="AJ1094" s="72"/>
      <c r="AK1094" s="72"/>
      <c r="AL1094" s="72"/>
      <c r="AM1094" s="72"/>
      <c r="AN1094" s="72"/>
    </row>
    <row r="1095" spans="2:40" ht="15" customHeight="1" x14ac:dyDescent="0.2">
      <c r="B1095" s="78"/>
      <c r="C1095" s="78"/>
      <c r="D1095" s="78"/>
      <c r="E1095" s="79"/>
      <c r="F1095" s="80"/>
      <c r="G1095" s="73"/>
      <c r="H1095" s="82"/>
      <c r="I1095" s="93"/>
      <c r="J1095" s="90"/>
      <c r="K1095" s="83"/>
      <c r="L1095" s="83"/>
      <c r="M1095" s="84"/>
      <c r="N1095" s="83"/>
      <c r="O1095" s="104" t="str">
        <f ca="1">IF($B1095="","",IF(F1095="Arbeitgeberähnliche Stellung",OFFSET(MD!$Q$5,MATCH(Grundlagen_Abrechnung_KAE!$AK$7,MD_JAHR,0),0)*$H1095,IF(((AD1095/12*M1095*12)+N1095)&gt;AF1095,AF1095/12,((AD1095/12*M1095*12)+N1095)/12)))</f>
        <v/>
      </c>
      <c r="P1095" s="90"/>
      <c r="Q1095" s="90"/>
      <c r="R1095" s="104">
        <f t="shared" si="146"/>
        <v>0</v>
      </c>
      <c r="T1095" s="145">
        <f t="shared" si="147"/>
        <v>0</v>
      </c>
      <c r="U1095" s="76">
        <f t="shared" ca="1" si="148"/>
        <v>0</v>
      </c>
      <c r="V1095" s="76">
        <f t="shared" ca="1" si="154"/>
        <v>0</v>
      </c>
      <c r="W1095" s="76">
        <f t="shared" ca="1" si="149"/>
        <v>0</v>
      </c>
      <c r="Y1095" s="106" t="str">
        <f t="shared" si="150"/>
        <v>prüfen</v>
      </c>
      <c r="Z1095" s="107" t="str">
        <f ca="1">IFERROR(OFFSET(MD!$U$5,MATCH(Grundlagen_Abrechnung_KAE!$E1095,MD_GENDER,0),0),"")</f>
        <v/>
      </c>
      <c r="AA1095" s="104">
        <f t="shared" si="151"/>
        <v>0</v>
      </c>
      <c r="AC1095" s="104">
        <f t="shared" si="152"/>
        <v>0</v>
      </c>
      <c r="AD1095" s="104">
        <f ca="1">IF(F1095="Arbeitgeberähnliche Stellung",OFFSET(MD!$Q$5,MATCH(Grundlagen_Abrechnung_KAE!$AK$7,MD_JAHR,0),0)*$H1095,IF(J1095&gt;0,AC1095,I1095))</f>
        <v>0</v>
      </c>
      <c r="AF1095" s="85" t="e">
        <f ca="1">OFFSET(MD!$P$5,MATCH($AK$7,MD_JAHR,0),0)*12</f>
        <v>#VALUE!</v>
      </c>
      <c r="AG1095" s="85">
        <f t="shared" si="153"/>
        <v>0</v>
      </c>
      <c r="AH1095" s="81"/>
      <c r="AJ1095" s="72"/>
      <c r="AK1095" s="72"/>
      <c r="AL1095" s="72"/>
      <c r="AM1095" s="72"/>
      <c r="AN1095" s="72"/>
    </row>
    <row r="1096" spans="2:40" ht="15" customHeight="1" x14ac:dyDescent="0.2">
      <c r="B1096" s="78"/>
      <c r="C1096" s="78"/>
      <c r="D1096" s="78"/>
      <c r="E1096" s="79"/>
      <c r="F1096" s="80"/>
      <c r="G1096" s="73"/>
      <c r="H1096" s="82"/>
      <c r="I1096" s="93"/>
      <c r="J1096" s="90"/>
      <c r="K1096" s="83"/>
      <c r="L1096" s="83"/>
      <c r="M1096" s="84"/>
      <c r="N1096" s="83"/>
      <c r="O1096" s="104" t="str">
        <f ca="1">IF($B1096="","",IF(F1096="Arbeitgeberähnliche Stellung",OFFSET(MD!$Q$5,MATCH(Grundlagen_Abrechnung_KAE!$AK$7,MD_JAHR,0),0)*$H1096,IF(((AD1096/12*M1096*12)+N1096)&gt;AF1096,AF1096/12,((AD1096/12*M1096*12)+N1096)/12)))</f>
        <v/>
      </c>
      <c r="P1096" s="90"/>
      <c r="Q1096" s="90"/>
      <c r="R1096" s="104">
        <f t="shared" si="146"/>
        <v>0</v>
      </c>
      <c r="T1096" s="145">
        <f t="shared" si="147"/>
        <v>0</v>
      </c>
      <c r="U1096" s="76">
        <f t="shared" ca="1" si="148"/>
        <v>0</v>
      </c>
      <c r="V1096" s="76">
        <f t="shared" ca="1" si="154"/>
        <v>0</v>
      </c>
      <c r="W1096" s="76">
        <f t="shared" ca="1" si="149"/>
        <v>0</v>
      </c>
      <c r="Y1096" s="106" t="str">
        <f t="shared" si="150"/>
        <v>prüfen</v>
      </c>
      <c r="Z1096" s="107" t="str">
        <f ca="1">IFERROR(OFFSET(MD!$U$5,MATCH(Grundlagen_Abrechnung_KAE!$E1096,MD_GENDER,0),0),"")</f>
        <v/>
      </c>
      <c r="AA1096" s="104">
        <f t="shared" si="151"/>
        <v>0</v>
      </c>
      <c r="AC1096" s="104">
        <f t="shared" si="152"/>
        <v>0</v>
      </c>
      <c r="AD1096" s="104">
        <f ca="1">IF(F1096="Arbeitgeberähnliche Stellung",OFFSET(MD!$Q$5,MATCH(Grundlagen_Abrechnung_KAE!$AK$7,MD_JAHR,0),0)*$H1096,IF(J1096&gt;0,AC1096,I1096))</f>
        <v>0</v>
      </c>
      <c r="AF1096" s="85" t="e">
        <f ca="1">OFFSET(MD!$P$5,MATCH($AK$7,MD_JAHR,0),0)*12</f>
        <v>#VALUE!</v>
      </c>
      <c r="AG1096" s="85">
        <f t="shared" si="153"/>
        <v>0</v>
      </c>
      <c r="AH1096" s="81"/>
      <c r="AJ1096" s="72"/>
      <c r="AK1096" s="72"/>
      <c r="AL1096" s="72"/>
      <c r="AM1096" s="72"/>
      <c r="AN1096" s="72"/>
    </row>
    <row r="1097" spans="2:40" ht="15" customHeight="1" x14ac:dyDescent="0.2">
      <c r="B1097" s="78"/>
      <c r="C1097" s="78"/>
      <c r="D1097" s="78"/>
      <c r="E1097" s="79"/>
      <c r="F1097" s="80"/>
      <c r="G1097" s="73"/>
      <c r="H1097" s="82"/>
      <c r="I1097" s="93"/>
      <c r="J1097" s="90"/>
      <c r="K1097" s="83"/>
      <c r="L1097" s="83"/>
      <c r="M1097" s="84"/>
      <c r="N1097" s="83"/>
      <c r="O1097" s="104" t="str">
        <f ca="1">IF($B1097="","",IF(F1097="Arbeitgeberähnliche Stellung",OFFSET(MD!$Q$5,MATCH(Grundlagen_Abrechnung_KAE!$AK$7,MD_JAHR,0),0)*$H1097,IF(((AD1097/12*M1097*12)+N1097)&gt;AF1097,AF1097/12,((AD1097/12*M1097*12)+N1097)/12)))</f>
        <v/>
      </c>
      <c r="P1097" s="90"/>
      <c r="Q1097" s="90"/>
      <c r="R1097" s="104">
        <f t="shared" si="146"/>
        <v>0</v>
      </c>
      <c r="T1097" s="145">
        <f t="shared" si="147"/>
        <v>0</v>
      </c>
      <c r="U1097" s="76">
        <f t="shared" ca="1" si="148"/>
        <v>0</v>
      </c>
      <c r="V1097" s="76">
        <f t="shared" ca="1" si="154"/>
        <v>0</v>
      </c>
      <c r="W1097" s="76">
        <f t="shared" ca="1" si="149"/>
        <v>0</v>
      </c>
      <c r="Y1097" s="106" t="str">
        <f t="shared" si="150"/>
        <v>prüfen</v>
      </c>
      <c r="Z1097" s="107" t="str">
        <f ca="1">IFERROR(OFFSET(MD!$U$5,MATCH(Grundlagen_Abrechnung_KAE!$E1097,MD_GENDER,0),0),"")</f>
        <v/>
      </c>
      <c r="AA1097" s="104">
        <f t="shared" si="151"/>
        <v>0</v>
      </c>
      <c r="AC1097" s="104">
        <f t="shared" si="152"/>
        <v>0</v>
      </c>
      <c r="AD1097" s="104">
        <f ca="1">IF(F1097="Arbeitgeberähnliche Stellung",OFFSET(MD!$Q$5,MATCH(Grundlagen_Abrechnung_KAE!$AK$7,MD_JAHR,0),0)*$H1097,IF(J1097&gt;0,AC1097,I1097))</f>
        <v>0</v>
      </c>
      <c r="AF1097" s="85" t="e">
        <f ca="1">OFFSET(MD!$P$5,MATCH($AK$7,MD_JAHR,0),0)*12</f>
        <v>#VALUE!</v>
      </c>
      <c r="AG1097" s="85">
        <f t="shared" si="153"/>
        <v>0</v>
      </c>
      <c r="AH1097" s="81"/>
      <c r="AJ1097" s="72"/>
      <c r="AK1097" s="72"/>
      <c r="AL1097" s="72"/>
      <c r="AM1097" s="72"/>
      <c r="AN1097" s="72"/>
    </row>
    <row r="1098" spans="2:40" ht="15" customHeight="1" x14ac:dyDescent="0.2">
      <c r="B1098" s="78"/>
      <c r="C1098" s="78"/>
      <c r="D1098" s="78"/>
      <c r="E1098" s="79"/>
      <c r="F1098" s="80"/>
      <c r="G1098" s="73"/>
      <c r="H1098" s="82"/>
      <c r="I1098" s="93"/>
      <c r="J1098" s="90"/>
      <c r="K1098" s="83"/>
      <c r="L1098" s="83"/>
      <c r="M1098" s="84"/>
      <c r="N1098" s="83"/>
      <c r="O1098" s="104" t="str">
        <f ca="1">IF($B1098="","",IF(F1098="Arbeitgeberähnliche Stellung",OFFSET(MD!$Q$5,MATCH(Grundlagen_Abrechnung_KAE!$AK$7,MD_JAHR,0),0)*$H1098,IF(((AD1098/12*M1098*12)+N1098)&gt;AF1098,AF1098/12,((AD1098/12*M1098*12)+N1098)/12)))</f>
        <v/>
      </c>
      <c r="P1098" s="90"/>
      <c r="Q1098" s="90"/>
      <c r="R1098" s="104">
        <f t="shared" si="146"/>
        <v>0</v>
      </c>
      <c r="T1098" s="145">
        <f t="shared" si="147"/>
        <v>0</v>
      </c>
      <c r="U1098" s="76">
        <f t="shared" ca="1" si="148"/>
        <v>0</v>
      </c>
      <c r="V1098" s="76">
        <f t="shared" ca="1" si="154"/>
        <v>0</v>
      </c>
      <c r="W1098" s="76">
        <f t="shared" ca="1" si="149"/>
        <v>0</v>
      </c>
      <c r="Y1098" s="106" t="str">
        <f t="shared" si="150"/>
        <v>prüfen</v>
      </c>
      <c r="Z1098" s="107" t="str">
        <f ca="1">IFERROR(OFFSET(MD!$U$5,MATCH(Grundlagen_Abrechnung_KAE!$E1098,MD_GENDER,0),0),"")</f>
        <v/>
      </c>
      <c r="AA1098" s="104">
        <f t="shared" si="151"/>
        <v>0</v>
      </c>
      <c r="AC1098" s="104">
        <f t="shared" si="152"/>
        <v>0</v>
      </c>
      <c r="AD1098" s="104">
        <f ca="1">IF(F1098="Arbeitgeberähnliche Stellung",OFFSET(MD!$Q$5,MATCH(Grundlagen_Abrechnung_KAE!$AK$7,MD_JAHR,0),0)*$H1098,IF(J1098&gt;0,AC1098,I1098))</f>
        <v>0</v>
      </c>
      <c r="AF1098" s="85" t="e">
        <f ca="1">OFFSET(MD!$P$5,MATCH($AK$7,MD_JAHR,0),0)*12</f>
        <v>#VALUE!</v>
      </c>
      <c r="AG1098" s="85">
        <f t="shared" si="153"/>
        <v>0</v>
      </c>
      <c r="AH1098" s="81"/>
      <c r="AJ1098" s="72"/>
      <c r="AK1098" s="72"/>
      <c r="AL1098" s="72"/>
      <c r="AM1098" s="72"/>
      <c r="AN1098" s="72"/>
    </row>
    <row r="1099" spans="2:40" ht="15" customHeight="1" x14ac:dyDescent="0.2">
      <c r="B1099" s="78"/>
      <c r="C1099" s="78"/>
      <c r="D1099" s="78"/>
      <c r="E1099" s="79"/>
      <c r="F1099" s="80"/>
      <c r="G1099" s="73"/>
      <c r="H1099" s="82"/>
      <c r="I1099" s="93"/>
      <c r="J1099" s="90"/>
      <c r="K1099" s="83"/>
      <c r="L1099" s="83"/>
      <c r="M1099" s="84"/>
      <c r="N1099" s="83"/>
      <c r="O1099" s="104" t="str">
        <f ca="1">IF($B1099="","",IF(F1099="Arbeitgeberähnliche Stellung",OFFSET(MD!$Q$5,MATCH(Grundlagen_Abrechnung_KAE!$AK$7,MD_JAHR,0),0)*$H1099,IF(((AD1099/12*M1099*12)+N1099)&gt;AF1099,AF1099/12,((AD1099/12*M1099*12)+N1099)/12)))</f>
        <v/>
      </c>
      <c r="P1099" s="90"/>
      <c r="Q1099" s="90"/>
      <c r="R1099" s="104">
        <f t="shared" si="146"/>
        <v>0</v>
      </c>
      <c r="T1099" s="145">
        <f t="shared" si="147"/>
        <v>0</v>
      </c>
      <c r="U1099" s="76">
        <f t="shared" ca="1" si="148"/>
        <v>0</v>
      </c>
      <c r="V1099" s="76">
        <f t="shared" ca="1" si="154"/>
        <v>0</v>
      </c>
      <c r="W1099" s="76">
        <f t="shared" ca="1" si="149"/>
        <v>0</v>
      </c>
      <c r="Y1099" s="106" t="str">
        <f t="shared" si="150"/>
        <v>prüfen</v>
      </c>
      <c r="Z1099" s="107" t="str">
        <f ca="1">IFERROR(OFFSET(MD!$U$5,MATCH(Grundlagen_Abrechnung_KAE!$E1099,MD_GENDER,0),0),"")</f>
        <v/>
      </c>
      <c r="AA1099" s="104">
        <f t="shared" si="151"/>
        <v>0</v>
      </c>
      <c r="AC1099" s="104">
        <f t="shared" si="152"/>
        <v>0</v>
      </c>
      <c r="AD1099" s="104">
        <f ca="1">IF(F1099="Arbeitgeberähnliche Stellung",OFFSET(MD!$Q$5,MATCH(Grundlagen_Abrechnung_KAE!$AK$7,MD_JAHR,0),0)*$H1099,IF(J1099&gt;0,AC1099,I1099))</f>
        <v>0</v>
      </c>
      <c r="AF1099" s="85" t="e">
        <f ca="1">OFFSET(MD!$P$5,MATCH($AK$7,MD_JAHR,0),0)*12</f>
        <v>#VALUE!</v>
      </c>
      <c r="AG1099" s="85">
        <f t="shared" si="153"/>
        <v>0</v>
      </c>
      <c r="AH1099" s="81"/>
      <c r="AJ1099" s="72"/>
      <c r="AK1099" s="72"/>
      <c r="AL1099" s="72"/>
      <c r="AM1099" s="72"/>
      <c r="AN1099" s="72"/>
    </row>
    <row r="1100" spans="2:40" ht="15" customHeight="1" x14ac:dyDescent="0.2">
      <c r="B1100" s="78"/>
      <c r="C1100" s="78"/>
      <c r="D1100" s="78"/>
      <c r="E1100" s="79"/>
      <c r="F1100" s="80"/>
      <c r="G1100" s="73"/>
      <c r="H1100" s="82"/>
      <c r="I1100" s="93"/>
      <c r="J1100" s="90"/>
      <c r="K1100" s="83"/>
      <c r="L1100" s="83"/>
      <c r="M1100" s="84"/>
      <c r="N1100" s="83"/>
      <c r="O1100" s="104" t="str">
        <f ca="1">IF($B1100="","",IF(F1100="Arbeitgeberähnliche Stellung",OFFSET(MD!$Q$5,MATCH(Grundlagen_Abrechnung_KAE!$AK$7,MD_JAHR,0),0)*$H1100,IF(((AD1100/12*M1100*12)+N1100)&gt;AF1100,AF1100/12,((AD1100/12*M1100*12)+N1100)/12)))</f>
        <v/>
      </c>
      <c r="P1100" s="90"/>
      <c r="Q1100" s="90"/>
      <c r="R1100" s="104">
        <f t="shared" si="146"/>
        <v>0</v>
      </c>
      <c r="T1100" s="145">
        <f t="shared" si="147"/>
        <v>0</v>
      </c>
      <c r="U1100" s="76">
        <f t="shared" ca="1" si="148"/>
        <v>0</v>
      </c>
      <c r="V1100" s="76">
        <f t="shared" ca="1" si="154"/>
        <v>0</v>
      </c>
      <c r="W1100" s="76">
        <f t="shared" ca="1" si="149"/>
        <v>0</v>
      </c>
      <c r="Y1100" s="106" t="str">
        <f t="shared" si="150"/>
        <v>prüfen</v>
      </c>
      <c r="Z1100" s="107" t="str">
        <f ca="1">IFERROR(OFFSET(MD!$U$5,MATCH(Grundlagen_Abrechnung_KAE!$E1100,MD_GENDER,0),0),"")</f>
        <v/>
      </c>
      <c r="AA1100" s="104">
        <f t="shared" si="151"/>
        <v>0</v>
      </c>
      <c r="AC1100" s="104">
        <f t="shared" si="152"/>
        <v>0</v>
      </c>
      <c r="AD1100" s="104">
        <f ca="1">IF(F1100="Arbeitgeberähnliche Stellung",OFFSET(MD!$Q$5,MATCH(Grundlagen_Abrechnung_KAE!$AK$7,MD_JAHR,0),0)*$H1100,IF(J1100&gt;0,AC1100,I1100))</f>
        <v>0</v>
      </c>
      <c r="AF1100" s="85" t="e">
        <f ca="1">OFFSET(MD!$P$5,MATCH($AK$7,MD_JAHR,0),0)*12</f>
        <v>#VALUE!</v>
      </c>
      <c r="AG1100" s="85">
        <f t="shared" si="153"/>
        <v>0</v>
      </c>
      <c r="AH1100" s="81"/>
      <c r="AJ1100" s="72"/>
      <c r="AK1100" s="72"/>
      <c r="AL1100" s="72"/>
      <c r="AM1100" s="72"/>
      <c r="AN1100" s="72"/>
    </row>
    <row r="1101" spans="2:40" ht="15" customHeight="1" x14ac:dyDescent="0.2">
      <c r="B1101" s="78"/>
      <c r="C1101" s="78"/>
      <c r="D1101" s="78"/>
      <c r="E1101" s="79"/>
      <c r="F1101" s="80"/>
      <c r="G1101" s="73"/>
      <c r="H1101" s="82"/>
      <c r="I1101" s="93"/>
      <c r="J1101" s="90"/>
      <c r="K1101" s="83"/>
      <c r="L1101" s="83"/>
      <c r="M1101" s="84"/>
      <c r="N1101" s="83"/>
      <c r="O1101" s="104" t="str">
        <f ca="1">IF($B1101="","",IF(F1101="Arbeitgeberähnliche Stellung",OFFSET(MD!$Q$5,MATCH(Grundlagen_Abrechnung_KAE!$AK$7,MD_JAHR,0),0)*$H1101,IF(((AD1101/12*M1101*12)+N1101)&gt;AF1101,AF1101/12,((AD1101/12*M1101*12)+N1101)/12)))</f>
        <v/>
      </c>
      <c r="P1101" s="90"/>
      <c r="Q1101" s="90"/>
      <c r="R1101" s="104">
        <f t="shared" si="146"/>
        <v>0</v>
      </c>
      <c r="T1101" s="145">
        <f t="shared" si="147"/>
        <v>0</v>
      </c>
      <c r="U1101" s="76">
        <f t="shared" ca="1" si="148"/>
        <v>0</v>
      </c>
      <c r="V1101" s="76">
        <f t="shared" ca="1" si="154"/>
        <v>0</v>
      </c>
      <c r="W1101" s="76">
        <f t="shared" ca="1" si="149"/>
        <v>0</v>
      </c>
      <c r="Y1101" s="106" t="str">
        <f t="shared" si="150"/>
        <v>prüfen</v>
      </c>
      <c r="Z1101" s="107" t="str">
        <f ca="1">IFERROR(OFFSET(MD!$U$5,MATCH(Grundlagen_Abrechnung_KAE!$E1101,MD_GENDER,0),0),"")</f>
        <v/>
      </c>
      <c r="AA1101" s="104">
        <f t="shared" si="151"/>
        <v>0</v>
      </c>
      <c r="AC1101" s="104">
        <f t="shared" si="152"/>
        <v>0</v>
      </c>
      <c r="AD1101" s="104">
        <f ca="1">IF(F1101="Arbeitgeberähnliche Stellung",OFFSET(MD!$Q$5,MATCH(Grundlagen_Abrechnung_KAE!$AK$7,MD_JAHR,0),0)*$H1101,IF(J1101&gt;0,AC1101,I1101))</f>
        <v>0</v>
      </c>
      <c r="AF1101" s="85" t="e">
        <f ca="1">OFFSET(MD!$P$5,MATCH($AK$7,MD_JAHR,0),0)*12</f>
        <v>#VALUE!</v>
      </c>
      <c r="AG1101" s="85">
        <f t="shared" si="153"/>
        <v>0</v>
      </c>
      <c r="AH1101" s="81"/>
      <c r="AJ1101" s="72"/>
      <c r="AK1101" s="72"/>
      <c r="AL1101" s="72"/>
      <c r="AM1101" s="72"/>
      <c r="AN1101" s="72"/>
    </row>
    <row r="1102" spans="2:40" ht="15" customHeight="1" x14ac:dyDescent="0.2">
      <c r="B1102" s="78"/>
      <c r="C1102" s="78"/>
      <c r="D1102" s="78"/>
      <c r="E1102" s="79"/>
      <c r="F1102" s="80"/>
      <c r="G1102" s="73"/>
      <c r="H1102" s="82"/>
      <c r="I1102" s="93"/>
      <c r="J1102" s="90"/>
      <c r="K1102" s="83"/>
      <c r="L1102" s="83"/>
      <c r="M1102" s="84"/>
      <c r="N1102" s="83"/>
      <c r="O1102" s="104" t="str">
        <f ca="1">IF($B1102="","",IF(F1102="Arbeitgeberähnliche Stellung",OFFSET(MD!$Q$5,MATCH(Grundlagen_Abrechnung_KAE!$AK$7,MD_JAHR,0),0)*$H1102,IF(((AD1102/12*M1102*12)+N1102)&gt;AF1102,AF1102/12,((AD1102/12*M1102*12)+N1102)/12)))</f>
        <v/>
      </c>
      <c r="P1102" s="90"/>
      <c r="Q1102" s="90"/>
      <c r="R1102" s="104">
        <f t="shared" si="146"/>
        <v>0</v>
      </c>
      <c r="T1102" s="145">
        <f t="shared" si="147"/>
        <v>0</v>
      </c>
      <c r="U1102" s="76">
        <f t="shared" ca="1" si="148"/>
        <v>0</v>
      </c>
      <c r="V1102" s="76">
        <f t="shared" ca="1" si="154"/>
        <v>0</v>
      </c>
      <c r="W1102" s="76">
        <f t="shared" ca="1" si="149"/>
        <v>0</v>
      </c>
      <c r="Y1102" s="106" t="str">
        <f t="shared" si="150"/>
        <v>prüfen</v>
      </c>
      <c r="Z1102" s="107" t="str">
        <f ca="1">IFERROR(OFFSET(MD!$U$5,MATCH(Grundlagen_Abrechnung_KAE!$E1102,MD_GENDER,0),0),"")</f>
        <v/>
      </c>
      <c r="AA1102" s="104">
        <f t="shared" si="151"/>
        <v>0</v>
      </c>
      <c r="AC1102" s="104">
        <f t="shared" si="152"/>
        <v>0</v>
      </c>
      <c r="AD1102" s="104">
        <f ca="1">IF(F1102="Arbeitgeberähnliche Stellung",OFFSET(MD!$Q$5,MATCH(Grundlagen_Abrechnung_KAE!$AK$7,MD_JAHR,0),0)*$H1102,IF(J1102&gt;0,AC1102,I1102))</f>
        <v>0</v>
      </c>
      <c r="AF1102" s="85" t="e">
        <f ca="1">OFFSET(MD!$P$5,MATCH($AK$7,MD_JAHR,0),0)*12</f>
        <v>#VALUE!</v>
      </c>
      <c r="AG1102" s="85">
        <f t="shared" si="153"/>
        <v>0</v>
      </c>
      <c r="AH1102" s="81"/>
      <c r="AJ1102" s="72"/>
      <c r="AK1102" s="72"/>
      <c r="AL1102" s="72"/>
      <c r="AM1102" s="72"/>
      <c r="AN1102" s="72"/>
    </row>
    <row r="1103" spans="2:40" ht="15" customHeight="1" x14ac:dyDescent="0.2">
      <c r="B1103" s="78"/>
      <c r="C1103" s="78"/>
      <c r="D1103" s="78"/>
      <c r="E1103" s="79"/>
      <c r="F1103" s="80"/>
      <c r="G1103" s="73"/>
      <c r="H1103" s="82"/>
      <c r="I1103" s="93"/>
      <c r="J1103" s="90"/>
      <c r="K1103" s="83"/>
      <c r="L1103" s="83"/>
      <c r="M1103" s="84"/>
      <c r="N1103" s="83"/>
      <c r="O1103" s="104" t="str">
        <f ca="1">IF($B1103="","",IF(F1103="Arbeitgeberähnliche Stellung",OFFSET(MD!$Q$5,MATCH(Grundlagen_Abrechnung_KAE!$AK$7,MD_JAHR,0),0)*$H1103,IF(((AD1103/12*M1103*12)+N1103)&gt;AF1103,AF1103/12,((AD1103/12*M1103*12)+N1103)/12)))</f>
        <v/>
      </c>
      <c r="P1103" s="90"/>
      <c r="Q1103" s="90"/>
      <c r="R1103" s="104">
        <f t="shared" si="146"/>
        <v>0</v>
      </c>
      <c r="T1103" s="145">
        <f t="shared" si="147"/>
        <v>0</v>
      </c>
      <c r="U1103" s="76">
        <f t="shared" ca="1" si="148"/>
        <v>0</v>
      </c>
      <c r="V1103" s="76">
        <f t="shared" ca="1" si="154"/>
        <v>0</v>
      </c>
      <c r="W1103" s="76">
        <f t="shared" ca="1" si="149"/>
        <v>0</v>
      </c>
      <c r="Y1103" s="106" t="str">
        <f t="shared" si="150"/>
        <v>prüfen</v>
      </c>
      <c r="Z1103" s="107" t="str">
        <f ca="1">IFERROR(OFFSET(MD!$U$5,MATCH(Grundlagen_Abrechnung_KAE!$E1103,MD_GENDER,0),0),"")</f>
        <v/>
      </c>
      <c r="AA1103" s="104">
        <f t="shared" si="151"/>
        <v>0</v>
      </c>
      <c r="AC1103" s="104">
        <f t="shared" si="152"/>
        <v>0</v>
      </c>
      <c r="AD1103" s="104">
        <f ca="1">IF(F1103="Arbeitgeberähnliche Stellung",OFFSET(MD!$Q$5,MATCH(Grundlagen_Abrechnung_KAE!$AK$7,MD_JAHR,0),0)*$H1103,IF(J1103&gt;0,AC1103,I1103))</f>
        <v>0</v>
      </c>
      <c r="AF1103" s="85" t="e">
        <f ca="1">OFFSET(MD!$P$5,MATCH($AK$7,MD_JAHR,0),0)*12</f>
        <v>#VALUE!</v>
      </c>
      <c r="AG1103" s="85">
        <f t="shared" si="153"/>
        <v>0</v>
      </c>
      <c r="AH1103" s="81"/>
      <c r="AJ1103" s="72"/>
      <c r="AK1103" s="72"/>
      <c r="AL1103" s="72"/>
      <c r="AM1103" s="72"/>
      <c r="AN1103" s="72"/>
    </row>
    <row r="1104" spans="2:40" ht="15" customHeight="1" x14ac:dyDescent="0.2">
      <c r="B1104" s="78"/>
      <c r="C1104" s="78"/>
      <c r="D1104" s="78"/>
      <c r="E1104" s="79"/>
      <c r="F1104" s="80"/>
      <c r="G1104" s="73"/>
      <c r="H1104" s="82"/>
      <c r="I1104" s="93"/>
      <c r="J1104" s="90"/>
      <c r="K1104" s="83"/>
      <c r="L1104" s="83"/>
      <c r="M1104" s="84"/>
      <c r="N1104" s="83"/>
      <c r="O1104" s="104" t="str">
        <f ca="1">IF($B1104="","",IF(F1104="Arbeitgeberähnliche Stellung",OFFSET(MD!$Q$5,MATCH(Grundlagen_Abrechnung_KAE!$AK$7,MD_JAHR,0),0)*$H1104,IF(((AD1104/12*M1104*12)+N1104)&gt;AF1104,AF1104/12,((AD1104/12*M1104*12)+N1104)/12)))</f>
        <v/>
      </c>
      <c r="P1104" s="90"/>
      <c r="Q1104" s="90"/>
      <c r="R1104" s="104">
        <f t="shared" si="146"/>
        <v>0</v>
      </c>
      <c r="T1104" s="145">
        <f t="shared" si="147"/>
        <v>0</v>
      </c>
      <c r="U1104" s="76">
        <f t="shared" ca="1" si="148"/>
        <v>0</v>
      </c>
      <c r="V1104" s="76">
        <f t="shared" ca="1" si="154"/>
        <v>0</v>
      </c>
      <c r="W1104" s="76">
        <f t="shared" ca="1" si="149"/>
        <v>0</v>
      </c>
      <c r="Y1104" s="106" t="str">
        <f t="shared" si="150"/>
        <v>prüfen</v>
      </c>
      <c r="Z1104" s="107" t="str">
        <f ca="1">IFERROR(OFFSET(MD!$U$5,MATCH(Grundlagen_Abrechnung_KAE!$E1104,MD_GENDER,0),0),"")</f>
        <v/>
      </c>
      <c r="AA1104" s="104">
        <f t="shared" si="151"/>
        <v>0</v>
      </c>
      <c r="AC1104" s="104">
        <f t="shared" si="152"/>
        <v>0</v>
      </c>
      <c r="AD1104" s="104">
        <f ca="1">IF(F1104="Arbeitgeberähnliche Stellung",OFFSET(MD!$Q$5,MATCH(Grundlagen_Abrechnung_KAE!$AK$7,MD_JAHR,0),0)*$H1104,IF(J1104&gt;0,AC1104,I1104))</f>
        <v>0</v>
      </c>
      <c r="AF1104" s="85" t="e">
        <f ca="1">OFFSET(MD!$P$5,MATCH($AK$7,MD_JAHR,0),0)*12</f>
        <v>#VALUE!</v>
      </c>
      <c r="AG1104" s="85">
        <f t="shared" si="153"/>
        <v>0</v>
      </c>
      <c r="AH1104" s="81"/>
      <c r="AJ1104" s="72"/>
      <c r="AK1104" s="72"/>
      <c r="AL1104" s="72"/>
      <c r="AM1104" s="72"/>
      <c r="AN1104" s="72"/>
    </row>
    <row r="1105" spans="2:40" ht="15" customHeight="1" x14ac:dyDescent="0.2">
      <c r="B1105" s="78"/>
      <c r="C1105" s="78"/>
      <c r="D1105" s="78"/>
      <c r="E1105" s="79"/>
      <c r="F1105" s="80"/>
      <c r="G1105" s="73"/>
      <c r="H1105" s="82"/>
      <c r="I1105" s="93"/>
      <c r="J1105" s="90"/>
      <c r="K1105" s="83"/>
      <c r="L1105" s="83"/>
      <c r="M1105" s="84"/>
      <c r="N1105" s="83"/>
      <c r="O1105" s="104" t="str">
        <f ca="1">IF($B1105="","",IF(F1105="Arbeitgeberähnliche Stellung",OFFSET(MD!$Q$5,MATCH(Grundlagen_Abrechnung_KAE!$AK$7,MD_JAHR,0),0)*$H1105,IF(((AD1105/12*M1105*12)+N1105)&gt;AF1105,AF1105/12,((AD1105/12*M1105*12)+N1105)/12)))</f>
        <v/>
      </c>
      <c r="P1105" s="90"/>
      <c r="Q1105" s="90"/>
      <c r="R1105" s="104">
        <f t="shared" si="146"/>
        <v>0</v>
      </c>
      <c r="T1105" s="145">
        <f t="shared" si="147"/>
        <v>0</v>
      </c>
      <c r="U1105" s="76">
        <f t="shared" ca="1" si="148"/>
        <v>0</v>
      </c>
      <c r="V1105" s="76">
        <f t="shared" ca="1" si="154"/>
        <v>0</v>
      </c>
      <c r="W1105" s="76">
        <f t="shared" ca="1" si="149"/>
        <v>0</v>
      </c>
      <c r="Y1105" s="106" t="str">
        <f t="shared" si="150"/>
        <v>prüfen</v>
      </c>
      <c r="Z1105" s="107" t="str">
        <f ca="1">IFERROR(OFFSET(MD!$U$5,MATCH(Grundlagen_Abrechnung_KAE!$E1105,MD_GENDER,0),0),"")</f>
        <v/>
      </c>
      <c r="AA1105" s="104">
        <f t="shared" si="151"/>
        <v>0</v>
      </c>
      <c r="AC1105" s="104">
        <f t="shared" si="152"/>
        <v>0</v>
      </c>
      <c r="AD1105" s="104">
        <f ca="1">IF(F1105="Arbeitgeberähnliche Stellung",OFFSET(MD!$Q$5,MATCH(Grundlagen_Abrechnung_KAE!$AK$7,MD_JAHR,0),0)*$H1105,IF(J1105&gt;0,AC1105,I1105))</f>
        <v>0</v>
      </c>
      <c r="AF1105" s="85" t="e">
        <f ca="1">OFFSET(MD!$P$5,MATCH($AK$7,MD_JAHR,0),0)*12</f>
        <v>#VALUE!</v>
      </c>
      <c r="AG1105" s="85">
        <f t="shared" si="153"/>
        <v>0</v>
      </c>
      <c r="AH1105" s="81"/>
      <c r="AJ1105" s="72"/>
      <c r="AK1105" s="72"/>
      <c r="AL1105" s="72"/>
      <c r="AM1105" s="72"/>
      <c r="AN1105" s="72"/>
    </row>
    <row r="1106" spans="2:40" ht="15" customHeight="1" x14ac:dyDescent="0.2">
      <c r="B1106" s="78"/>
      <c r="C1106" s="78"/>
      <c r="D1106" s="78"/>
      <c r="E1106" s="79"/>
      <c r="F1106" s="80"/>
      <c r="G1106" s="73"/>
      <c r="H1106" s="82"/>
      <c r="I1106" s="93"/>
      <c r="J1106" s="90"/>
      <c r="K1106" s="83"/>
      <c r="L1106" s="83"/>
      <c r="M1106" s="84"/>
      <c r="N1106" s="83"/>
      <c r="O1106" s="104" t="str">
        <f ca="1">IF($B1106="","",IF(F1106="Arbeitgeberähnliche Stellung",OFFSET(MD!$Q$5,MATCH(Grundlagen_Abrechnung_KAE!$AK$7,MD_JAHR,0),0)*$H1106,IF(((AD1106/12*M1106*12)+N1106)&gt;AF1106,AF1106/12,((AD1106/12*M1106*12)+N1106)/12)))</f>
        <v/>
      </c>
      <c r="P1106" s="90"/>
      <c r="Q1106" s="90"/>
      <c r="R1106" s="104">
        <f t="shared" si="146"/>
        <v>0</v>
      </c>
      <c r="T1106" s="145">
        <f t="shared" si="147"/>
        <v>0</v>
      </c>
      <c r="U1106" s="76">
        <f t="shared" ca="1" si="148"/>
        <v>0</v>
      </c>
      <c r="V1106" s="76">
        <f t="shared" ca="1" si="154"/>
        <v>0</v>
      </c>
      <c r="W1106" s="76">
        <f t="shared" ca="1" si="149"/>
        <v>0</v>
      </c>
      <c r="Y1106" s="106" t="str">
        <f t="shared" si="150"/>
        <v>prüfen</v>
      </c>
      <c r="Z1106" s="107" t="str">
        <f ca="1">IFERROR(OFFSET(MD!$U$5,MATCH(Grundlagen_Abrechnung_KAE!$E1106,MD_GENDER,0),0),"")</f>
        <v/>
      </c>
      <c r="AA1106" s="104">
        <f t="shared" si="151"/>
        <v>0</v>
      </c>
      <c r="AC1106" s="104">
        <f t="shared" si="152"/>
        <v>0</v>
      </c>
      <c r="AD1106" s="104">
        <f ca="1">IF(F1106="Arbeitgeberähnliche Stellung",OFFSET(MD!$Q$5,MATCH(Grundlagen_Abrechnung_KAE!$AK$7,MD_JAHR,0),0)*$H1106,IF(J1106&gt;0,AC1106,I1106))</f>
        <v>0</v>
      </c>
      <c r="AF1106" s="85" t="e">
        <f ca="1">OFFSET(MD!$P$5,MATCH($AK$7,MD_JAHR,0),0)*12</f>
        <v>#VALUE!</v>
      </c>
      <c r="AG1106" s="85">
        <f t="shared" si="153"/>
        <v>0</v>
      </c>
      <c r="AH1106" s="81"/>
      <c r="AJ1106" s="72"/>
      <c r="AK1106" s="72"/>
      <c r="AL1106" s="72"/>
      <c r="AM1106" s="72"/>
      <c r="AN1106" s="72"/>
    </row>
    <row r="1107" spans="2:40" ht="15" customHeight="1" x14ac:dyDescent="0.2">
      <c r="B1107" s="78"/>
      <c r="C1107" s="78"/>
      <c r="D1107" s="78"/>
      <c r="E1107" s="79"/>
      <c r="F1107" s="80"/>
      <c r="G1107" s="73"/>
      <c r="H1107" s="82"/>
      <c r="I1107" s="93"/>
      <c r="J1107" s="90"/>
      <c r="K1107" s="83"/>
      <c r="L1107" s="83"/>
      <c r="M1107" s="84"/>
      <c r="N1107" s="83"/>
      <c r="O1107" s="104" t="str">
        <f ca="1">IF($B1107="","",IF(F1107="Arbeitgeberähnliche Stellung",OFFSET(MD!$Q$5,MATCH(Grundlagen_Abrechnung_KAE!$AK$7,MD_JAHR,0),0)*$H1107,IF(((AD1107/12*M1107*12)+N1107)&gt;AF1107,AF1107/12,((AD1107/12*M1107*12)+N1107)/12)))</f>
        <v/>
      </c>
      <c r="P1107" s="90"/>
      <c r="Q1107" s="90"/>
      <c r="R1107" s="104">
        <f t="shared" ref="R1107:R1170" si="155">ROUND(IF(Q1107="",0,IF(P1107=0,0,IF(Q1107&gt;P1107,0,P1107-Q1107))),2)</f>
        <v>0</v>
      </c>
      <c r="T1107" s="145">
        <f t="shared" ref="T1107:T1170" si="156">IFERROR(R1107/P1107,0)</f>
        <v>0</v>
      </c>
      <c r="U1107" s="76">
        <f t="shared" ref="U1107:U1170" ca="1" si="157">IFERROR(IF(O1107-W1107=0,O1107,(O1107)*(1-T1107)),0)</f>
        <v>0</v>
      </c>
      <c r="V1107" s="76">
        <f t="shared" ca="1" si="154"/>
        <v>0</v>
      </c>
      <c r="W1107" s="76">
        <f t="shared" ref="W1107:W1170" ca="1" si="158">IFERROR(O1107*T1107,0)*0.8</f>
        <v>0</v>
      </c>
      <c r="Y1107" s="106" t="str">
        <f t="shared" ref="Y1107:Y1170" si="159">IF(YEAR($G1107)&gt;$Y$16,"prüfen","")</f>
        <v>prüfen</v>
      </c>
      <c r="Z1107" s="107" t="str">
        <f ca="1">IFERROR(OFFSET(MD!$U$5,MATCH(Grundlagen_Abrechnung_KAE!$E1107,MD_GENDER,0),0),"")</f>
        <v/>
      </c>
      <c r="AA1107" s="104">
        <f t="shared" ref="AA1107:AA1170" si="160">IF(B1107="",0,IF(YEAR(G1107)&gt;$AA$16,0,1))</f>
        <v>0</v>
      </c>
      <c r="AC1107" s="104">
        <f t="shared" ref="AC1107:AC1170" si="161">IF(J1107*K1107/6&gt;J1107*L1107/12,J1107*K1107/6,J1107*L1107/12)</f>
        <v>0</v>
      </c>
      <c r="AD1107" s="104">
        <f ca="1">IF(F1107="Arbeitgeberähnliche Stellung",OFFSET(MD!$Q$5,MATCH(Grundlagen_Abrechnung_KAE!$AK$7,MD_JAHR,0),0)*$H1107,IF(J1107&gt;0,AC1107,I1107))</f>
        <v>0</v>
      </c>
      <c r="AF1107" s="85" t="e">
        <f ca="1">OFFSET(MD!$P$5,MATCH($AK$7,MD_JAHR,0),0)*12</f>
        <v>#VALUE!</v>
      </c>
      <c r="AG1107" s="85">
        <f t="shared" ref="AG1107:AG1170" si="162">I1107*M1107+N1107</f>
        <v>0</v>
      </c>
      <c r="AH1107" s="81"/>
      <c r="AJ1107" s="72"/>
      <c r="AK1107" s="72"/>
      <c r="AL1107" s="72"/>
      <c r="AM1107" s="72"/>
      <c r="AN1107" s="72"/>
    </row>
    <row r="1108" spans="2:40" ht="15" customHeight="1" x14ac:dyDescent="0.2">
      <c r="B1108" s="78"/>
      <c r="C1108" s="78"/>
      <c r="D1108" s="78"/>
      <c r="E1108" s="79"/>
      <c r="F1108" s="80"/>
      <c r="G1108" s="73"/>
      <c r="H1108" s="82"/>
      <c r="I1108" s="93"/>
      <c r="J1108" s="90"/>
      <c r="K1108" s="83"/>
      <c r="L1108" s="83"/>
      <c r="M1108" s="84"/>
      <c r="N1108" s="83"/>
      <c r="O1108" s="104" t="str">
        <f ca="1">IF($B1108="","",IF(F1108="Arbeitgeberähnliche Stellung",OFFSET(MD!$Q$5,MATCH(Grundlagen_Abrechnung_KAE!$AK$7,MD_JAHR,0),0)*$H1108,IF(((AD1108/12*M1108*12)+N1108)&gt;AF1108,AF1108/12,((AD1108/12*M1108*12)+N1108)/12)))</f>
        <v/>
      </c>
      <c r="P1108" s="90"/>
      <c r="Q1108" s="90"/>
      <c r="R1108" s="104">
        <f t="shared" si="155"/>
        <v>0</v>
      </c>
      <c r="T1108" s="145">
        <f t="shared" si="156"/>
        <v>0</v>
      </c>
      <c r="U1108" s="76">
        <f t="shared" ca="1" si="157"/>
        <v>0</v>
      </c>
      <c r="V1108" s="76">
        <f t="shared" ref="V1108:V1171" ca="1" si="163">IFERROR(O1108*T1108,0)</f>
        <v>0</v>
      </c>
      <c r="W1108" s="76">
        <f t="shared" ca="1" si="158"/>
        <v>0</v>
      </c>
      <c r="Y1108" s="106" t="str">
        <f t="shared" si="159"/>
        <v>prüfen</v>
      </c>
      <c r="Z1108" s="107" t="str">
        <f ca="1">IFERROR(OFFSET(MD!$U$5,MATCH(Grundlagen_Abrechnung_KAE!$E1108,MD_GENDER,0),0),"")</f>
        <v/>
      </c>
      <c r="AA1108" s="104">
        <f t="shared" si="160"/>
        <v>0</v>
      </c>
      <c r="AC1108" s="104">
        <f t="shared" si="161"/>
        <v>0</v>
      </c>
      <c r="AD1108" s="104">
        <f ca="1">IF(F1108="Arbeitgeberähnliche Stellung",OFFSET(MD!$Q$5,MATCH(Grundlagen_Abrechnung_KAE!$AK$7,MD_JAHR,0),0)*$H1108,IF(J1108&gt;0,AC1108,I1108))</f>
        <v>0</v>
      </c>
      <c r="AF1108" s="85" t="e">
        <f ca="1">OFFSET(MD!$P$5,MATCH($AK$7,MD_JAHR,0),0)*12</f>
        <v>#VALUE!</v>
      </c>
      <c r="AG1108" s="85">
        <f t="shared" si="162"/>
        <v>0</v>
      </c>
      <c r="AH1108" s="81"/>
      <c r="AJ1108" s="72"/>
      <c r="AK1108" s="72"/>
      <c r="AL1108" s="72"/>
      <c r="AM1108" s="72"/>
      <c r="AN1108" s="72"/>
    </row>
    <row r="1109" spans="2:40" ht="15" customHeight="1" x14ac:dyDescent="0.2">
      <c r="B1109" s="78"/>
      <c r="C1109" s="78"/>
      <c r="D1109" s="78"/>
      <c r="E1109" s="79"/>
      <c r="F1109" s="80"/>
      <c r="G1109" s="73"/>
      <c r="H1109" s="82"/>
      <c r="I1109" s="93"/>
      <c r="J1109" s="90"/>
      <c r="K1109" s="83"/>
      <c r="L1109" s="83"/>
      <c r="M1109" s="84"/>
      <c r="N1109" s="83"/>
      <c r="O1109" s="104" t="str">
        <f ca="1">IF($B1109="","",IF(F1109="Arbeitgeberähnliche Stellung",OFFSET(MD!$Q$5,MATCH(Grundlagen_Abrechnung_KAE!$AK$7,MD_JAHR,0),0)*$H1109,IF(((AD1109/12*M1109*12)+N1109)&gt;AF1109,AF1109/12,((AD1109/12*M1109*12)+N1109)/12)))</f>
        <v/>
      </c>
      <c r="P1109" s="90"/>
      <c r="Q1109" s="90"/>
      <c r="R1109" s="104">
        <f t="shared" si="155"/>
        <v>0</v>
      </c>
      <c r="T1109" s="145">
        <f t="shared" si="156"/>
        <v>0</v>
      </c>
      <c r="U1109" s="76">
        <f t="shared" ca="1" si="157"/>
        <v>0</v>
      </c>
      <c r="V1109" s="76">
        <f t="shared" ca="1" si="163"/>
        <v>0</v>
      </c>
      <c r="W1109" s="76">
        <f t="shared" ca="1" si="158"/>
        <v>0</v>
      </c>
      <c r="Y1109" s="106" t="str">
        <f t="shared" si="159"/>
        <v>prüfen</v>
      </c>
      <c r="Z1109" s="107" t="str">
        <f ca="1">IFERROR(OFFSET(MD!$U$5,MATCH(Grundlagen_Abrechnung_KAE!$E1109,MD_GENDER,0),0),"")</f>
        <v/>
      </c>
      <c r="AA1109" s="104">
        <f t="shared" si="160"/>
        <v>0</v>
      </c>
      <c r="AC1109" s="104">
        <f t="shared" si="161"/>
        <v>0</v>
      </c>
      <c r="AD1109" s="104">
        <f ca="1">IF(F1109="Arbeitgeberähnliche Stellung",OFFSET(MD!$Q$5,MATCH(Grundlagen_Abrechnung_KAE!$AK$7,MD_JAHR,0),0)*$H1109,IF(J1109&gt;0,AC1109,I1109))</f>
        <v>0</v>
      </c>
      <c r="AF1109" s="85" t="e">
        <f ca="1">OFFSET(MD!$P$5,MATCH($AK$7,MD_JAHR,0),0)*12</f>
        <v>#VALUE!</v>
      </c>
      <c r="AG1109" s="85">
        <f t="shared" si="162"/>
        <v>0</v>
      </c>
      <c r="AH1109" s="81"/>
      <c r="AJ1109" s="72"/>
      <c r="AK1109" s="72"/>
      <c r="AL1109" s="72"/>
      <c r="AM1109" s="72"/>
      <c r="AN1109" s="72"/>
    </row>
    <row r="1110" spans="2:40" ht="15" customHeight="1" x14ac:dyDescent="0.2">
      <c r="B1110" s="78"/>
      <c r="C1110" s="78"/>
      <c r="D1110" s="78"/>
      <c r="E1110" s="79"/>
      <c r="F1110" s="80"/>
      <c r="G1110" s="73"/>
      <c r="H1110" s="82"/>
      <c r="I1110" s="93"/>
      <c r="J1110" s="90"/>
      <c r="K1110" s="83"/>
      <c r="L1110" s="83"/>
      <c r="M1110" s="84"/>
      <c r="N1110" s="83"/>
      <c r="O1110" s="104" t="str">
        <f ca="1">IF($B1110="","",IF(F1110="Arbeitgeberähnliche Stellung",OFFSET(MD!$Q$5,MATCH(Grundlagen_Abrechnung_KAE!$AK$7,MD_JAHR,0),0)*$H1110,IF(((AD1110/12*M1110*12)+N1110)&gt;AF1110,AF1110/12,((AD1110/12*M1110*12)+N1110)/12)))</f>
        <v/>
      </c>
      <c r="P1110" s="90"/>
      <c r="Q1110" s="90"/>
      <c r="R1110" s="104">
        <f t="shared" si="155"/>
        <v>0</v>
      </c>
      <c r="T1110" s="145">
        <f t="shared" si="156"/>
        <v>0</v>
      </c>
      <c r="U1110" s="76">
        <f t="shared" ca="1" si="157"/>
        <v>0</v>
      </c>
      <c r="V1110" s="76">
        <f t="shared" ca="1" si="163"/>
        <v>0</v>
      </c>
      <c r="W1110" s="76">
        <f t="shared" ca="1" si="158"/>
        <v>0</v>
      </c>
      <c r="Y1110" s="106" t="str">
        <f t="shared" si="159"/>
        <v>prüfen</v>
      </c>
      <c r="Z1110" s="107" t="str">
        <f ca="1">IFERROR(OFFSET(MD!$U$5,MATCH(Grundlagen_Abrechnung_KAE!$E1110,MD_GENDER,0),0),"")</f>
        <v/>
      </c>
      <c r="AA1110" s="104">
        <f t="shared" si="160"/>
        <v>0</v>
      </c>
      <c r="AC1110" s="104">
        <f t="shared" si="161"/>
        <v>0</v>
      </c>
      <c r="AD1110" s="104">
        <f ca="1">IF(F1110="Arbeitgeberähnliche Stellung",OFFSET(MD!$Q$5,MATCH(Grundlagen_Abrechnung_KAE!$AK$7,MD_JAHR,0),0)*$H1110,IF(J1110&gt;0,AC1110,I1110))</f>
        <v>0</v>
      </c>
      <c r="AF1110" s="85" t="e">
        <f ca="1">OFFSET(MD!$P$5,MATCH($AK$7,MD_JAHR,0),0)*12</f>
        <v>#VALUE!</v>
      </c>
      <c r="AG1110" s="85">
        <f t="shared" si="162"/>
        <v>0</v>
      </c>
      <c r="AH1110" s="81"/>
      <c r="AJ1110" s="72"/>
      <c r="AK1110" s="72"/>
      <c r="AL1110" s="72"/>
      <c r="AM1110" s="72"/>
      <c r="AN1110" s="72"/>
    </row>
    <row r="1111" spans="2:40" ht="15" customHeight="1" x14ac:dyDescent="0.2">
      <c r="B1111" s="78"/>
      <c r="C1111" s="78"/>
      <c r="D1111" s="78"/>
      <c r="E1111" s="79"/>
      <c r="F1111" s="80"/>
      <c r="G1111" s="73"/>
      <c r="H1111" s="82"/>
      <c r="I1111" s="93"/>
      <c r="J1111" s="90"/>
      <c r="K1111" s="83"/>
      <c r="L1111" s="83"/>
      <c r="M1111" s="84"/>
      <c r="N1111" s="83"/>
      <c r="O1111" s="104" t="str">
        <f ca="1">IF($B1111="","",IF(F1111="Arbeitgeberähnliche Stellung",OFFSET(MD!$Q$5,MATCH(Grundlagen_Abrechnung_KAE!$AK$7,MD_JAHR,0),0)*$H1111,IF(((AD1111/12*M1111*12)+N1111)&gt;AF1111,AF1111/12,((AD1111/12*M1111*12)+N1111)/12)))</f>
        <v/>
      </c>
      <c r="P1111" s="90"/>
      <c r="Q1111" s="90"/>
      <c r="R1111" s="104">
        <f t="shared" si="155"/>
        <v>0</v>
      </c>
      <c r="T1111" s="145">
        <f t="shared" si="156"/>
        <v>0</v>
      </c>
      <c r="U1111" s="76">
        <f t="shared" ca="1" si="157"/>
        <v>0</v>
      </c>
      <c r="V1111" s="76">
        <f t="shared" ca="1" si="163"/>
        <v>0</v>
      </c>
      <c r="W1111" s="76">
        <f t="shared" ca="1" si="158"/>
        <v>0</v>
      </c>
      <c r="Y1111" s="106" t="str">
        <f t="shared" si="159"/>
        <v>prüfen</v>
      </c>
      <c r="Z1111" s="107" t="str">
        <f ca="1">IFERROR(OFFSET(MD!$U$5,MATCH(Grundlagen_Abrechnung_KAE!$E1111,MD_GENDER,0),0),"")</f>
        <v/>
      </c>
      <c r="AA1111" s="104">
        <f t="shared" si="160"/>
        <v>0</v>
      </c>
      <c r="AC1111" s="104">
        <f t="shared" si="161"/>
        <v>0</v>
      </c>
      <c r="AD1111" s="104">
        <f ca="1">IF(F1111="Arbeitgeberähnliche Stellung",OFFSET(MD!$Q$5,MATCH(Grundlagen_Abrechnung_KAE!$AK$7,MD_JAHR,0),0)*$H1111,IF(J1111&gt;0,AC1111,I1111))</f>
        <v>0</v>
      </c>
      <c r="AF1111" s="85" t="e">
        <f ca="1">OFFSET(MD!$P$5,MATCH($AK$7,MD_JAHR,0),0)*12</f>
        <v>#VALUE!</v>
      </c>
      <c r="AG1111" s="85">
        <f t="shared" si="162"/>
        <v>0</v>
      </c>
      <c r="AH1111" s="81"/>
      <c r="AJ1111" s="72"/>
      <c r="AK1111" s="72"/>
      <c r="AL1111" s="72"/>
      <c r="AM1111" s="72"/>
      <c r="AN1111" s="72"/>
    </row>
    <row r="1112" spans="2:40" ht="15" customHeight="1" x14ac:dyDescent="0.2">
      <c r="B1112" s="78"/>
      <c r="C1112" s="78"/>
      <c r="D1112" s="78"/>
      <c r="E1112" s="79"/>
      <c r="F1112" s="80"/>
      <c r="G1112" s="73"/>
      <c r="H1112" s="82"/>
      <c r="I1112" s="93"/>
      <c r="J1112" s="90"/>
      <c r="K1112" s="83"/>
      <c r="L1112" s="83"/>
      <c r="M1112" s="84"/>
      <c r="N1112" s="83"/>
      <c r="O1112" s="104" t="str">
        <f ca="1">IF($B1112="","",IF(F1112="Arbeitgeberähnliche Stellung",OFFSET(MD!$Q$5,MATCH(Grundlagen_Abrechnung_KAE!$AK$7,MD_JAHR,0),0)*$H1112,IF(((AD1112/12*M1112*12)+N1112)&gt;AF1112,AF1112/12,((AD1112/12*M1112*12)+N1112)/12)))</f>
        <v/>
      </c>
      <c r="P1112" s="90"/>
      <c r="Q1112" s="90"/>
      <c r="R1112" s="104">
        <f t="shared" si="155"/>
        <v>0</v>
      </c>
      <c r="T1112" s="145">
        <f t="shared" si="156"/>
        <v>0</v>
      </c>
      <c r="U1112" s="76">
        <f t="shared" ca="1" si="157"/>
        <v>0</v>
      </c>
      <c r="V1112" s="76">
        <f t="shared" ca="1" si="163"/>
        <v>0</v>
      </c>
      <c r="W1112" s="76">
        <f t="shared" ca="1" si="158"/>
        <v>0</v>
      </c>
      <c r="Y1112" s="106" t="str">
        <f t="shared" si="159"/>
        <v>prüfen</v>
      </c>
      <c r="Z1112" s="107" t="str">
        <f ca="1">IFERROR(OFFSET(MD!$U$5,MATCH(Grundlagen_Abrechnung_KAE!$E1112,MD_GENDER,0),0),"")</f>
        <v/>
      </c>
      <c r="AA1112" s="104">
        <f t="shared" si="160"/>
        <v>0</v>
      </c>
      <c r="AC1112" s="104">
        <f t="shared" si="161"/>
        <v>0</v>
      </c>
      <c r="AD1112" s="104">
        <f ca="1">IF(F1112="Arbeitgeberähnliche Stellung",OFFSET(MD!$Q$5,MATCH(Grundlagen_Abrechnung_KAE!$AK$7,MD_JAHR,0),0)*$H1112,IF(J1112&gt;0,AC1112,I1112))</f>
        <v>0</v>
      </c>
      <c r="AF1112" s="85" t="e">
        <f ca="1">OFFSET(MD!$P$5,MATCH($AK$7,MD_JAHR,0),0)*12</f>
        <v>#VALUE!</v>
      </c>
      <c r="AG1112" s="85">
        <f t="shared" si="162"/>
        <v>0</v>
      </c>
      <c r="AH1112" s="81"/>
      <c r="AJ1112" s="72"/>
      <c r="AK1112" s="72"/>
      <c r="AL1112" s="72"/>
      <c r="AM1112" s="72"/>
      <c r="AN1112" s="72"/>
    </row>
    <row r="1113" spans="2:40" ht="15" customHeight="1" x14ac:dyDescent="0.2">
      <c r="B1113" s="78"/>
      <c r="C1113" s="78"/>
      <c r="D1113" s="78"/>
      <c r="E1113" s="79"/>
      <c r="F1113" s="80"/>
      <c r="G1113" s="73"/>
      <c r="H1113" s="82"/>
      <c r="I1113" s="93"/>
      <c r="J1113" s="90"/>
      <c r="K1113" s="83"/>
      <c r="L1113" s="83"/>
      <c r="M1113" s="84"/>
      <c r="N1113" s="83"/>
      <c r="O1113" s="104" t="str">
        <f ca="1">IF($B1113="","",IF(F1113="Arbeitgeberähnliche Stellung",OFFSET(MD!$Q$5,MATCH(Grundlagen_Abrechnung_KAE!$AK$7,MD_JAHR,0),0)*$H1113,IF(((AD1113/12*M1113*12)+N1113)&gt;AF1113,AF1113/12,((AD1113/12*M1113*12)+N1113)/12)))</f>
        <v/>
      </c>
      <c r="P1113" s="90"/>
      <c r="Q1113" s="90"/>
      <c r="R1113" s="104">
        <f t="shared" si="155"/>
        <v>0</v>
      </c>
      <c r="T1113" s="145">
        <f t="shared" si="156"/>
        <v>0</v>
      </c>
      <c r="U1113" s="76">
        <f t="shared" ca="1" si="157"/>
        <v>0</v>
      </c>
      <c r="V1113" s="76">
        <f t="shared" ca="1" si="163"/>
        <v>0</v>
      </c>
      <c r="W1113" s="76">
        <f t="shared" ca="1" si="158"/>
        <v>0</v>
      </c>
      <c r="Y1113" s="106" t="str">
        <f t="shared" si="159"/>
        <v>prüfen</v>
      </c>
      <c r="Z1113" s="107" t="str">
        <f ca="1">IFERROR(OFFSET(MD!$U$5,MATCH(Grundlagen_Abrechnung_KAE!$E1113,MD_GENDER,0),0),"")</f>
        <v/>
      </c>
      <c r="AA1113" s="104">
        <f t="shared" si="160"/>
        <v>0</v>
      </c>
      <c r="AC1113" s="104">
        <f t="shared" si="161"/>
        <v>0</v>
      </c>
      <c r="AD1113" s="104">
        <f ca="1">IF(F1113="Arbeitgeberähnliche Stellung",OFFSET(MD!$Q$5,MATCH(Grundlagen_Abrechnung_KAE!$AK$7,MD_JAHR,0),0)*$H1113,IF(J1113&gt;0,AC1113,I1113))</f>
        <v>0</v>
      </c>
      <c r="AF1113" s="85" t="e">
        <f ca="1">OFFSET(MD!$P$5,MATCH($AK$7,MD_JAHR,0),0)*12</f>
        <v>#VALUE!</v>
      </c>
      <c r="AG1113" s="85">
        <f t="shared" si="162"/>
        <v>0</v>
      </c>
      <c r="AH1113" s="81"/>
      <c r="AJ1113" s="72"/>
      <c r="AK1113" s="72"/>
      <c r="AL1113" s="72"/>
      <c r="AM1113" s="72"/>
      <c r="AN1113" s="72"/>
    </row>
    <row r="1114" spans="2:40" ht="15" customHeight="1" x14ac:dyDescent="0.2">
      <c r="B1114" s="78"/>
      <c r="C1114" s="78"/>
      <c r="D1114" s="78"/>
      <c r="E1114" s="79"/>
      <c r="F1114" s="80"/>
      <c r="G1114" s="73"/>
      <c r="H1114" s="82"/>
      <c r="I1114" s="93"/>
      <c r="J1114" s="90"/>
      <c r="K1114" s="83"/>
      <c r="L1114" s="83"/>
      <c r="M1114" s="84"/>
      <c r="N1114" s="83"/>
      <c r="O1114" s="104" t="str">
        <f ca="1">IF($B1114="","",IF(F1114="Arbeitgeberähnliche Stellung",OFFSET(MD!$Q$5,MATCH(Grundlagen_Abrechnung_KAE!$AK$7,MD_JAHR,0),0)*$H1114,IF(((AD1114/12*M1114*12)+N1114)&gt;AF1114,AF1114/12,((AD1114/12*M1114*12)+N1114)/12)))</f>
        <v/>
      </c>
      <c r="P1114" s="90"/>
      <c r="Q1114" s="90"/>
      <c r="R1114" s="104">
        <f t="shared" si="155"/>
        <v>0</v>
      </c>
      <c r="T1114" s="145">
        <f t="shared" si="156"/>
        <v>0</v>
      </c>
      <c r="U1114" s="76">
        <f t="shared" ca="1" si="157"/>
        <v>0</v>
      </c>
      <c r="V1114" s="76">
        <f t="shared" ca="1" si="163"/>
        <v>0</v>
      </c>
      <c r="W1114" s="76">
        <f t="shared" ca="1" si="158"/>
        <v>0</v>
      </c>
      <c r="Y1114" s="106" t="str">
        <f t="shared" si="159"/>
        <v>prüfen</v>
      </c>
      <c r="Z1114" s="107" t="str">
        <f ca="1">IFERROR(OFFSET(MD!$U$5,MATCH(Grundlagen_Abrechnung_KAE!$E1114,MD_GENDER,0),0),"")</f>
        <v/>
      </c>
      <c r="AA1114" s="104">
        <f t="shared" si="160"/>
        <v>0</v>
      </c>
      <c r="AC1114" s="104">
        <f t="shared" si="161"/>
        <v>0</v>
      </c>
      <c r="AD1114" s="104">
        <f ca="1">IF(F1114="Arbeitgeberähnliche Stellung",OFFSET(MD!$Q$5,MATCH(Grundlagen_Abrechnung_KAE!$AK$7,MD_JAHR,0),0)*$H1114,IF(J1114&gt;0,AC1114,I1114))</f>
        <v>0</v>
      </c>
      <c r="AF1114" s="85" t="e">
        <f ca="1">OFFSET(MD!$P$5,MATCH($AK$7,MD_JAHR,0),0)*12</f>
        <v>#VALUE!</v>
      </c>
      <c r="AG1114" s="85">
        <f t="shared" si="162"/>
        <v>0</v>
      </c>
      <c r="AH1114" s="81"/>
      <c r="AJ1114" s="72"/>
      <c r="AK1114" s="72"/>
      <c r="AL1114" s="72"/>
      <c r="AM1114" s="72"/>
      <c r="AN1114" s="72"/>
    </row>
    <row r="1115" spans="2:40" ht="15" customHeight="1" x14ac:dyDescent="0.2">
      <c r="B1115" s="78"/>
      <c r="C1115" s="78"/>
      <c r="D1115" s="78"/>
      <c r="E1115" s="79"/>
      <c r="F1115" s="80"/>
      <c r="G1115" s="73"/>
      <c r="H1115" s="82"/>
      <c r="I1115" s="93"/>
      <c r="J1115" s="90"/>
      <c r="K1115" s="83"/>
      <c r="L1115" s="83"/>
      <c r="M1115" s="84"/>
      <c r="N1115" s="83"/>
      <c r="O1115" s="104" t="str">
        <f ca="1">IF($B1115="","",IF(F1115="Arbeitgeberähnliche Stellung",OFFSET(MD!$Q$5,MATCH(Grundlagen_Abrechnung_KAE!$AK$7,MD_JAHR,0),0)*$H1115,IF(((AD1115/12*M1115*12)+N1115)&gt;AF1115,AF1115/12,((AD1115/12*M1115*12)+N1115)/12)))</f>
        <v/>
      </c>
      <c r="P1115" s="90"/>
      <c r="Q1115" s="90"/>
      <c r="R1115" s="104">
        <f t="shared" si="155"/>
        <v>0</v>
      </c>
      <c r="T1115" s="145">
        <f t="shared" si="156"/>
        <v>0</v>
      </c>
      <c r="U1115" s="76">
        <f t="shared" ca="1" si="157"/>
        <v>0</v>
      </c>
      <c r="V1115" s="76">
        <f t="shared" ca="1" si="163"/>
        <v>0</v>
      </c>
      <c r="W1115" s="76">
        <f t="shared" ca="1" si="158"/>
        <v>0</v>
      </c>
      <c r="Y1115" s="106" t="str">
        <f t="shared" si="159"/>
        <v>prüfen</v>
      </c>
      <c r="Z1115" s="107" t="str">
        <f ca="1">IFERROR(OFFSET(MD!$U$5,MATCH(Grundlagen_Abrechnung_KAE!$E1115,MD_GENDER,0),0),"")</f>
        <v/>
      </c>
      <c r="AA1115" s="104">
        <f t="shared" si="160"/>
        <v>0</v>
      </c>
      <c r="AC1115" s="104">
        <f t="shared" si="161"/>
        <v>0</v>
      </c>
      <c r="AD1115" s="104">
        <f ca="1">IF(F1115="Arbeitgeberähnliche Stellung",OFFSET(MD!$Q$5,MATCH(Grundlagen_Abrechnung_KAE!$AK$7,MD_JAHR,0),0)*$H1115,IF(J1115&gt;0,AC1115,I1115))</f>
        <v>0</v>
      </c>
      <c r="AF1115" s="85" t="e">
        <f ca="1">OFFSET(MD!$P$5,MATCH($AK$7,MD_JAHR,0),0)*12</f>
        <v>#VALUE!</v>
      </c>
      <c r="AG1115" s="85">
        <f t="shared" si="162"/>
        <v>0</v>
      </c>
      <c r="AH1115" s="81"/>
      <c r="AJ1115" s="72"/>
      <c r="AK1115" s="72"/>
      <c r="AL1115" s="72"/>
      <c r="AM1115" s="72"/>
      <c r="AN1115" s="72"/>
    </row>
    <row r="1116" spans="2:40" ht="15" customHeight="1" x14ac:dyDescent="0.2">
      <c r="B1116" s="78"/>
      <c r="C1116" s="78"/>
      <c r="D1116" s="78"/>
      <c r="E1116" s="79"/>
      <c r="F1116" s="80"/>
      <c r="G1116" s="73"/>
      <c r="H1116" s="82"/>
      <c r="I1116" s="93"/>
      <c r="J1116" s="90"/>
      <c r="K1116" s="83"/>
      <c r="L1116" s="83"/>
      <c r="M1116" s="84"/>
      <c r="N1116" s="83"/>
      <c r="O1116" s="104" t="str">
        <f ca="1">IF($B1116="","",IF(F1116="Arbeitgeberähnliche Stellung",OFFSET(MD!$Q$5,MATCH(Grundlagen_Abrechnung_KAE!$AK$7,MD_JAHR,0),0)*$H1116,IF(((AD1116/12*M1116*12)+N1116)&gt;AF1116,AF1116/12,((AD1116/12*M1116*12)+N1116)/12)))</f>
        <v/>
      </c>
      <c r="P1116" s="90"/>
      <c r="Q1116" s="90"/>
      <c r="R1116" s="104">
        <f t="shared" si="155"/>
        <v>0</v>
      </c>
      <c r="T1116" s="145">
        <f t="shared" si="156"/>
        <v>0</v>
      </c>
      <c r="U1116" s="76">
        <f t="shared" ca="1" si="157"/>
        <v>0</v>
      </c>
      <c r="V1116" s="76">
        <f t="shared" ca="1" si="163"/>
        <v>0</v>
      </c>
      <c r="W1116" s="76">
        <f t="shared" ca="1" si="158"/>
        <v>0</v>
      </c>
      <c r="Y1116" s="106" t="str">
        <f t="shared" si="159"/>
        <v>prüfen</v>
      </c>
      <c r="Z1116" s="107" t="str">
        <f ca="1">IFERROR(OFFSET(MD!$U$5,MATCH(Grundlagen_Abrechnung_KAE!$E1116,MD_GENDER,0),0),"")</f>
        <v/>
      </c>
      <c r="AA1116" s="104">
        <f t="shared" si="160"/>
        <v>0</v>
      </c>
      <c r="AC1116" s="104">
        <f t="shared" si="161"/>
        <v>0</v>
      </c>
      <c r="AD1116" s="104">
        <f ca="1">IF(F1116="Arbeitgeberähnliche Stellung",OFFSET(MD!$Q$5,MATCH(Grundlagen_Abrechnung_KAE!$AK$7,MD_JAHR,0),0)*$H1116,IF(J1116&gt;0,AC1116,I1116))</f>
        <v>0</v>
      </c>
      <c r="AF1116" s="85" t="e">
        <f ca="1">OFFSET(MD!$P$5,MATCH($AK$7,MD_JAHR,0),0)*12</f>
        <v>#VALUE!</v>
      </c>
      <c r="AG1116" s="85">
        <f t="shared" si="162"/>
        <v>0</v>
      </c>
      <c r="AH1116" s="81"/>
      <c r="AJ1116" s="72"/>
      <c r="AK1116" s="72"/>
      <c r="AL1116" s="72"/>
      <c r="AM1116" s="72"/>
      <c r="AN1116" s="72"/>
    </row>
    <row r="1117" spans="2:40" ht="15" customHeight="1" x14ac:dyDescent="0.2">
      <c r="B1117" s="78"/>
      <c r="C1117" s="78"/>
      <c r="D1117" s="78"/>
      <c r="E1117" s="79"/>
      <c r="F1117" s="80"/>
      <c r="G1117" s="73"/>
      <c r="H1117" s="82"/>
      <c r="I1117" s="93"/>
      <c r="J1117" s="90"/>
      <c r="K1117" s="83"/>
      <c r="L1117" s="83"/>
      <c r="M1117" s="84"/>
      <c r="N1117" s="83"/>
      <c r="O1117" s="104" t="str">
        <f ca="1">IF($B1117="","",IF(F1117="Arbeitgeberähnliche Stellung",OFFSET(MD!$Q$5,MATCH(Grundlagen_Abrechnung_KAE!$AK$7,MD_JAHR,0),0)*$H1117,IF(((AD1117/12*M1117*12)+N1117)&gt;AF1117,AF1117/12,((AD1117/12*M1117*12)+N1117)/12)))</f>
        <v/>
      </c>
      <c r="P1117" s="90"/>
      <c r="Q1117" s="90"/>
      <c r="R1117" s="104">
        <f t="shared" si="155"/>
        <v>0</v>
      </c>
      <c r="T1117" s="145">
        <f t="shared" si="156"/>
        <v>0</v>
      </c>
      <c r="U1117" s="76">
        <f t="shared" ca="1" si="157"/>
        <v>0</v>
      </c>
      <c r="V1117" s="76">
        <f t="shared" ca="1" si="163"/>
        <v>0</v>
      </c>
      <c r="W1117" s="76">
        <f t="shared" ca="1" si="158"/>
        <v>0</v>
      </c>
      <c r="Y1117" s="106" t="str">
        <f t="shared" si="159"/>
        <v>prüfen</v>
      </c>
      <c r="Z1117" s="107" t="str">
        <f ca="1">IFERROR(OFFSET(MD!$U$5,MATCH(Grundlagen_Abrechnung_KAE!$E1117,MD_GENDER,0),0),"")</f>
        <v/>
      </c>
      <c r="AA1117" s="104">
        <f t="shared" si="160"/>
        <v>0</v>
      </c>
      <c r="AC1117" s="104">
        <f t="shared" si="161"/>
        <v>0</v>
      </c>
      <c r="AD1117" s="104">
        <f ca="1">IF(F1117="Arbeitgeberähnliche Stellung",OFFSET(MD!$Q$5,MATCH(Grundlagen_Abrechnung_KAE!$AK$7,MD_JAHR,0),0)*$H1117,IF(J1117&gt;0,AC1117,I1117))</f>
        <v>0</v>
      </c>
      <c r="AF1117" s="85" t="e">
        <f ca="1">OFFSET(MD!$P$5,MATCH($AK$7,MD_JAHR,0),0)*12</f>
        <v>#VALUE!</v>
      </c>
      <c r="AG1117" s="85">
        <f t="shared" si="162"/>
        <v>0</v>
      </c>
      <c r="AH1117" s="81"/>
      <c r="AJ1117" s="72"/>
      <c r="AK1117" s="72"/>
      <c r="AL1117" s="72"/>
      <c r="AM1117" s="72"/>
      <c r="AN1117" s="72"/>
    </row>
    <row r="1118" spans="2:40" ht="15" customHeight="1" x14ac:dyDescent="0.2">
      <c r="B1118" s="78"/>
      <c r="C1118" s="78"/>
      <c r="D1118" s="78"/>
      <c r="E1118" s="79"/>
      <c r="F1118" s="80"/>
      <c r="G1118" s="73"/>
      <c r="H1118" s="82"/>
      <c r="I1118" s="93"/>
      <c r="J1118" s="90"/>
      <c r="K1118" s="83"/>
      <c r="L1118" s="83"/>
      <c r="M1118" s="84"/>
      <c r="N1118" s="83"/>
      <c r="O1118" s="104" t="str">
        <f ca="1">IF($B1118="","",IF(F1118="Arbeitgeberähnliche Stellung",OFFSET(MD!$Q$5,MATCH(Grundlagen_Abrechnung_KAE!$AK$7,MD_JAHR,0),0)*$H1118,IF(((AD1118/12*M1118*12)+N1118)&gt;AF1118,AF1118/12,((AD1118/12*M1118*12)+N1118)/12)))</f>
        <v/>
      </c>
      <c r="P1118" s="90"/>
      <c r="Q1118" s="90"/>
      <c r="R1118" s="104">
        <f t="shared" si="155"/>
        <v>0</v>
      </c>
      <c r="T1118" s="145">
        <f t="shared" si="156"/>
        <v>0</v>
      </c>
      <c r="U1118" s="76">
        <f t="shared" ca="1" si="157"/>
        <v>0</v>
      </c>
      <c r="V1118" s="76">
        <f t="shared" ca="1" si="163"/>
        <v>0</v>
      </c>
      <c r="W1118" s="76">
        <f t="shared" ca="1" si="158"/>
        <v>0</v>
      </c>
      <c r="Y1118" s="106" t="str">
        <f t="shared" si="159"/>
        <v>prüfen</v>
      </c>
      <c r="Z1118" s="107" t="str">
        <f ca="1">IFERROR(OFFSET(MD!$U$5,MATCH(Grundlagen_Abrechnung_KAE!$E1118,MD_GENDER,0),0),"")</f>
        <v/>
      </c>
      <c r="AA1118" s="104">
        <f t="shared" si="160"/>
        <v>0</v>
      </c>
      <c r="AC1118" s="104">
        <f t="shared" si="161"/>
        <v>0</v>
      </c>
      <c r="AD1118" s="104">
        <f ca="1">IF(F1118="Arbeitgeberähnliche Stellung",OFFSET(MD!$Q$5,MATCH(Grundlagen_Abrechnung_KAE!$AK$7,MD_JAHR,0),0)*$H1118,IF(J1118&gt;0,AC1118,I1118))</f>
        <v>0</v>
      </c>
      <c r="AF1118" s="85" t="e">
        <f ca="1">OFFSET(MD!$P$5,MATCH($AK$7,MD_JAHR,0),0)*12</f>
        <v>#VALUE!</v>
      </c>
      <c r="AG1118" s="85">
        <f t="shared" si="162"/>
        <v>0</v>
      </c>
      <c r="AH1118" s="81"/>
      <c r="AJ1118" s="72"/>
      <c r="AK1118" s="72"/>
      <c r="AL1118" s="72"/>
      <c r="AM1118" s="72"/>
      <c r="AN1118" s="72"/>
    </row>
    <row r="1119" spans="2:40" ht="15" customHeight="1" x14ac:dyDescent="0.2">
      <c r="B1119" s="78"/>
      <c r="C1119" s="78"/>
      <c r="D1119" s="78"/>
      <c r="E1119" s="79"/>
      <c r="F1119" s="80"/>
      <c r="G1119" s="73"/>
      <c r="H1119" s="82"/>
      <c r="I1119" s="93"/>
      <c r="J1119" s="90"/>
      <c r="K1119" s="83"/>
      <c r="L1119" s="83"/>
      <c r="M1119" s="84"/>
      <c r="N1119" s="83"/>
      <c r="O1119" s="104" t="str">
        <f ca="1">IF($B1119="","",IF(F1119="Arbeitgeberähnliche Stellung",OFFSET(MD!$Q$5,MATCH(Grundlagen_Abrechnung_KAE!$AK$7,MD_JAHR,0),0)*$H1119,IF(((AD1119/12*M1119*12)+N1119)&gt;AF1119,AF1119/12,((AD1119/12*M1119*12)+N1119)/12)))</f>
        <v/>
      </c>
      <c r="P1119" s="90"/>
      <c r="Q1119" s="90"/>
      <c r="R1119" s="104">
        <f t="shared" si="155"/>
        <v>0</v>
      </c>
      <c r="T1119" s="145">
        <f t="shared" si="156"/>
        <v>0</v>
      </c>
      <c r="U1119" s="76">
        <f t="shared" ca="1" si="157"/>
        <v>0</v>
      </c>
      <c r="V1119" s="76">
        <f t="shared" ca="1" si="163"/>
        <v>0</v>
      </c>
      <c r="W1119" s="76">
        <f t="shared" ca="1" si="158"/>
        <v>0</v>
      </c>
      <c r="Y1119" s="106" t="str">
        <f t="shared" si="159"/>
        <v>prüfen</v>
      </c>
      <c r="Z1119" s="107" t="str">
        <f ca="1">IFERROR(OFFSET(MD!$U$5,MATCH(Grundlagen_Abrechnung_KAE!$E1119,MD_GENDER,0),0),"")</f>
        <v/>
      </c>
      <c r="AA1119" s="104">
        <f t="shared" si="160"/>
        <v>0</v>
      </c>
      <c r="AC1119" s="104">
        <f t="shared" si="161"/>
        <v>0</v>
      </c>
      <c r="AD1119" s="104">
        <f ca="1">IF(F1119="Arbeitgeberähnliche Stellung",OFFSET(MD!$Q$5,MATCH(Grundlagen_Abrechnung_KAE!$AK$7,MD_JAHR,0),0)*$H1119,IF(J1119&gt;0,AC1119,I1119))</f>
        <v>0</v>
      </c>
      <c r="AF1119" s="85" t="e">
        <f ca="1">OFFSET(MD!$P$5,MATCH($AK$7,MD_JAHR,0),0)*12</f>
        <v>#VALUE!</v>
      </c>
      <c r="AG1119" s="85">
        <f t="shared" si="162"/>
        <v>0</v>
      </c>
      <c r="AH1119" s="81"/>
      <c r="AJ1119" s="72"/>
      <c r="AK1119" s="72"/>
      <c r="AL1119" s="72"/>
      <c r="AM1119" s="72"/>
      <c r="AN1119" s="72"/>
    </row>
    <row r="1120" spans="2:40" ht="15" customHeight="1" x14ac:dyDescent="0.2">
      <c r="B1120" s="78"/>
      <c r="C1120" s="78"/>
      <c r="D1120" s="78"/>
      <c r="E1120" s="79"/>
      <c r="F1120" s="80"/>
      <c r="G1120" s="73"/>
      <c r="H1120" s="82"/>
      <c r="I1120" s="93"/>
      <c r="J1120" s="90"/>
      <c r="K1120" s="83"/>
      <c r="L1120" s="83"/>
      <c r="M1120" s="84"/>
      <c r="N1120" s="83"/>
      <c r="O1120" s="104" t="str">
        <f ca="1">IF($B1120="","",IF(F1120="Arbeitgeberähnliche Stellung",OFFSET(MD!$Q$5,MATCH(Grundlagen_Abrechnung_KAE!$AK$7,MD_JAHR,0),0)*$H1120,IF(((AD1120/12*M1120*12)+N1120)&gt;AF1120,AF1120/12,((AD1120/12*M1120*12)+N1120)/12)))</f>
        <v/>
      </c>
      <c r="P1120" s="90"/>
      <c r="Q1120" s="90"/>
      <c r="R1120" s="104">
        <f t="shared" si="155"/>
        <v>0</v>
      </c>
      <c r="T1120" s="145">
        <f t="shared" si="156"/>
        <v>0</v>
      </c>
      <c r="U1120" s="76">
        <f t="shared" ca="1" si="157"/>
        <v>0</v>
      </c>
      <c r="V1120" s="76">
        <f t="shared" ca="1" si="163"/>
        <v>0</v>
      </c>
      <c r="W1120" s="76">
        <f t="shared" ca="1" si="158"/>
        <v>0</v>
      </c>
      <c r="Y1120" s="106" t="str">
        <f t="shared" si="159"/>
        <v>prüfen</v>
      </c>
      <c r="Z1120" s="107" t="str">
        <f ca="1">IFERROR(OFFSET(MD!$U$5,MATCH(Grundlagen_Abrechnung_KAE!$E1120,MD_GENDER,0),0),"")</f>
        <v/>
      </c>
      <c r="AA1120" s="104">
        <f t="shared" si="160"/>
        <v>0</v>
      </c>
      <c r="AC1120" s="104">
        <f t="shared" si="161"/>
        <v>0</v>
      </c>
      <c r="AD1120" s="104">
        <f ca="1">IF(F1120="Arbeitgeberähnliche Stellung",OFFSET(MD!$Q$5,MATCH(Grundlagen_Abrechnung_KAE!$AK$7,MD_JAHR,0),0)*$H1120,IF(J1120&gt;0,AC1120,I1120))</f>
        <v>0</v>
      </c>
      <c r="AF1120" s="85" t="e">
        <f ca="1">OFFSET(MD!$P$5,MATCH($AK$7,MD_JAHR,0),0)*12</f>
        <v>#VALUE!</v>
      </c>
      <c r="AG1120" s="85">
        <f t="shared" si="162"/>
        <v>0</v>
      </c>
      <c r="AH1120" s="81"/>
      <c r="AJ1120" s="72"/>
      <c r="AK1120" s="72"/>
      <c r="AL1120" s="72"/>
      <c r="AM1120" s="72"/>
      <c r="AN1120" s="72"/>
    </row>
    <row r="1121" spans="2:40" ht="15" customHeight="1" x14ac:dyDescent="0.2">
      <c r="B1121" s="78"/>
      <c r="C1121" s="78"/>
      <c r="D1121" s="78"/>
      <c r="E1121" s="79"/>
      <c r="F1121" s="80"/>
      <c r="G1121" s="73"/>
      <c r="H1121" s="82"/>
      <c r="I1121" s="93"/>
      <c r="J1121" s="90"/>
      <c r="K1121" s="83"/>
      <c r="L1121" s="83"/>
      <c r="M1121" s="84"/>
      <c r="N1121" s="83"/>
      <c r="O1121" s="104" t="str">
        <f ca="1">IF($B1121="","",IF(F1121="Arbeitgeberähnliche Stellung",OFFSET(MD!$Q$5,MATCH(Grundlagen_Abrechnung_KAE!$AK$7,MD_JAHR,0),0)*$H1121,IF(((AD1121/12*M1121*12)+N1121)&gt;AF1121,AF1121/12,((AD1121/12*M1121*12)+N1121)/12)))</f>
        <v/>
      </c>
      <c r="P1121" s="90"/>
      <c r="Q1121" s="90"/>
      <c r="R1121" s="104">
        <f t="shared" si="155"/>
        <v>0</v>
      </c>
      <c r="T1121" s="145">
        <f t="shared" si="156"/>
        <v>0</v>
      </c>
      <c r="U1121" s="76">
        <f t="shared" ca="1" si="157"/>
        <v>0</v>
      </c>
      <c r="V1121" s="76">
        <f t="shared" ca="1" si="163"/>
        <v>0</v>
      </c>
      <c r="W1121" s="76">
        <f t="shared" ca="1" si="158"/>
        <v>0</v>
      </c>
      <c r="Y1121" s="106" t="str">
        <f t="shared" si="159"/>
        <v>prüfen</v>
      </c>
      <c r="Z1121" s="107" t="str">
        <f ca="1">IFERROR(OFFSET(MD!$U$5,MATCH(Grundlagen_Abrechnung_KAE!$E1121,MD_GENDER,0),0),"")</f>
        <v/>
      </c>
      <c r="AA1121" s="104">
        <f t="shared" si="160"/>
        <v>0</v>
      </c>
      <c r="AC1121" s="104">
        <f t="shared" si="161"/>
        <v>0</v>
      </c>
      <c r="AD1121" s="104">
        <f ca="1">IF(F1121="Arbeitgeberähnliche Stellung",OFFSET(MD!$Q$5,MATCH(Grundlagen_Abrechnung_KAE!$AK$7,MD_JAHR,0),0)*$H1121,IF(J1121&gt;0,AC1121,I1121))</f>
        <v>0</v>
      </c>
      <c r="AF1121" s="85" t="e">
        <f ca="1">OFFSET(MD!$P$5,MATCH($AK$7,MD_JAHR,0),0)*12</f>
        <v>#VALUE!</v>
      </c>
      <c r="AG1121" s="85">
        <f t="shared" si="162"/>
        <v>0</v>
      </c>
      <c r="AH1121" s="81"/>
      <c r="AJ1121" s="72"/>
      <c r="AK1121" s="72"/>
      <c r="AL1121" s="72"/>
      <c r="AM1121" s="72"/>
      <c r="AN1121" s="72"/>
    </row>
    <row r="1122" spans="2:40" ht="15" customHeight="1" x14ac:dyDescent="0.2">
      <c r="B1122" s="78"/>
      <c r="C1122" s="78"/>
      <c r="D1122" s="78"/>
      <c r="E1122" s="79"/>
      <c r="F1122" s="80"/>
      <c r="G1122" s="73"/>
      <c r="H1122" s="82"/>
      <c r="I1122" s="93"/>
      <c r="J1122" s="90"/>
      <c r="K1122" s="83"/>
      <c r="L1122" s="83"/>
      <c r="M1122" s="84"/>
      <c r="N1122" s="83"/>
      <c r="O1122" s="104" t="str">
        <f ca="1">IF($B1122="","",IF(F1122="Arbeitgeberähnliche Stellung",OFFSET(MD!$Q$5,MATCH(Grundlagen_Abrechnung_KAE!$AK$7,MD_JAHR,0),0)*$H1122,IF(((AD1122/12*M1122*12)+N1122)&gt;AF1122,AF1122/12,((AD1122/12*M1122*12)+N1122)/12)))</f>
        <v/>
      </c>
      <c r="P1122" s="90"/>
      <c r="Q1122" s="90"/>
      <c r="R1122" s="104">
        <f t="shared" si="155"/>
        <v>0</v>
      </c>
      <c r="T1122" s="145">
        <f t="shared" si="156"/>
        <v>0</v>
      </c>
      <c r="U1122" s="76">
        <f t="shared" ca="1" si="157"/>
        <v>0</v>
      </c>
      <c r="V1122" s="76">
        <f t="shared" ca="1" si="163"/>
        <v>0</v>
      </c>
      <c r="W1122" s="76">
        <f t="shared" ca="1" si="158"/>
        <v>0</v>
      </c>
      <c r="Y1122" s="106" t="str">
        <f t="shared" si="159"/>
        <v>prüfen</v>
      </c>
      <c r="Z1122" s="107" t="str">
        <f ca="1">IFERROR(OFFSET(MD!$U$5,MATCH(Grundlagen_Abrechnung_KAE!$E1122,MD_GENDER,0),0),"")</f>
        <v/>
      </c>
      <c r="AA1122" s="104">
        <f t="shared" si="160"/>
        <v>0</v>
      </c>
      <c r="AC1122" s="104">
        <f t="shared" si="161"/>
        <v>0</v>
      </c>
      <c r="AD1122" s="104">
        <f ca="1">IF(F1122="Arbeitgeberähnliche Stellung",OFFSET(MD!$Q$5,MATCH(Grundlagen_Abrechnung_KAE!$AK$7,MD_JAHR,0),0)*$H1122,IF(J1122&gt;0,AC1122,I1122))</f>
        <v>0</v>
      </c>
      <c r="AF1122" s="85" t="e">
        <f ca="1">OFFSET(MD!$P$5,MATCH($AK$7,MD_JAHR,0),0)*12</f>
        <v>#VALUE!</v>
      </c>
      <c r="AG1122" s="85">
        <f t="shared" si="162"/>
        <v>0</v>
      </c>
      <c r="AH1122" s="81"/>
      <c r="AJ1122" s="72"/>
      <c r="AK1122" s="72"/>
      <c r="AL1122" s="72"/>
      <c r="AM1122" s="72"/>
      <c r="AN1122" s="72"/>
    </row>
    <row r="1123" spans="2:40" ht="15" customHeight="1" x14ac:dyDescent="0.2">
      <c r="B1123" s="78"/>
      <c r="C1123" s="78"/>
      <c r="D1123" s="78"/>
      <c r="E1123" s="79"/>
      <c r="F1123" s="80"/>
      <c r="G1123" s="73"/>
      <c r="H1123" s="82"/>
      <c r="I1123" s="93"/>
      <c r="J1123" s="90"/>
      <c r="K1123" s="83"/>
      <c r="L1123" s="83"/>
      <c r="M1123" s="84"/>
      <c r="N1123" s="83"/>
      <c r="O1123" s="104" t="str">
        <f ca="1">IF($B1123="","",IF(F1123="Arbeitgeberähnliche Stellung",OFFSET(MD!$Q$5,MATCH(Grundlagen_Abrechnung_KAE!$AK$7,MD_JAHR,0),0)*$H1123,IF(((AD1123/12*M1123*12)+N1123)&gt;AF1123,AF1123/12,((AD1123/12*M1123*12)+N1123)/12)))</f>
        <v/>
      </c>
      <c r="P1123" s="90"/>
      <c r="Q1123" s="90"/>
      <c r="R1123" s="104">
        <f t="shared" si="155"/>
        <v>0</v>
      </c>
      <c r="T1123" s="145">
        <f t="shared" si="156"/>
        <v>0</v>
      </c>
      <c r="U1123" s="76">
        <f t="shared" ca="1" si="157"/>
        <v>0</v>
      </c>
      <c r="V1123" s="76">
        <f t="shared" ca="1" si="163"/>
        <v>0</v>
      </c>
      <c r="W1123" s="76">
        <f t="shared" ca="1" si="158"/>
        <v>0</v>
      </c>
      <c r="Y1123" s="106" t="str">
        <f t="shared" si="159"/>
        <v>prüfen</v>
      </c>
      <c r="Z1123" s="107" t="str">
        <f ca="1">IFERROR(OFFSET(MD!$U$5,MATCH(Grundlagen_Abrechnung_KAE!$E1123,MD_GENDER,0),0),"")</f>
        <v/>
      </c>
      <c r="AA1123" s="104">
        <f t="shared" si="160"/>
        <v>0</v>
      </c>
      <c r="AC1123" s="104">
        <f t="shared" si="161"/>
        <v>0</v>
      </c>
      <c r="AD1123" s="104">
        <f ca="1">IF(F1123="Arbeitgeberähnliche Stellung",OFFSET(MD!$Q$5,MATCH(Grundlagen_Abrechnung_KAE!$AK$7,MD_JAHR,0),0)*$H1123,IF(J1123&gt;0,AC1123,I1123))</f>
        <v>0</v>
      </c>
      <c r="AF1123" s="85" t="e">
        <f ca="1">OFFSET(MD!$P$5,MATCH($AK$7,MD_JAHR,0),0)*12</f>
        <v>#VALUE!</v>
      </c>
      <c r="AG1123" s="85">
        <f t="shared" si="162"/>
        <v>0</v>
      </c>
      <c r="AH1123" s="81"/>
      <c r="AJ1123" s="72"/>
      <c r="AK1123" s="72"/>
      <c r="AL1123" s="72"/>
      <c r="AM1123" s="72"/>
      <c r="AN1123" s="72"/>
    </row>
    <row r="1124" spans="2:40" ht="15" customHeight="1" x14ac:dyDescent="0.2">
      <c r="B1124" s="78"/>
      <c r="C1124" s="78"/>
      <c r="D1124" s="78"/>
      <c r="E1124" s="79"/>
      <c r="F1124" s="80"/>
      <c r="G1124" s="73"/>
      <c r="H1124" s="82"/>
      <c r="I1124" s="93"/>
      <c r="J1124" s="90"/>
      <c r="K1124" s="83"/>
      <c r="L1124" s="83"/>
      <c r="M1124" s="84"/>
      <c r="N1124" s="83"/>
      <c r="O1124" s="104" t="str">
        <f ca="1">IF($B1124="","",IF(F1124="Arbeitgeberähnliche Stellung",OFFSET(MD!$Q$5,MATCH(Grundlagen_Abrechnung_KAE!$AK$7,MD_JAHR,0),0)*$H1124,IF(((AD1124/12*M1124*12)+N1124)&gt;AF1124,AF1124/12,((AD1124/12*M1124*12)+N1124)/12)))</f>
        <v/>
      </c>
      <c r="P1124" s="90"/>
      <c r="Q1124" s="90"/>
      <c r="R1124" s="104">
        <f t="shared" si="155"/>
        <v>0</v>
      </c>
      <c r="T1124" s="145">
        <f t="shared" si="156"/>
        <v>0</v>
      </c>
      <c r="U1124" s="76">
        <f t="shared" ca="1" si="157"/>
        <v>0</v>
      </c>
      <c r="V1124" s="76">
        <f t="shared" ca="1" si="163"/>
        <v>0</v>
      </c>
      <c r="W1124" s="76">
        <f t="shared" ca="1" si="158"/>
        <v>0</v>
      </c>
      <c r="Y1124" s="106" t="str">
        <f t="shared" si="159"/>
        <v>prüfen</v>
      </c>
      <c r="Z1124" s="107" t="str">
        <f ca="1">IFERROR(OFFSET(MD!$U$5,MATCH(Grundlagen_Abrechnung_KAE!$E1124,MD_GENDER,0),0),"")</f>
        <v/>
      </c>
      <c r="AA1124" s="104">
        <f t="shared" si="160"/>
        <v>0</v>
      </c>
      <c r="AC1124" s="104">
        <f t="shared" si="161"/>
        <v>0</v>
      </c>
      <c r="AD1124" s="104">
        <f ca="1">IF(F1124="Arbeitgeberähnliche Stellung",OFFSET(MD!$Q$5,MATCH(Grundlagen_Abrechnung_KAE!$AK$7,MD_JAHR,0),0)*$H1124,IF(J1124&gt;0,AC1124,I1124))</f>
        <v>0</v>
      </c>
      <c r="AF1124" s="85" t="e">
        <f ca="1">OFFSET(MD!$P$5,MATCH($AK$7,MD_JAHR,0),0)*12</f>
        <v>#VALUE!</v>
      </c>
      <c r="AG1124" s="85">
        <f t="shared" si="162"/>
        <v>0</v>
      </c>
      <c r="AH1124" s="81"/>
      <c r="AJ1124" s="72"/>
      <c r="AK1124" s="72"/>
      <c r="AL1124" s="72"/>
      <c r="AM1124" s="72"/>
      <c r="AN1124" s="72"/>
    </row>
    <row r="1125" spans="2:40" ht="15" customHeight="1" x14ac:dyDescent="0.2">
      <c r="B1125" s="78"/>
      <c r="C1125" s="78"/>
      <c r="D1125" s="78"/>
      <c r="E1125" s="79"/>
      <c r="F1125" s="80"/>
      <c r="G1125" s="73"/>
      <c r="H1125" s="82"/>
      <c r="I1125" s="93"/>
      <c r="J1125" s="90"/>
      <c r="K1125" s="83"/>
      <c r="L1125" s="83"/>
      <c r="M1125" s="84"/>
      <c r="N1125" s="83"/>
      <c r="O1125" s="104" t="str">
        <f ca="1">IF($B1125="","",IF(F1125="Arbeitgeberähnliche Stellung",OFFSET(MD!$Q$5,MATCH(Grundlagen_Abrechnung_KAE!$AK$7,MD_JAHR,0),0)*$H1125,IF(((AD1125/12*M1125*12)+N1125)&gt;AF1125,AF1125/12,((AD1125/12*M1125*12)+N1125)/12)))</f>
        <v/>
      </c>
      <c r="P1125" s="90"/>
      <c r="Q1125" s="90"/>
      <c r="R1125" s="104">
        <f t="shared" si="155"/>
        <v>0</v>
      </c>
      <c r="T1125" s="145">
        <f t="shared" si="156"/>
        <v>0</v>
      </c>
      <c r="U1125" s="76">
        <f t="shared" ca="1" si="157"/>
        <v>0</v>
      </c>
      <c r="V1125" s="76">
        <f t="shared" ca="1" si="163"/>
        <v>0</v>
      </c>
      <c r="W1125" s="76">
        <f t="shared" ca="1" si="158"/>
        <v>0</v>
      </c>
      <c r="Y1125" s="106" t="str">
        <f t="shared" si="159"/>
        <v>prüfen</v>
      </c>
      <c r="Z1125" s="107" t="str">
        <f ca="1">IFERROR(OFFSET(MD!$U$5,MATCH(Grundlagen_Abrechnung_KAE!$E1125,MD_GENDER,0),0),"")</f>
        <v/>
      </c>
      <c r="AA1125" s="104">
        <f t="shared" si="160"/>
        <v>0</v>
      </c>
      <c r="AC1125" s="104">
        <f t="shared" si="161"/>
        <v>0</v>
      </c>
      <c r="AD1125" s="104">
        <f ca="1">IF(F1125="Arbeitgeberähnliche Stellung",OFFSET(MD!$Q$5,MATCH(Grundlagen_Abrechnung_KAE!$AK$7,MD_JAHR,0),0)*$H1125,IF(J1125&gt;0,AC1125,I1125))</f>
        <v>0</v>
      </c>
      <c r="AF1125" s="85" t="e">
        <f ca="1">OFFSET(MD!$P$5,MATCH($AK$7,MD_JAHR,0),0)*12</f>
        <v>#VALUE!</v>
      </c>
      <c r="AG1125" s="85">
        <f t="shared" si="162"/>
        <v>0</v>
      </c>
      <c r="AH1125" s="81"/>
      <c r="AJ1125" s="72"/>
      <c r="AK1125" s="72"/>
      <c r="AL1125" s="72"/>
      <c r="AM1125" s="72"/>
      <c r="AN1125" s="72"/>
    </row>
    <row r="1126" spans="2:40" ht="15" customHeight="1" x14ac:dyDescent="0.2">
      <c r="B1126" s="78"/>
      <c r="C1126" s="78"/>
      <c r="D1126" s="78"/>
      <c r="E1126" s="79"/>
      <c r="F1126" s="80"/>
      <c r="G1126" s="73"/>
      <c r="H1126" s="82"/>
      <c r="I1126" s="93"/>
      <c r="J1126" s="90"/>
      <c r="K1126" s="83"/>
      <c r="L1126" s="83"/>
      <c r="M1126" s="84"/>
      <c r="N1126" s="83"/>
      <c r="O1126" s="104" t="str">
        <f ca="1">IF($B1126="","",IF(F1126="Arbeitgeberähnliche Stellung",OFFSET(MD!$Q$5,MATCH(Grundlagen_Abrechnung_KAE!$AK$7,MD_JAHR,0),0)*$H1126,IF(((AD1126/12*M1126*12)+N1126)&gt;AF1126,AF1126/12,((AD1126/12*M1126*12)+N1126)/12)))</f>
        <v/>
      </c>
      <c r="P1126" s="90"/>
      <c r="Q1126" s="90"/>
      <c r="R1126" s="104">
        <f t="shared" si="155"/>
        <v>0</v>
      </c>
      <c r="T1126" s="145">
        <f t="shared" si="156"/>
        <v>0</v>
      </c>
      <c r="U1126" s="76">
        <f t="shared" ca="1" si="157"/>
        <v>0</v>
      </c>
      <c r="V1126" s="76">
        <f t="shared" ca="1" si="163"/>
        <v>0</v>
      </c>
      <c r="W1126" s="76">
        <f t="shared" ca="1" si="158"/>
        <v>0</v>
      </c>
      <c r="Y1126" s="106" t="str">
        <f t="shared" si="159"/>
        <v>prüfen</v>
      </c>
      <c r="Z1126" s="107" t="str">
        <f ca="1">IFERROR(OFFSET(MD!$U$5,MATCH(Grundlagen_Abrechnung_KAE!$E1126,MD_GENDER,0),0),"")</f>
        <v/>
      </c>
      <c r="AA1126" s="104">
        <f t="shared" si="160"/>
        <v>0</v>
      </c>
      <c r="AC1126" s="104">
        <f t="shared" si="161"/>
        <v>0</v>
      </c>
      <c r="AD1126" s="104">
        <f ca="1">IF(F1126="Arbeitgeberähnliche Stellung",OFFSET(MD!$Q$5,MATCH(Grundlagen_Abrechnung_KAE!$AK$7,MD_JAHR,0),0)*$H1126,IF(J1126&gt;0,AC1126,I1126))</f>
        <v>0</v>
      </c>
      <c r="AF1126" s="85" t="e">
        <f ca="1">OFFSET(MD!$P$5,MATCH($AK$7,MD_JAHR,0),0)*12</f>
        <v>#VALUE!</v>
      </c>
      <c r="AG1126" s="85">
        <f t="shared" si="162"/>
        <v>0</v>
      </c>
      <c r="AH1126" s="81"/>
      <c r="AJ1126" s="72"/>
      <c r="AK1126" s="72"/>
      <c r="AL1126" s="72"/>
      <c r="AM1126" s="72"/>
      <c r="AN1126" s="72"/>
    </row>
    <row r="1127" spans="2:40" ht="15" customHeight="1" x14ac:dyDescent="0.2">
      <c r="B1127" s="78"/>
      <c r="C1127" s="78"/>
      <c r="D1127" s="78"/>
      <c r="E1127" s="79"/>
      <c r="F1127" s="80"/>
      <c r="G1127" s="73"/>
      <c r="H1127" s="82"/>
      <c r="I1127" s="93"/>
      <c r="J1127" s="90"/>
      <c r="K1127" s="83"/>
      <c r="L1127" s="83"/>
      <c r="M1127" s="84"/>
      <c r="N1127" s="83"/>
      <c r="O1127" s="104" t="str">
        <f ca="1">IF($B1127="","",IF(F1127="Arbeitgeberähnliche Stellung",OFFSET(MD!$Q$5,MATCH(Grundlagen_Abrechnung_KAE!$AK$7,MD_JAHR,0),0)*$H1127,IF(((AD1127/12*M1127*12)+N1127)&gt;AF1127,AF1127/12,((AD1127/12*M1127*12)+N1127)/12)))</f>
        <v/>
      </c>
      <c r="P1127" s="90"/>
      <c r="Q1127" s="90"/>
      <c r="R1127" s="104">
        <f t="shared" si="155"/>
        <v>0</v>
      </c>
      <c r="T1127" s="145">
        <f t="shared" si="156"/>
        <v>0</v>
      </c>
      <c r="U1127" s="76">
        <f t="shared" ca="1" si="157"/>
        <v>0</v>
      </c>
      <c r="V1127" s="76">
        <f t="shared" ca="1" si="163"/>
        <v>0</v>
      </c>
      <c r="W1127" s="76">
        <f t="shared" ca="1" si="158"/>
        <v>0</v>
      </c>
      <c r="Y1127" s="106" t="str">
        <f t="shared" si="159"/>
        <v>prüfen</v>
      </c>
      <c r="Z1127" s="107" t="str">
        <f ca="1">IFERROR(OFFSET(MD!$U$5,MATCH(Grundlagen_Abrechnung_KAE!$E1127,MD_GENDER,0),0),"")</f>
        <v/>
      </c>
      <c r="AA1127" s="104">
        <f t="shared" si="160"/>
        <v>0</v>
      </c>
      <c r="AC1127" s="104">
        <f t="shared" si="161"/>
        <v>0</v>
      </c>
      <c r="AD1127" s="104">
        <f ca="1">IF(F1127="Arbeitgeberähnliche Stellung",OFFSET(MD!$Q$5,MATCH(Grundlagen_Abrechnung_KAE!$AK$7,MD_JAHR,0),0)*$H1127,IF(J1127&gt;0,AC1127,I1127))</f>
        <v>0</v>
      </c>
      <c r="AF1127" s="85" t="e">
        <f ca="1">OFFSET(MD!$P$5,MATCH($AK$7,MD_JAHR,0),0)*12</f>
        <v>#VALUE!</v>
      </c>
      <c r="AG1127" s="85">
        <f t="shared" si="162"/>
        <v>0</v>
      </c>
      <c r="AH1127" s="81"/>
      <c r="AJ1127" s="72"/>
      <c r="AK1127" s="72"/>
      <c r="AL1127" s="72"/>
      <c r="AM1127" s="72"/>
      <c r="AN1127" s="72"/>
    </row>
    <row r="1128" spans="2:40" ht="15" customHeight="1" x14ac:dyDescent="0.2">
      <c r="B1128" s="78"/>
      <c r="C1128" s="78"/>
      <c r="D1128" s="78"/>
      <c r="E1128" s="79"/>
      <c r="F1128" s="80"/>
      <c r="G1128" s="73"/>
      <c r="H1128" s="82"/>
      <c r="I1128" s="93"/>
      <c r="J1128" s="90"/>
      <c r="K1128" s="83"/>
      <c r="L1128" s="83"/>
      <c r="M1128" s="84"/>
      <c r="N1128" s="83"/>
      <c r="O1128" s="104" t="str">
        <f ca="1">IF($B1128="","",IF(F1128="Arbeitgeberähnliche Stellung",OFFSET(MD!$Q$5,MATCH(Grundlagen_Abrechnung_KAE!$AK$7,MD_JAHR,0),0)*$H1128,IF(((AD1128/12*M1128*12)+N1128)&gt;AF1128,AF1128/12,((AD1128/12*M1128*12)+N1128)/12)))</f>
        <v/>
      </c>
      <c r="P1128" s="90"/>
      <c r="Q1128" s="90"/>
      <c r="R1128" s="104">
        <f t="shared" si="155"/>
        <v>0</v>
      </c>
      <c r="T1128" s="145">
        <f t="shared" si="156"/>
        <v>0</v>
      </c>
      <c r="U1128" s="76">
        <f t="shared" ca="1" si="157"/>
        <v>0</v>
      </c>
      <c r="V1128" s="76">
        <f t="shared" ca="1" si="163"/>
        <v>0</v>
      </c>
      <c r="W1128" s="76">
        <f t="shared" ca="1" si="158"/>
        <v>0</v>
      </c>
      <c r="Y1128" s="106" t="str">
        <f t="shared" si="159"/>
        <v>prüfen</v>
      </c>
      <c r="Z1128" s="107" t="str">
        <f ca="1">IFERROR(OFFSET(MD!$U$5,MATCH(Grundlagen_Abrechnung_KAE!$E1128,MD_GENDER,0),0),"")</f>
        <v/>
      </c>
      <c r="AA1128" s="104">
        <f t="shared" si="160"/>
        <v>0</v>
      </c>
      <c r="AC1128" s="104">
        <f t="shared" si="161"/>
        <v>0</v>
      </c>
      <c r="AD1128" s="104">
        <f ca="1">IF(F1128="Arbeitgeberähnliche Stellung",OFFSET(MD!$Q$5,MATCH(Grundlagen_Abrechnung_KAE!$AK$7,MD_JAHR,0),0)*$H1128,IF(J1128&gt;0,AC1128,I1128))</f>
        <v>0</v>
      </c>
      <c r="AF1128" s="85" t="e">
        <f ca="1">OFFSET(MD!$P$5,MATCH($AK$7,MD_JAHR,0),0)*12</f>
        <v>#VALUE!</v>
      </c>
      <c r="AG1128" s="85">
        <f t="shared" si="162"/>
        <v>0</v>
      </c>
      <c r="AH1128" s="81"/>
      <c r="AJ1128" s="72"/>
      <c r="AK1128" s="72"/>
      <c r="AL1128" s="72"/>
      <c r="AM1128" s="72"/>
      <c r="AN1128" s="72"/>
    </row>
    <row r="1129" spans="2:40" ht="15" customHeight="1" x14ac:dyDescent="0.2">
      <c r="B1129" s="78"/>
      <c r="C1129" s="78"/>
      <c r="D1129" s="78"/>
      <c r="E1129" s="79"/>
      <c r="F1129" s="80"/>
      <c r="G1129" s="73"/>
      <c r="H1129" s="82"/>
      <c r="I1129" s="93"/>
      <c r="J1129" s="90"/>
      <c r="K1129" s="83"/>
      <c r="L1129" s="83"/>
      <c r="M1129" s="84"/>
      <c r="N1129" s="83"/>
      <c r="O1129" s="104" t="str">
        <f ca="1">IF($B1129="","",IF(F1129="Arbeitgeberähnliche Stellung",OFFSET(MD!$Q$5,MATCH(Grundlagen_Abrechnung_KAE!$AK$7,MD_JAHR,0),0)*$H1129,IF(((AD1129/12*M1129*12)+N1129)&gt;AF1129,AF1129/12,((AD1129/12*M1129*12)+N1129)/12)))</f>
        <v/>
      </c>
      <c r="P1129" s="90"/>
      <c r="Q1129" s="90"/>
      <c r="R1129" s="104">
        <f t="shared" si="155"/>
        <v>0</v>
      </c>
      <c r="T1129" s="145">
        <f t="shared" si="156"/>
        <v>0</v>
      </c>
      <c r="U1129" s="76">
        <f t="shared" ca="1" si="157"/>
        <v>0</v>
      </c>
      <c r="V1129" s="76">
        <f t="shared" ca="1" si="163"/>
        <v>0</v>
      </c>
      <c r="W1129" s="76">
        <f t="shared" ca="1" si="158"/>
        <v>0</v>
      </c>
      <c r="Y1129" s="106" t="str">
        <f t="shared" si="159"/>
        <v>prüfen</v>
      </c>
      <c r="Z1129" s="107" t="str">
        <f ca="1">IFERROR(OFFSET(MD!$U$5,MATCH(Grundlagen_Abrechnung_KAE!$E1129,MD_GENDER,0),0),"")</f>
        <v/>
      </c>
      <c r="AA1129" s="104">
        <f t="shared" si="160"/>
        <v>0</v>
      </c>
      <c r="AC1129" s="104">
        <f t="shared" si="161"/>
        <v>0</v>
      </c>
      <c r="AD1129" s="104">
        <f ca="1">IF(F1129="Arbeitgeberähnliche Stellung",OFFSET(MD!$Q$5,MATCH(Grundlagen_Abrechnung_KAE!$AK$7,MD_JAHR,0),0)*$H1129,IF(J1129&gt;0,AC1129,I1129))</f>
        <v>0</v>
      </c>
      <c r="AF1129" s="85" t="e">
        <f ca="1">OFFSET(MD!$P$5,MATCH($AK$7,MD_JAHR,0),0)*12</f>
        <v>#VALUE!</v>
      </c>
      <c r="AG1129" s="85">
        <f t="shared" si="162"/>
        <v>0</v>
      </c>
      <c r="AH1129" s="81"/>
      <c r="AJ1129" s="72"/>
      <c r="AK1129" s="72"/>
      <c r="AL1129" s="72"/>
      <c r="AM1129" s="72"/>
      <c r="AN1129" s="72"/>
    </row>
    <row r="1130" spans="2:40" ht="15" customHeight="1" x14ac:dyDescent="0.2">
      <c r="B1130" s="78"/>
      <c r="C1130" s="78"/>
      <c r="D1130" s="78"/>
      <c r="E1130" s="79"/>
      <c r="F1130" s="80"/>
      <c r="G1130" s="73"/>
      <c r="H1130" s="82"/>
      <c r="I1130" s="93"/>
      <c r="J1130" s="90"/>
      <c r="K1130" s="83"/>
      <c r="L1130" s="83"/>
      <c r="M1130" s="84"/>
      <c r="N1130" s="83"/>
      <c r="O1130" s="104" t="str">
        <f ca="1">IF($B1130="","",IF(F1130="Arbeitgeberähnliche Stellung",OFFSET(MD!$Q$5,MATCH(Grundlagen_Abrechnung_KAE!$AK$7,MD_JAHR,0),0)*$H1130,IF(((AD1130/12*M1130*12)+N1130)&gt;AF1130,AF1130/12,((AD1130/12*M1130*12)+N1130)/12)))</f>
        <v/>
      </c>
      <c r="P1130" s="90"/>
      <c r="Q1130" s="90"/>
      <c r="R1130" s="104">
        <f t="shared" si="155"/>
        <v>0</v>
      </c>
      <c r="T1130" s="145">
        <f t="shared" si="156"/>
        <v>0</v>
      </c>
      <c r="U1130" s="76">
        <f t="shared" ca="1" si="157"/>
        <v>0</v>
      </c>
      <c r="V1130" s="76">
        <f t="shared" ca="1" si="163"/>
        <v>0</v>
      </c>
      <c r="W1130" s="76">
        <f t="shared" ca="1" si="158"/>
        <v>0</v>
      </c>
      <c r="Y1130" s="106" t="str">
        <f t="shared" si="159"/>
        <v>prüfen</v>
      </c>
      <c r="Z1130" s="107" t="str">
        <f ca="1">IFERROR(OFFSET(MD!$U$5,MATCH(Grundlagen_Abrechnung_KAE!$E1130,MD_GENDER,0),0),"")</f>
        <v/>
      </c>
      <c r="AA1130" s="104">
        <f t="shared" si="160"/>
        <v>0</v>
      </c>
      <c r="AC1130" s="104">
        <f t="shared" si="161"/>
        <v>0</v>
      </c>
      <c r="AD1130" s="104">
        <f ca="1">IF(F1130="Arbeitgeberähnliche Stellung",OFFSET(MD!$Q$5,MATCH(Grundlagen_Abrechnung_KAE!$AK$7,MD_JAHR,0),0)*$H1130,IF(J1130&gt;0,AC1130,I1130))</f>
        <v>0</v>
      </c>
      <c r="AF1130" s="85" t="e">
        <f ca="1">OFFSET(MD!$P$5,MATCH($AK$7,MD_JAHR,0),0)*12</f>
        <v>#VALUE!</v>
      </c>
      <c r="AG1130" s="85">
        <f t="shared" si="162"/>
        <v>0</v>
      </c>
      <c r="AH1130" s="81"/>
      <c r="AJ1130" s="72"/>
      <c r="AK1130" s="72"/>
      <c r="AL1130" s="72"/>
      <c r="AM1130" s="72"/>
      <c r="AN1130" s="72"/>
    </row>
    <row r="1131" spans="2:40" ht="15" customHeight="1" x14ac:dyDescent="0.2">
      <c r="B1131" s="78"/>
      <c r="C1131" s="78"/>
      <c r="D1131" s="78"/>
      <c r="E1131" s="79"/>
      <c r="F1131" s="80"/>
      <c r="G1131" s="73"/>
      <c r="H1131" s="82"/>
      <c r="I1131" s="93"/>
      <c r="J1131" s="90"/>
      <c r="K1131" s="83"/>
      <c r="L1131" s="83"/>
      <c r="M1131" s="84"/>
      <c r="N1131" s="83"/>
      <c r="O1131" s="104" t="str">
        <f ca="1">IF($B1131="","",IF(F1131="Arbeitgeberähnliche Stellung",OFFSET(MD!$Q$5,MATCH(Grundlagen_Abrechnung_KAE!$AK$7,MD_JAHR,0),0)*$H1131,IF(((AD1131/12*M1131*12)+N1131)&gt;AF1131,AF1131/12,((AD1131/12*M1131*12)+N1131)/12)))</f>
        <v/>
      </c>
      <c r="P1131" s="90"/>
      <c r="Q1131" s="90"/>
      <c r="R1131" s="104">
        <f t="shared" si="155"/>
        <v>0</v>
      </c>
      <c r="T1131" s="145">
        <f t="shared" si="156"/>
        <v>0</v>
      </c>
      <c r="U1131" s="76">
        <f t="shared" ca="1" si="157"/>
        <v>0</v>
      </c>
      <c r="V1131" s="76">
        <f t="shared" ca="1" si="163"/>
        <v>0</v>
      </c>
      <c r="W1131" s="76">
        <f t="shared" ca="1" si="158"/>
        <v>0</v>
      </c>
      <c r="Y1131" s="106" t="str">
        <f t="shared" si="159"/>
        <v>prüfen</v>
      </c>
      <c r="Z1131" s="107" t="str">
        <f ca="1">IFERROR(OFFSET(MD!$U$5,MATCH(Grundlagen_Abrechnung_KAE!$E1131,MD_GENDER,0),0),"")</f>
        <v/>
      </c>
      <c r="AA1131" s="104">
        <f t="shared" si="160"/>
        <v>0</v>
      </c>
      <c r="AC1131" s="104">
        <f t="shared" si="161"/>
        <v>0</v>
      </c>
      <c r="AD1131" s="104">
        <f ca="1">IF(F1131="Arbeitgeberähnliche Stellung",OFFSET(MD!$Q$5,MATCH(Grundlagen_Abrechnung_KAE!$AK$7,MD_JAHR,0),0)*$H1131,IF(J1131&gt;0,AC1131,I1131))</f>
        <v>0</v>
      </c>
      <c r="AF1131" s="85" t="e">
        <f ca="1">OFFSET(MD!$P$5,MATCH($AK$7,MD_JAHR,0),0)*12</f>
        <v>#VALUE!</v>
      </c>
      <c r="AG1131" s="85">
        <f t="shared" si="162"/>
        <v>0</v>
      </c>
      <c r="AH1131" s="81"/>
      <c r="AJ1131" s="72"/>
      <c r="AK1131" s="72"/>
      <c r="AL1131" s="72"/>
      <c r="AM1131" s="72"/>
      <c r="AN1131" s="72"/>
    </row>
    <row r="1132" spans="2:40" ht="15" customHeight="1" x14ac:dyDescent="0.2">
      <c r="B1132" s="78"/>
      <c r="C1132" s="78"/>
      <c r="D1132" s="78"/>
      <c r="E1132" s="79"/>
      <c r="F1132" s="80"/>
      <c r="G1132" s="73"/>
      <c r="H1132" s="82"/>
      <c r="I1132" s="93"/>
      <c r="J1132" s="90"/>
      <c r="K1132" s="83"/>
      <c r="L1132" s="83"/>
      <c r="M1132" s="84"/>
      <c r="N1132" s="83"/>
      <c r="O1132" s="104" t="str">
        <f ca="1">IF($B1132="","",IF(F1132="Arbeitgeberähnliche Stellung",OFFSET(MD!$Q$5,MATCH(Grundlagen_Abrechnung_KAE!$AK$7,MD_JAHR,0),0)*$H1132,IF(((AD1132/12*M1132*12)+N1132)&gt;AF1132,AF1132/12,((AD1132/12*M1132*12)+N1132)/12)))</f>
        <v/>
      </c>
      <c r="P1132" s="90"/>
      <c r="Q1132" s="90"/>
      <c r="R1132" s="104">
        <f t="shared" si="155"/>
        <v>0</v>
      </c>
      <c r="T1132" s="145">
        <f t="shared" si="156"/>
        <v>0</v>
      </c>
      <c r="U1132" s="76">
        <f t="shared" ca="1" si="157"/>
        <v>0</v>
      </c>
      <c r="V1132" s="76">
        <f t="shared" ca="1" si="163"/>
        <v>0</v>
      </c>
      <c r="W1132" s="76">
        <f t="shared" ca="1" si="158"/>
        <v>0</v>
      </c>
      <c r="Y1132" s="106" t="str">
        <f t="shared" si="159"/>
        <v>prüfen</v>
      </c>
      <c r="Z1132" s="107" t="str">
        <f ca="1">IFERROR(OFFSET(MD!$U$5,MATCH(Grundlagen_Abrechnung_KAE!$E1132,MD_GENDER,0),0),"")</f>
        <v/>
      </c>
      <c r="AA1132" s="104">
        <f t="shared" si="160"/>
        <v>0</v>
      </c>
      <c r="AC1132" s="104">
        <f t="shared" si="161"/>
        <v>0</v>
      </c>
      <c r="AD1132" s="104">
        <f ca="1">IF(F1132="Arbeitgeberähnliche Stellung",OFFSET(MD!$Q$5,MATCH(Grundlagen_Abrechnung_KAE!$AK$7,MD_JAHR,0),0)*$H1132,IF(J1132&gt;0,AC1132,I1132))</f>
        <v>0</v>
      </c>
      <c r="AF1132" s="85" t="e">
        <f ca="1">OFFSET(MD!$P$5,MATCH($AK$7,MD_JAHR,0),0)*12</f>
        <v>#VALUE!</v>
      </c>
      <c r="AG1132" s="85">
        <f t="shared" si="162"/>
        <v>0</v>
      </c>
      <c r="AH1132" s="81"/>
      <c r="AJ1132" s="72"/>
      <c r="AK1132" s="72"/>
      <c r="AL1132" s="72"/>
      <c r="AM1132" s="72"/>
      <c r="AN1132" s="72"/>
    </row>
    <row r="1133" spans="2:40" ht="15" customHeight="1" x14ac:dyDescent="0.2">
      <c r="B1133" s="78"/>
      <c r="C1133" s="78"/>
      <c r="D1133" s="78"/>
      <c r="E1133" s="79"/>
      <c r="F1133" s="80"/>
      <c r="G1133" s="73"/>
      <c r="H1133" s="82"/>
      <c r="I1133" s="93"/>
      <c r="J1133" s="90"/>
      <c r="K1133" s="83"/>
      <c r="L1133" s="83"/>
      <c r="M1133" s="84"/>
      <c r="N1133" s="83"/>
      <c r="O1133" s="104" t="str">
        <f ca="1">IF($B1133="","",IF(F1133="Arbeitgeberähnliche Stellung",OFFSET(MD!$Q$5,MATCH(Grundlagen_Abrechnung_KAE!$AK$7,MD_JAHR,0),0)*$H1133,IF(((AD1133/12*M1133*12)+N1133)&gt;AF1133,AF1133/12,((AD1133/12*M1133*12)+N1133)/12)))</f>
        <v/>
      </c>
      <c r="P1133" s="90"/>
      <c r="Q1133" s="90"/>
      <c r="R1133" s="104">
        <f t="shared" si="155"/>
        <v>0</v>
      </c>
      <c r="T1133" s="145">
        <f t="shared" si="156"/>
        <v>0</v>
      </c>
      <c r="U1133" s="76">
        <f t="shared" ca="1" si="157"/>
        <v>0</v>
      </c>
      <c r="V1133" s="76">
        <f t="shared" ca="1" si="163"/>
        <v>0</v>
      </c>
      <c r="W1133" s="76">
        <f t="shared" ca="1" si="158"/>
        <v>0</v>
      </c>
      <c r="Y1133" s="106" t="str">
        <f t="shared" si="159"/>
        <v>prüfen</v>
      </c>
      <c r="Z1133" s="107" t="str">
        <f ca="1">IFERROR(OFFSET(MD!$U$5,MATCH(Grundlagen_Abrechnung_KAE!$E1133,MD_GENDER,0),0),"")</f>
        <v/>
      </c>
      <c r="AA1133" s="104">
        <f t="shared" si="160"/>
        <v>0</v>
      </c>
      <c r="AC1133" s="104">
        <f t="shared" si="161"/>
        <v>0</v>
      </c>
      <c r="AD1133" s="104">
        <f ca="1">IF(F1133="Arbeitgeberähnliche Stellung",OFFSET(MD!$Q$5,MATCH(Grundlagen_Abrechnung_KAE!$AK$7,MD_JAHR,0),0)*$H1133,IF(J1133&gt;0,AC1133,I1133))</f>
        <v>0</v>
      </c>
      <c r="AF1133" s="85" t="e">
        <f ca="1">OFFSET(MD!$P$5,MATCH($AK$7,MD_JAHR,0),0)*12</f>
        <v>#VALUE!</v>
      </c>
      <c r="AG1133" s="85">
        <f t="shared" si="162"/>
        <v>0</v>
      </c>
      <c r="AH1133" s="81"/>
      <c r="AJ1133" s="72"/>
      <c r="AK1133" s="72"/>
      <c r="AL1133" s="72"/>
      <c r="AM1133" s="72"/>
      <c r="AN1133" s="72"/>
    </row>
    <row r="1134" spans="2:40" ht="15" customHeight="1" x14ac:dyDescent="0.2">
      <c r="B1134" s="78"/>
      <c r="C1134" s="78"/>
      <c r="D1134" s="78"/>
      <c r="E1134" s="79"/>
      <c r="F1134" s="80"/>
      <c r="G1134" s="73"/>
      <c r="H1134" s="82"/>
      <c r="I1134" s="93"/>
      <c r="J1134" s="90"/>
      <c r="K1134" s="83"/>
      <c r="L1134" s="83"/>
      <c r="M1134" s="84"/>
      <c r="N1134" s="83"/>
      <c r="O1134" s="104" t="str">
        <f ca="1">IF($B1134="","",IF(F1134="Arbeitgeberähnliche Stellung",OFFSET(MD!$Q$5,MATCH(Grundlagen_Abrechnung_KAE!$AK$7,MD_JAHR,0),0)*$H1134,IF(((AD1134/12*M1134*12)+N1134)&gt;AF1134,AF1134/12,((AD1134/12*M1134*12)+N1134)/12)))</f>
        <v/>
      </c>
      <c r="P1134" s="90"/>
      <c r="Q1134" s="90"/>
      <c r="R1134" s="104">
        <f t="shared" si="155"/>
        <v>0</v>
      </c>
      <c r="T1134" s="145">
        <f t="shared" si="156"/>
        <v>0</v>
      </c>
      <c r="U1134" s="76">
        <f t="shared" ca="1" si="157"/>
        <v>0</v>
      </c>
      <c r="V1134" s="76">
        <f t="shared" ca="1" si="163"/>
        <v>0</v>
      </c>
      <c r="W1134" s="76">
        <f t="shared" ca="1" si="158"/>
        <v>0</v>
      </c>
      <c r="Y1134" s="106" t="str">
        <f t="shared" si="159"/>
        <v>prüfen</v>
      </c>
      <c r="Z1134" s="107" t="str">
        <f ca="1">IFERROR(OFFSET(MD!$U$5,MATCH(Grundlagen_Abrechnung_KAE!$E1134,MD_GENDER,0),0),"")</f>
        <v/>
      </c>
      <c r="AA1134" s="104">
        <f t="shared" si="160"/>
        <v>0</v>
      </c>
      <c r="AC1134" s="104">
        <f t="shared" si="161"/>
        <v>0</v>
      </c>
      <c r="AD1134" s="104">
        <f ca="1">IF(F1134="Arbeitgeberähnliche Stellung",OFFSET(MD!$Q$5,MATCH(Grundlagen_Abrechnung_KAE!$AK$7,MD_JAHR,0),0)*$H1134,IF(J1134&gt;0,AC1134,I1134))</f>
        <v>0</v>
      </c>
      <c r="AF1134" s="85" t="e">
        <f ca="1">OFFSET(MD!$P$5,MATCH($AK$7,MD_JAHR,0),0)*12</f>
        <v>#VALUE!</v>
      </c>
      <c r="AG1134" s="85">
        <f t="shared" si="162"/>
        <v>0</v>
      </c>
      <c r="AH1134" s="81"/>
      <c r="AJ1134" s="72"/>
      <c r="AK1134" s="72"/>
      <c r="AL1134" s="72"/>
      <c r="AM1134" s="72"/>
      <c r="AN1134" s="72"/>
    </row>
    <row r="1135" spans="2:40" ht="15" customHeight="1" x14ac:dyDescent="0.2">
      <c r="B1135" s="78"/>
      <c r="C1135" s="78"/>
      <c r="D1135" s="78"/>
      <c r="E1135" s="79"/>
      <c r="F1135" s="80"/>
      <c r="G1135" s="73"/>
      <c r="H1135" s="82"/>
      <c r="I1135" s="93"/>
      <c r="J1135" s="90"/>
      <c r="K1135" s="83"/>
      <c r="L1135" s="83"/>
      <c r="M1135" s="84"/>
      <c r="N1135" s="83"/>
      <c r="O1135" s="104" t="str">
        <f ca="1">IF($B1135="","",IF(F1135="Arbeitgeberähnliche Stellung",OFFSET(MD!$Q$5,MATCH(Grundlagen_Abrechnung_KAE!$AK$7,MD_JAHR,0),0)*$H1135,IF(((AD1135/12*M1135*12)+N1135)&gt;AF1135,AF1135/12,((AD1135/12*M1135*12)+N1135)/12)))</f>
        <v/>
      </c>
      <c r="P1135" s="90"/>
      <c r="Q1135" s="90"/>
      <c r="R1135" s="104">
        <f t="shared" si="155"/>
        <v>0</v>
      </c>
      <c r="T1135" s="145">
        <f t="shared" si="156"/>
        <v>0</v>
      </c>
      <c r="U1135" s="76">
        <f t="shared" ca="1" si="157"/>
        <v>0</v>
      </c>
      <c r="V1135" s="76">
        <f t="shared" ca="1" si="163"/>
        <v>0</v>
      </c>
      <c r="W1135" s="76">
        <f t="shared" ca="1" si="158"/>
        <v>0</v>
      </c>
      <c r="Y1135" s="106" t="str">
        <f t="shared" si="159"/>
        <v>prüfen</v>
      </c>
      <c r="Z1135" s="107" t="str">
        <f ca="1">IFERROR(OFFSET(MD!$U$5,MATCH(Grundlagen_Abrechnung_KAE!$E1135,MD_GENDER,0),0),"")</f>
        <v/>
      </c>
      <c r="AA1135" s="104">
        <f t="shared" si="160"/>
        <v>0</v>
      </c>
      <c r="AC1135" s="104">
        <f t="shared" si="161"/>
        <v>0</v>
      </c>
      <c r="AD1135" s="104">
        <f ca="1">IF(F1135="Arbeitgeberähnliche Stellung",OFFSET(MD!$Q$5,MATCH(Grundlagen_Abrechnung_KAE!$AK$7,MD_JAHR,0),0)*$H1135,IF(J1135&gt;0,AC1135,I1135))</f>
        <v>0</v>
      </c>
      <c r="AF1135" s="85" t="e">
        <f ca="1">OFFSET(MD!$P$5,MATCH($AK$7,MD_JAHR,0),0)*12</f>
        <v>#VALUE!</v>
      </c>
      <c r="AG1135" s="85">
        <f t="shared" si="162"/>
        <v>0</v>
      </c>
      <c r="AH1135" s="81"/>
      <c r="AJ1135" s="72"/>
      <c r="AK1135" s="72"/>
      <c r="AL1135" s="72"/>
      <c r="AM1135" s="72"/>
      <c r="AN1135" s="72"/>
    </row>
    <row r="1136" spans="2:40" ht="15" customHeight="1" x14ac:dyDescent="0.2">
      <c r="B1136" s="78"/>
      <c r="C1136" s="78"/>
      <c r="D1136" s="78"/>
      <c r="E1136" s="79"/>
      <c r="F1136" s="80"/>
      <c r="G1136" s="73"/>
      <c r="H1136" s="82"/>
      <c r="I1136" s="93"/>
      <c r="J1136" s="90"/>
      <c r="K1136" s="83"/>
      <c r="L1136" s="83"/>
      <c r="M1136" s="84"/>
      <c r="N1136" s="83"/>
      <c r="O1136" s="104" t="str">
        <f ca="1">IF($B1136="","",IF(F1136="Arbeitgeberähnliche Stellung",OFFSET(MD!$Q$5,MATCH(Grundlagen_Abrechnung_KAE!$AK$7,MD_JAHR,0),0)*$H1136,IF(((AD1136/12*M1136*12)+N1136)&gt;AF1136,AF1136/12,((AD1136/12*M1136*12)+N1136)/12)))</f>
        <v/>
      </c>
      <c r="P1136" s="90"/>
      <c r="Q1136" s="90"/>
      <c r="R1136" s="104">
        <f t="shared" si="155"/>
        <v>0</v>
      </c>
      <c r="T1136" s="145">
        <f t="shared" si="156"/>
        <v>0</v>
      </c>
      <c r="U1136" s="76">
        <f t="shared" ca="1" si="157"/>
        <v>0</v>
      </c>
      <c r="V1136" s="76">
        <f t="shared" ca="1" si="163"/>
        <v>0</v>
      </c>
      <c r="W1136" s="76">
        <f t="shared" ca="1" si="158"/>
        <v>0</v>
      </c>
      <c r="Y1136" s="106" t="str">
        <f t="shared" si="159"/>
        <v>prüfen</v>
      </c>
      <c r="Z1136" s="107" t="str">
        <f ca="1">IFERROR(OFFSET(MD!$U$5,MATCH(Grundlagen_Abrechnung_KAE!$E1136,MD_GENDER,0),0),"")</f>
        <v/>
      </c>
      <c r="AA1136" s="104">
        <f t="shared" si="160"/>
        <v>0</v>
      </c>
      <c r="AC1136" s="104">
        <f t="shared" si="161"/>
        <v>0</v>
      </c>
      <c r="AD1136" s="104">
        <f ca="1">IF(F1136="Arbeitgeberähnliche Stellung",OFFSET(MD!$Q$5,MATCH(Grundlagen_Abrechnung_KAE!$AK$7,MD_JAHR,0),0)*$H1136,IF(J1136&gt;0,AC1136,I1136))</f>
        <v>0</v>
      </c>
      <c r="AF1136" s="85" t="e">
        <f ca="1">OFFSET(MD!$P$5,MATCH($AK$7,MD_JAHR,0),0)*12</f>
        <v>#VALUE!</v>
      </c>
      <c r="AG1136" s="85">
        <f t="shared" si="162"/>
        <v>0</v>
      </c>
      <c r="AH1136" s="81"/>
      <c r="AJ1136" s="72"/>
      <c r="AK1136" s="72"/>
      <c r="AL1136" s="72"/>
      <c r="AM1136" s="72"/>
      <c r="AN1136" s="72"/>
    </row>
    <row r="1137" spans="2:40" ht="15" customHeight="1" x14ac:dyDescent="0.2">
      <c r="B1137" s="78"/>
      <c r="C1137" s="78"/>
      <c r="D1137" s="78"/>
      <c r="E1137" s="79"/>
      <c r="F1137" s="80"/>
      <c r="G1137" s="73"/>
      <c r="H1137" s="82"/>
      <c r="I1137" s="93"/>
      <c r="J1137" s="90"/>
      <c r="K1137" s="83"/>
      <c r="L1137" s="83"/>
      <c r="M1137" s="84"/>
      <c r="N1137" s="83"/>
      <c r="O1137" s="104" t="str">
        <f ca="1">IF($B1137="","",IF(F1137="Arbeitgeberähnliche Stellung",OFFSET(MD!$Q$5,MATCH(Grundlagen_Abrechnung_KAE!$AK$7,MD_JAHR,0),0)*$H1137,IF(((AD1137/12*M1137*12)+N1137)&gt;AF1137,AF1137/12,((AD1137/12*M1137*12)+N1137)/12)))</f>
        <v/>
      </c>
      <c r="P1137" s="90"/>
      <c r="Q1137" s="90"/>
      <c r="R1137" s="104">
        <f t="shared" si="155"/>
        <v>0</v>
      </c>
      <c r="T1137" s="145">
        <f t="shared" si="156"/>
        <v>0</v>
      </c>
      <c r="U1137" s="76">
        <f t="shared" ca="1" si="157"/>
        <v>0</v>
      </c>
      <c r="V1137" s="76">
        <f t="shared" ca="1" si="163"/>
        <v>0</v>
      </c>
      <c r="W1137" s="76">
        <f t="shared" ca="1" si="158"/>
        <v>0</v>
      </c>
      <c r="Y1137" s="106" t="str">
        <f t="shared" si="159"/>
        <v>prüfen</v>
      </c>
      <c r="Z1137" s="107" t="str">
        <f ca="1">IFERROR(OFFSET(MD!$U$5,MATCH(Grundlagen_Abrechnung_KAE!$E1137,MD_GENDER,0),0),"")</f>
        <v/>
      </c>
      <c r="AA1137" s="104">
        <f t="shared" si="160"/>
        <v>0</v>
      </c>
      <c r="AC1137" s="104">
        <f t="shared" si="161"/>
        <v>0</v>
      </c>
      <c r="AD1137" s="104">
        <f ca="1">IF(F1137="Arbeitgeberähnliche Stellung",OFFSET(MD!$Q$5,MATCH(Grundlagen_Abrechnung_KAE!$AK$7,MD_JAHR,0),0)*$H1137,IF(J1137&gt;0,AC1137,I1137))</f>
        <v>0</v>
      </c>
      <c r="AF1137" s="85" t="e">
        <f ca="1">OFFSET(MD!$P$5,MATCH($AK$7,MD_JAHR,0),0)*12</f>
        <v>#VALUE!</v>
      </c>
      <c r="AG1137" s="85">
        <f t="shared" si="162"/>
        <v>0</v>
      </c>
      <c r="AH1137" s="81"/>
      <c r="AJ1137" s="72"/>
      <c r="AK1137" s="72"/>
      <c r="AL1137" s="72"/>
      <c r="AM1137" s="72"/>
      <c r="AN1137" s="72"/>
    </row>
    <row r="1138" spans="2:40" ht="15" customHeight="1" x14ac:dyDescent="0.2">
      <c r="B1138" s="78"/>
      <c r="C1138" s="78"/>
      <c r="D1138" s="78"/>
      <c r="E1138" s="79"/>
      <c r="F1138" s="80"/>
      <c r="G1138" s="73"/>
      <c r="H1138" s="82"/>
      <c r="I1138" s="93"/>
      <c r="J1138" s="90"/>
      <c r="K1138" s="83"/>
      <c r="L1138" s="83"/>
      <c r="M1138" s="84"/>
      <c r="N1138" s="83"/>
      <c r="O1138" s="104" t="str">
        <f ca="1">IF($B1138="","",IF(F1138="Arbeitgeberähnliche Stellung",OFFSET(MD!$Q$5,MATCH(Grundlagen_Abrechnung_KAE!$AK$7,MD_JAHR,0),0)*$H1138,IF(((AD1138/12*M1138*12)+N1138)&gt;AF1138,AF1138/12,((AD1138/12*M1138*12)+N1138)/12)))</f>
        <v/>
      </c>
      <c r="P1138" s="90"/>
      <c r="Q1138" s="90"/>
      <c r="R1138" s="104">
        <f t="shared" si="155"/>
        <v>0</v>
      </c>
      <c r="T1138" s="145">
        <f t="shared" si="156"/>
        <v>0</v>
      </c>
      <c r="U1138" s="76">
        <f t="shared" ca="1" si="157"/>
        <v>0</v>
      </c>
      <c r="V1138" s="76">
        <f t="shared" ca="1" si="163"/>
        <v>0</v>
      </c>
      <c r="W1138" s="76">
        <f t="shared" ca="1" si="158"/>
        <v>0</v>
      </c>
      <c r="Y1138" s="106" t="str">
        <f t="shared" si="159"/>
        <v>prüfen</v>
      </c>
      <c r="Z1138" s="107" t="str">
        <f ca="1">IFERROR(OFFSET(MD!$U$5,MATCH(Grundlagen_Abrechnung_KAE!$E1138,MD_GENDER,0),0),"")</f>
        <v/>
      </c>
      <c r="AA1138" s="104">
        <f t="shared" si="160"/>
        <v>0</v>
      </c>
      <c r="AC1138" s="104">
        <f t="shared" si="161"/>
        <v>0</v>
      </c>
      <c r="AD1138" s="104">
        <f ca="1">IF(F1138="Arbeitgeberähnliche Stellung",OFFSET(MD!$Q$5,MATCH(Grundlagen_Abrechnung_KAE!$AK$7,MD_JAHR,0),0)*$H1138,IF(J1138&gt;0,AC1138,I1138))</f>
        <v>0</v>
      </c>
      <c r="AF1138" s="85" t="e">
        <f ca="1">OFFSET(MD!$P$5,MATCH($AK$7,MD_JAHR,0),0)*12</f>
        <v>#VALUE!</v>
      </c>
      <c r="AG1138" s="85">
        <f t="shared" si="162"/>
        <v>0</v>
      </c>
      <c r="AH1138" s="81"/>
      <c r="AJ1138" s="72"/>
      <c r="AK1138" s="72"/>
      <c r="AL1138" s="72"/>
      <c r="AM1138" s="72"/>
      <c r="AN1138" s="72"/>
    </row>
    <row r="1139" spans="2:40" ht="15" customHeight="1" x14ac:dyDescent="0.2">
      <c r="B1139" s="78"/>
      <c r="C1139" s="78"/>
      <c r="D1139" s="78"/>
      <c r="E1139" s="79"/>
      <c r="F1139" s="80"/>
      <c r="G1139" s="73"/>
      <c r="H1139" s="82"/>
      <c r="I1139" s="93"/>
      <c r="J1139" s="90"/>
      <c r="K1139" s="83"/>
      <c r="L1139" s="83"/>
      <c r="M1139" s="84"/>
      <c r="N1139" s="83"/>
      <c r="O1139" s="104" t="str">
        <f ca="1">IF($B1139="","",IF(F1139="Arbeitgeberähnliche Stellung",OFFSET(MD!$Q$5,MATCH(Grundlagen_Abrechnung_KAE!$AK$7,MD_JAHR,0),0)*$H1139,IF(((AD1139/12*M1139*12)+N1139)&gt;AF1139,AF1139/12,((AD1139/12*M1139*12)+N1139)/12)))</f>
        <v/>
      </c>
      <c r="P1139" s="90"/>
      <c r="Q1139" s="90"/>
      <c r="R1139" s="104">
        <f t="shared" si="155"/>
        <v>0</v>
      </c>
      <c r="T1139" s="145">
        <f t="shared" si="156"/>
        <v>0</v>
      </c>
      <c r="U1139" s="76">
        <f t="shared" ca="1" si="157"/>
        <v>0</v>
      </c>
      <c r="V1139" s="76">
        <f t="shared" ca="1" si="163"/>
        <v>0</v>
      </c>
      <c r="W1139" s="76">
        <f t="shared" ca="1" si="158"/>
        <v>0</v>
      </c>
      <c r="Y1139" s="106" t="str">
        <f t="shared" si="159"/>
        <v>prüfen</v>
      </c>
      <c r="Z1139" s="107" t="str">
        <f ca="1">IFERROR(OFFSET(MD!$U$5,MATCH(Grundlagen_Abrechnung_KAE!$E1139,MD_GENDER,0),0),"")</f>
        <v/>
      </c>
      <c r="AA1139" s="104">
        <f t="shared" si="160"/>
        <v>0</v>
      </c>
      <c r="AC1139" s="104">
        <f t="shared" si="161"/>
        <v>0</v>
      </c>
      <c r="AD1139" s="104">
        <f ca="1">IF(F1139="Arbeitgeberähnliche Stellung",OFFSET(MD!$Q$5,MATCH(Grundlagen_Abrechnung_KAE!$AK$7,MD_JAHR,0),0)*$H1139,IF(J1139&gt;0,AC1139,I1139))</f>
        <v>0</v>
      </c>
      <c r="AF1139" s="85" t="e">
        <f ca="1">OFFSET(MD!$P$5,MATCH($AK$7,MD_JAHR,0),0)*12</f>
        <v>#VALUE!</v>
      </c>
      <c r="AG1139" s="85">
        <f t="shared" si="162"/>
        <v>0</v>
      </c>
      <c r="AH1139" s="81"/>
      <c r="AJ1139" s="72"/>
      <c r="AK1139" s="72"/>
      <c r="AL1139" s="72"/>
      <c r="AM1139" s="72"/>
      <c r="AN1139" s="72"/>
    </row>
    <row r="1140" spans="2:40" ht="15" customHeight="1" x14ac:dyDescent="0.2">
      <c r="B1140" s="78"/>
      <c r="C1140" s="78"/>
      <c r="D1140" s="78"/>
      <c r="E1140" s="79"/>
      <c r="F1140" s="80"/>
      <c r="G1140" s="73"/>
      <c r="H1140" s="82"/>
      <c r="I1140" s="93"/>
      <c r="J1140" s="90"/>
      <c r="K1140" s="83"/>
      <c r="L1140" s="83"/>
      <c r="M1140" s="84"/>
      <c r="N1140" s="83"/>
      <c r="O1140" s="104" t="str">
        <f ca="1">IF($B1140="","",IF(F1140="Arbeitgeberähnliche Stellung",OFFSET(MD!$Q$5,MATCH(Grundlagen_Abrechnung_KAE!$AK$7,MD_JAHR,0),0)*$H1140,IF(((AD1140/12*M1140*12)+N1140)&gt;AF1140,AF1140/12,((AD1140/12*M1140*12)+N1140)/12)))</f>
        <v/>
      </c>
      <c r="P1140" s="90"/>
      <c r="Q1140" s="90"/>
      <c r="R1140" s="104">
        <f t="shared" si="155"/>
        <v>0</v>
      </c>
      <c r="T1140" s="145">
        <f t="shared" si="156"/>
        <v>0</v>
      </c>
      <c r="U1140" s="76">
        <f t="shared" ca="1" si="157"/>
        <v>0</v>
      </c>
      <c r="V1140" s="76">
        <f t="shared" ca="1" si="163"/>
        <v>0</v>
      </c>
      <c r="W1140" s="76">
        <f t="shared" ca="1" si="158"/>
        <v>0</v>
      </c>
      <c r="Y1140" s="106" t="str">
        <f t="shared" si="159"/>
        <v>prüfen</v>
      </c>
      <c r="Z1140" s="107" t="str">
        <f ca="1">IFERROR(OFFSET(MD!$U$5,MATCH(Grundlagen_Abrechnung_KAE!$E1140,MD_GENDER,0),0),"")</f>
        <v/>
      </c>
      <c r="AA1140" s="104">
        <f t="shared" si="160"/>
        <v>0</v>
      </c>
      <c r="AC1140" s="104">
        <f t="shared" si="161"/>
        <v>0</v>
      </c>
      <c r="AD1140" s="104">
        <f ca="1">IF(F1140="Arbeitgeberähnliche Stellung",OFFSET(MD!$Q$5,MATCH(Grundlagen_Abrechnung_KAE!$AK$7,MD_JAHR,0),0)*$H1140,IF(J1140&gt;0,AC1140,I1140))</f>
        <v>0</v>
      </c>
      <c r="AF1140" s="85" t="e">
        <f ca="1">OFFSET(MD!$P$5,MATCH($AK$7,MD_JAHR,0),0)*12</f>
        <v>#VALUE!</v>
      </c>
      <c r="AG1140" s="85">
        <f t="shared" si="162"/>
        <v>0</v>
      </c>
      <c r="AH1140" s="81"/>
      <c r="AJ1140" s="72"/>
      <c r="AK1140" s="72"/>
      <c r="AL1140" s="72"/>
      <c r="AM1140" s="72"/>
      <c r="AN1140" s="72"/>
    </row>
    <row r="1141" spans="2:40" ht="15" customHeight="1" x14ac:dyDescent="0.2">
      <c r="B1141" s="78"/>
      <c r="C1141" s="78"/>
      <c r="D1141" s="78"/>
      <c r="E1141" s="79"/>
      <c r="F1141" s="80"/>
      <c r="G1141" s="73"/>
      <c r="H1141" s="82"/>
      <c r="I1141" s="93"/>
      <c r="J1141" s="90"/>
      <c r="K1141" s="83"/>
      <c r="L1141" s="83"/>
      <c r="M1141" s="84"/>
      <c r="N1141" s="83"/>
      <c r="O1141" s="104" t="str">
        <f ca="1">IF($B1141="","",IF(F1141="Arbeitgeberähnliche Stellung",OFFSET(MD!$Q$5,MATCH(Grundlagen_Abrechnung_KAE!$AK$7,MD_JAHR,0),0)*$H1141,IF(((AD1141/12*M1141*12)+N1141)&gt;AF1141,AF1141/12,((AD1141/12*M1141*12)+N1141)/12)))</f>
        <v/>
      </c>
      <c r="P1141" s="90"/>
      <c r="Q1141" s="90"/>
      <c r="R1141" s="104">
        <f t="shared" si="155"/>
        <v>0</v>
      </c>
      <c r="T1141" s="145">
        <f t="shared" si="156"/>
        <v>0</v>
      </c>
      <c r="U1141" s="76">
        <f t="shared" ca="1" si="157"/>
        <v>0</v>
      </c>
      <c r="V1141" s="76">
        <f t="shared" ca="1" si="163"/>
        <v>0</v>
      </c>
      <c r="W1141" s="76">
        <f t="shared" ca="1" si="158"/>
        <v>0</v>
      </c>
      <c r="Y1141" s="106" t="str">
        <f t="shared" si="159"/>
        <v>prüfen</v>
      </c>
      <c r="Z1141" s="107" t="str">
        <f ca="1">IFERROR(OFFSET(MD!$U$5,MATCH(Grundlagen_Abrechnung_KAE!$E1141,MD_GENDER,0),0),"")</f>
        <v/>
      </c>
      <c r="AA1141" s="104">
        <f t="shared" si="160"/>
        <v>0</v>
      </c>
      <c r="AC1141" s="104">
        <f t="shared" si="161"/>
        <v>0</v>
      </c>
      <c r="AD1141" s="104">
        <f ca="1">IF(F1141="Arbeitgeberähnliche Stellung",OFFSET(MD!$Q$5,MATCH(Grundlagen_Abrechnung_KAE!$AK$7,MD_JAHR,0),0)*$H1141,IF(J1141&gt;0,AC1141,I1141))</f>
        <v>0</v>
      </c>
      <c r="AF1141" s="85" t="e">
        <f ca="1">OFFSET(MD!$P$5,MATCH($AK$7,MD_JAHR,0),0)*12</f>
        <v>#VALUE!</v>
      </c>
      <c r="AG1141" s="85">
        <f t="shared" si="162"/>
        <v>0</v>
      </c>
      <c r="AH1141" s="81"/>
      <c r="AJ1141" s="72"/>
      <c r="AK1141" s="72"/>
      <c r="AL1141" s="72"/>
      <c r="AM1141" s="72"/>
      <c r="AN1141" s="72"/>
    </row>
    <row r="1142" spans="2:40" ht="15" customHeight="1" x14ac:dyDescent="0.2">
      <c r="B1142" s="78"/>
      <c r="C1142" s="78"/>
      <c r="D1142" s="78"/>
      <c r="E1142" s="79"/>
      <c r="F1142" s="80"/>
      <c r="G1142" s="73"/>
      <c r="H1142" s="82"/>
      <c r="I1142" s="93"/>
      <c r="J1142" s="90"/>
      <c r="K1142" s="83"/>
      <c r="L1142" s="83"/>
      <c r="M1142" s="84"/>
      <c r="N1142" s="83"/>
      <c r="O1142" s="104" t="str">
        <f ca="1">IF($B1142="","",IF(F1142="Arbeitgeberähnliche Stellung",OFFSET(MD!$Q$5,MATCH(Grundlagen_Abrechnung_KAE!$AK$7,MD_JAHR,0),0)*$H1142,IF(((AD1142/12*M1142*12)+N1142)&gt;AF1142,AF1142/12,((AD1142/12*M1142*12)+N1142)/12)))</f>
        <v/>
      </c>
      <c r="P1142" s="90"/>
      <c r="Q1142" s="90"/>
      <c r="R1142" s="104">
        <f t="shared" si="155"/>
        <v>0</v>
      </c>
      <c r="T1142" s="145">
        <f t="shared" si="156"/>
        <v>0</v>
      </c>
      <c r="U1142" s="76">
        <f t="shared" ca="1" si="157"/>
        <v>0</v>
      </c>
      <c r="V1142" s="76">
        <f t="shared" ca="1" si="163"/>
        <v>0</v>
      </c>
      <c r="W1142" s="76">
        <f t="shared" ca="1" si="158"/>
        <v>0</v>
      </c>
      <c r="Y1142" s="106" t="str">
        <f t="shared" si="159"/>
        <v>prüfen</v>
      </c>
      <c r="Z1142" s="107" t="str">
        <f ca="1">IFERROR(OFFSET(MD!$U$5,MATCH(Grundlagen_Abrechnung_KAE!$E1142,MD_GENDER,0),0),"")</f>
        <v/>
      </c>
      <c r="AA1142" s="104">
        <f t="shared" si="160"/>
        <v>0</v>
      </c>
      <c r="AC1142" s="104">
        <f t="shared" si="161"/>
        <v>0</v>
      </c>
      <c r="AD1142" s="104">
        <f ca="1">IF(F1142="Arbeitgeberähnliche Stellung",OFFSET(MD!$Q$5,MATCH(Grundlagen_Abrechnung_KAE!$AK$7,MD_JAHR,0),0)*$H1142,IF(J1142&gt;0,AC1142,I1142))</f>
        <v>0</v>
      </c>
      <c r="AF1142" s="85" t="e">
        <f ca="1">OFFSET(MD!$P$5,MATCH($AK$7,MD_JAHR,0),0)*12</f>
        <v>#VALUE!</v>
      </c>
      <c r="AG1142" s="85">
        <f t="shared" si="162"/>
        <v>0</v>
      </c>
      <c r="AH1142" s="81"/>
      <c r="AJ1142" s="72"/>
      <c r="AK1142" s="72"/>
      <c r="AL1142" s="72"/>
      <c r="AM1142" s="72"/>
      <c r="AN1142" s="72"/>
    </row>
    <row r="1143" spans="2:40" ht="15" customHeight="1" x14ac:dyDescent="0.2">
      <c r="B1143" s="78"/>
      <c r="C1143" s="78"/>
      <c r="D1143" s="78"/>
      <c r="E1143" s="79"/>
      <c r="F1143" s="80"/>
      <c r="G1143" s="73"/>
      <c r="H1143" s="82"/>
      <c r="I1143" s="93"/>
      <c r="J1143" s="90"/>
      <c r="K1143" s="83"/>
      <c r="L1143" s="83"/>
      <c r="M1143" s="84"/>
      <c r="N1143" s="83"/>
      <c r="O1143" s="104" t="str">
        <f ca="1">IF($B1143="","",IF(F1143="Arbeitgeberähnliche Stellung",OFFSET(MD!$Q$5,MATCH(Grundlagen_Abrechnung_KAE!$AK$7,MD_JAHR,0),0)*$H1143,IF(((AD1143/12*M1143*12)+N1143)&gt;AF1143,AF1143/12,((AD1143/12*M1143*12)+N1143)/12)))</f>
        <v/>
      </c>
      <c r="P1143" s="90"/>
      <c r="Q1143" s="90"/>
      <c r="R1143" s="104">
        <f t="shared" si="155"/>
        <v>0</v>
      </c>
      <c r="T1143" s="145">
        <f t="shared" si="156"/>
        <v>0</v>
      </c>
      <c r="U1143" s="76">
        <f t="shared" ca="1" si="157"/>
        <v>0</v>
      </c>
      <c r="V1143" s="76">
        <f t="shared" ca="1" si="163"/>
        <v>0</v>
      </c>
      <c r="W1143" s="76">
        <f t="shared" ca="1" si="158"/>
        <v>0</v>
      </c>
      <c r="Y1143" s="106" t="str">
        <f t="shared" si="159"/>
        <v>prüfen</v>
      </c>
      <c r="Z1143" s="107" t="str">
        <f ca="1">IFERROR(OFFSET(MD!$U$5,MATCH(Grundlagen_Abrechnung_KAE!$E1143,MD_GENDER,0),0),"")</f>
        <v/>
      </c>
      <c r="AA1143" s="104">
        <f t="shared" si="160"/>
        <v>0</v>
      </c>
      <c r="AC1143" s="104">
        <f t="shared" si="161"/>
        <v>0</v>
      </c>
      <c r="AD1143" s="104">
        <f ca="1">IF(F1143="Arbeitgeberähnliche Stellung",OFFSET(MD!$Q$5,MATCH(Grundlagen_Abrechnung_KAE!$AK$7,MD_JAHR,0),0)*$H1143,IF(J1143&gt;0,AC1143,I1143))</f>
        <v>0</v>
      </c>
      <c r="AF1143" s="85" t="e">
        <f ca="1">OFFSET(MD!$P$5,MATCH($AK$7,MD_JAHR,0),0)*12</f>
        <v>#VALUE!</v>
      </c>
      <c r="AG1143" s="85">
        <f t="shared" si="162"/>
        <v>0</v>
      </c>
      <c r="AH1143" s="81"/>
      <c r="AJ1143" s="72"/>
      <c r="AK1143" s="72"/>
      <c r="AL1143" s="72"/>
      <c r="AM1143" s="72"/>
      <c r="AN1143" s="72"/>
    </row>
    <row r="1144" spans="2:40" ht="15" customHeight="1" x14ac:dyDescent="0.2">
      <c r="B1144" s="78"/>
      <c r="C1144" s="78"/>
      <c r="D1144" s="78"/>
      <c r="E1144" s="79"/>
      <c r="F1144" s="80"/>
      <c r="G1144" s="73"/>
      <c r="H1144" s="82"/>
      <c r="I1144" s="93"/>
      <c r="J1144" s="90"/>
      <c r="K1144" s="83"/>
      <c r="L1144" s="83"/>
      <c r="M1144" s="84"/>
      <c r="N1144" s="83"/>
      <c r="O1144" s="104" t="str">
        <f ca="1">IF($B1144="","",IF(F1144="Arbeitgeberähnliche Stellung",OFFSET(MD!$Q$5,MATCH(Grundlagen_Abrechnung_KAE!$AK$7,MD_JAHR,0),0)*$H1144,IF(((AD1144/12*M1144*12)+N1144)&gt;AF1144,AF1144/12,((AD1144/12*M1144*12)+N1144)/12)))</f>
        <v/>
      </c>
      <c r="P1144" s="90"/>
      <c r="Q1144" s="90"/>
      <c r="R1144" s="104">
        <f t="shared" si="155"/>
        <v>0</v>
      </c>
      <c r="T1144" s="145">
        <f t="shared" si="156"/>
        <v>0</v>
      </c>
      <c r="U1144" s="76">
        <f t="shared" ca="1" si="157"/>
        <v>0</v>
      </c>
      <c r="V1144" s="76">
        <f t="shared" ca="1" si="163"/>
        <v>0</v>
      </c>
      <c r="W1144" s="76">
        <f t="shared" ca="1" si="158"/>
        <v>0</v>
      </c>
      <c r="Y1144" s="106" t="str">
        <f t="shared" si="159"/>
        <v>prüfen</v>
      </c>
      <c r="Z1144" s="107" t="str">
        <f ca="1">IFERROR(OFFSET(MD!$U$5,MATCH(Grundlagen_Abrechnung_KAE!$E1144,MD_GENDER,0),0),"")</f>
        <v/>
      </c>
      <c r="AA1144" s="104">
        <f t="shared" si="160"/>
        <v>0</v>
      </c>
      <c r="AC1144" s="104">
        <f t="shared" si="161"/>
        <v>0</v>
      </c>
      <c r="AD1144" s="104">
        <f ca="1">IF(F1144="Arbeitgeberähnliche Stellung",OFFSET(MD!$Q$5,MATCH(Grundlagen_Abrechnung_KAE!$AK$7,MD_JAHR,0),0)*$H1144,IF(J1144&gt;0,AC1144,I1144))</f>
        <v>0</v>
      </c>
      <c r="AF1144" s="85" t="e">
        <f ca="1">OFFSET(MD!$P$5,MATCH($AK$7,MD_JAHR,0),0)*12</f>
        <v>#VALUE!</v>
      </c>
      <c r="AG1144" s="85">
        <f t="shared" si="162"/>
        <v>0</v>
      </c>
      <c r="AH1144" s="81"/>
      <c r="AJ1144" s="72"/>
      <c r="AK1144" s="72"/>
      <c r="AL1144" s="72"/>
      <c r="AM1144" s="72"/>
      <c r="AN1144" s="72"/>
    </row>
    <row r="1145" spans="2:40" ht="15" customHeight="1" x14ac:dyDescent="0.2">
      <c r="B1145" s="78"/>
      <c r="C1145" s="78"/>
      <c r="D1145" s="78"/>
      <c r="E1145" s="79"/>
      <c r="F1145" s="80"/>
      <c r="G1145" s="73"/>
      <c r="H1145" s="82"/>
      <c r="I1145" s="93"/>
      <c r="J1145" s="90"/>
      <c r="K1145" s="83"/>
      <c r="L1145" s="83"/>
      <c r="M1145" s="84"/>
      <c r="N1145" s="83"/>
      <c r="O1145" s="104" t="str">
        <f ca="1">IF($B1145="","",IF(F1145="Arbeitgeberähnliche Stellung",OFFSET(MD!$Q$5,MATCH(Grundlagen_Abrechnung_KAE!$AK$7,MD_JAHR,0),0)*$H1145,IF(((AD1145/12*M1145*12)+N1145)&gt;AF1145,AF1145/12,((AD1145/12*M1145*12)+N1145)/12)))</f>
        <v/>
      </c>
      <c r="P1145" s="90"/>
      <c r="Q1145" s="90"/>
      <c r="R1145" s="104">
        <f t="shared" si="155"/>
        <v>0</v>
      </c>
      <c r="T1145" s="145">
        <f t="shared" si="156"/>
        <v>0</v>
      </c>
      <c r="U1145" s="76">
        <f t="shared" ca="1" si="157"/>
        <v>0</v>
      </c>
      <c r="V1145" s="76">
        <f t="shared" ca="1" si="163"/>
        <v>0</v>
      </c>
      <c r="W1145" s="76">
        <f t="shared" ca="1" si="158"/>
        <v>0</v>
      </c>
      <c r="Y1145" s="106" t="str">
        <f t="shared" si="159"/>
        <v>prüfen</v>
      </c>
      <c r="Z1145" s="107" t="str">
        <f ca="1">IFERROR(OFFSET(MD!$U$5,MATCH(Grundlagen_Abrechnung_KAE!$E1145,MD_GENDER,0),0),"")</f>
        <v/>
      </c>
      <c r="AA1145" s="104">
        <f t="shared" si="160"/>
        <v>0</v>
      </c>
      <c r="AC1145" s="104">
        <f t="shared" si="161"/>
        <v>0</v>
      </c>
      <c r="AD1145" s="104">
        <f ca="1">IF(F1145="Arbeitgeberähnliche Stellung",OFFSET(MD!$Q$5,MATCH(Grundlagen_Abrechnung_KAE!$AK$7,MD_JAHR,0),0)*$H1145,IF(J1145&gt;0,AC1145,I1145))</f>
        <v>0</v>
      </c>
      <c r="AF1145" s="85" t="e">
        <f ca="1">OFFSET(MD!$P$5,MATCH($AK$7,MD_JAHR,0),0)*12</f>
        <v>#VALUE!</v>
      </c>
      <c r="AG1145" s="85">
        <f t="shared" si="162"/>
        <v>0</v>
      </c>
      <c r="AH1145" s="81"/>
      <c r="AJ1145" s="72"/>
      <c r="AK1145" s="72"/>
      <c r="AL1145" s="72"/>
      <c r="AM1145" s="72"/>
      <c r="AN1145" s="72"/>
    </row>
    <row r="1146" spans="2:40" ht="15" customHeight="1" x14ac:dyDescent="0.2">
      <c r="B1146" s="78"/>
      <c r="C1146" s="78"/>
      <c r="D1146" s="78"/>
      <c r="E1146" s="79"/>
      <c r="F1146" s="80"/>
      <c r="G1146" s="73"/>
      <c r="H1146" s="82"/>
      <c r="I1146" s="93"/>
      <c r="J1146" s="90"/>
      <c r="K1146" s="83"/>
      <c r="L1146" s="83"/>
      <c r="M1146" s="84"/>
      <c r="N1146" s="83"/>
      <c r="O1146" s="104" t="str">
        <f ca="1">IF($B1146="","",IF(F1146="Arbeitgeberähnliche Stellung",OFFSET(MD!$Q$5,MATCH(Grundlagen_Abrechnung_KAE!$AK$7,MD_JAHR,0),0)*$H1146,IF(((AD1146/12*M1146*12)+N1146)&gt;AF1146,AF1146/12,((AD1146/12*M1146*12)+N1146)/12)))</f>
        <v/>
      </c>
      <c r="P1146" s="90"/>
      <c r="Q1146" s="90"/>
      <c r="R1146" s="104">
        <f t="shared" si="155"/>
        <v>0</v>
      </c>
      <c r="T1146" s="145">
        <f t="shared" si="156"/>
        <v>0</v>
      </c>
      <c r="U1146" s="76">
        <f t="shared" ca="1" si="157"/>
        <v>0</v>
      </c>
      <c r="V1146" s="76">
        <f t="shared" ca="1" si="163"/>
        <v>0</v>
      </c>
      <c r="W1146" s="76">
        <f t="shared" ca="1" si="158"/>
        <v>0</v>
      </c>
      <c r="Y1146" s="106" t="str">
        <f t="shared" si="159"/>
        <v>prüfen</v>
      </c>
      <c r="Z1146" s="107" t="str">
        <f ca="1">IFERROR(OFFSET(MD!$U$5,MATCH(Grundlagen_Abrechnung_KAE!$E1146,MD_GENDER,0),0),"")</f>
        <v/>
      </c>
      <c r="AA1146" s="104">
        <f t="shared" si="160"/>
        <v>0</v>
      </c>
      <c r="AC1146" s="104">
        <f t="shared" si="161"/>
        <v>0</v>
      </c>
      <c r="AD1146" s="104">
        <f ca="1">IF(F1146="Arbeitgeberähnliche Stellung",OFFSET(MD!$Q$5,MATCH(Grundlagen_Abrechnung_KAE!$AK$7,MD_JAHR,0),0)*$H1146,IF(J1146&gt;0,AC1146,I1146))</f>
        <v>0</v>
      </c>
      <c r="AF1146" s="85" t="e">
        <f ca="1">OFFSET(MD!$P$5,MATCH($AK$7,MD_JAHR,0),0)*12</f>
        <v>#VALUE!</v>
      </c>
      <c r="AG1146" s="85">
        <f t="shared" si="162"/>
        <v>0</v>
      </c>
      <c r="AH1146" s="81"/>
      <c r="AJ1146" s="72"/>
      <c r="AK1146" s="72"/>
      <c r="AL1146" s="72"/>
      <c r="AM1146" s="72"/>
      <c r="AN1146" s="72"/>
    </row>
    <row r="1147" spans="2:40" ht="15" customHeight="1" x14ac:dyDescent="0.2">
      <c r="B1147" s="78"/>
      <c r="C1147" s="78"/>
      <c r="D1147" s="78"/>
      <c r="E1147" s="79"/>
      <c r="F1147" s="80"/>
      <c r="G1147" s="73"/>
      <c r="H1147" s="82"/>
      <c r="I1147" s="93"/>
      <c r="J1147" s="90"/>
      <c r="K1147" s="83"/>
      <c r="L1147" s="83"/>
      <c r="M1147" s="84"/>
      <c r="N1147" s="83"/>
      <c r="O1147" s="104" t="str">
        <f ca="1">IF($B1147="","",IF(F1147="Arbeitgeberähnliche Stellung",OFFSET(MD!$Q$5,MATCH(Grundlagen_Abrechnung_KAE!$AK$7,MD_JAHR,0),0)*$H1147,IF(((AD1147/12*M1147*12)+N1147)&gt;AF1147,AF1147/12,((AD1147/12*M1147*12)+N1147)/12)))</f>
        <v/>
      </c>
      <c r="P1147" s="90"/>
      <c r="Q1147" s="90"/>
      <c r="R1147" s="104">
        <f t="shared" si="155"/>
        <v>0</v>
      </c>
      <c r="T1147" s="145">
        <f t="shared" si="156"/>
        <v>0</v>
      </c>
      <c r="U1147" s="76">
        <f t="shared" ca="1" si="157"/>
        <v>0</v>
      </c>
      <c r="V1147" s="76">
        <f t="shared" ca="1" si="163"/>
        <v>0</v>
      </c>
      <c r="W1147" s="76">
        <f t="shared" ca="1" si="158"/>
        <v>0</v>
      </c>
      <c r="Y1147" s="106" t="str">
        <f t="shared" si="159"/>
        <v>prüfen</v>
      </c>
      <c r="Z1147" s="107" t="str">
        <f ca="1">IFERROR(OFFSET(MD!$U$5,MATCH(Grundlagen_Abrechnung_KAE!$E1147,MD_GENDER,0),0),"")</f>
        <v/>
      </c>
      <c r="AA1147" s="104">
        <f t="shared" si="160"/>
        <v>0</v>
      </c>
      <c r="AC1147" s="104">
        <f t="shared" si="161"/>
        <v>0</v>
      </c>
      <c r="AD1147" s="104">
        <f ca="1">IF(F1147="Arbeitgeberähnliche Stellung",OFFSET(MD!$Q$5,MATCH(Grundlagen_Abrechnung_KAE!$AK$7,MD_JAHR,0),0)*$H1147,IF(J1147&gt;0,AC1147,I1147))</f>
        <v>0</v>
      </c>
      <c r="AF1147" s="85" t="e">
        <f ca="1">OFFSET(MD!$P$5,MATCH($AK$7,MD_JAHR,0),0)*12</f>
        <v>#VALUE!</v>
      </c>
      <c r="AG1147" s="85">
        <f t="shared" si="162"/>
        <v>0</v>
      </c>
      <c r="AH1147" s="81"/>
      <c r="AJ1147" s="72"/>
      <c r="AK1147" s="72"/>
      <c r="AL1147" s="72"/>
      <c r="AM1147" s="72"/>
      <c r="AN1147" s="72"/>
    </row>
    <row r="1148" spans="2:40" ht="15" customHeight="1" x14ac:dyDescent="0.2">
      <c r="B1148" s="78"/>
      <c r="C1148" s="78"/>
      <c r="D1148" s="78"/>
      <c r="E1148" s="79"/>
      <c r="F1148" s="80"/>
      <c r="G1148" s="73"/>
      <c r="H1148" s="82"/>
      <c r="I1148" s="93"/>
      <c r="J1148" s="90"/>
      <c r="K1148" s="83"/>
      <c r="L1148" s="83"/>
      <c r="M1148" s="84"/>
      <c r="N1148" s="83"/>
      <c r="O1148" s="104" t="str">
        <f ca="1">IF($B1148="","",IF(F1148="Arbeitgeberähnliche Stellung",OFFSET(MD!$Q$5,MATCH(Grundlagen_Abrechnung_KAE!$AK$7,MD_JAHR,0),0)*$H1148,IF(((AD1148/12*M1148*12)+N1148)&gt;AF1148,AF1148/12,((AD1148/12*M1148*12)+N1148)/12)))</f>
        <v/>
      </c>
      <c r="P1148" s="90"/>
      <c r="Q1148" s="90"/>
      <c r="R1148" s="104">
        <f t="shared" si="155"/>
        <v>0</v>
      </c>
      <c r="T1148" s="145">
        <f t="shared" si="156"/>
        <v>0</v>
      </c>
      <c r="U1148" s="76">
        <f t="shared" ca="1" si="157"/>
        <v>0</v>
      </c>
      <c r="V1148" s="76">
        <f t="shared" ca="1" si="163"/>
        <v>0</v>
      </c>
      <c r="W1148" s="76">
        <f t="shared" ca="1" si="158"/>
        <v>0</v>
      </c>
      <c r="Y1148" s="106" t="str">
        <f t="shared" si="159"/>
        <v>prüfen</v>
      </c>
      <c r="Z1148" s="107" t="str">
        <f ca="1">IFERROR(OFFSET(MD!$U$5,MATCH(Grundlagen_Abrechnung_KAE!$E1148,MD_GENDER,0),0),"")</f>
        <v/>
      </c>
      <c r="AA1148" s="104">
        <f t="shared" si="160"/>
        <v>0</v>
      </c>
      <c r="AC1148" s="104">
        <f t="shared" si="161"/>
        <v>0</v>
      </c>
      <c r="AD1148" s="104">
        <f ca="1">IF(F1148="Arbeitgeberähnliche Stellung",OFFSET(MD!$Q$5,MATCH(Grundlagen_Abrechnung_KAE!$AK$7,MD_JAHR,0),0)*$H1148,IF(J1148&gt;0,AC1148,I1148))</f>
        <v>0</v>
      </c>
      <c r="AF1148" s="85" t="e">
        <f ca="1">OFFSET(MD!$P$5,MATCH($AK$7,MD_JAHR,0),0)*12</f>
        <v>#VALUE!</v>
      </c>
      <c r="AG1148" s="85">
        <f t="shared" si="162"/>
        <v>0</v>
      </c>
      <c r="AH1148" s="81"/>
      <c r="AJ1148" s="72"/>
      <c r="AK1148" s="72"/>
      <c r="AL1148" s="72"/>
      <c r="AM1148" s="72"/>
      <c r="AN1148" s="72"/>
    </row>
    <row r="1149" spans="2:40" ht="15" customHeight="1" x14ac:dyDescent="0.2">
      <c r="B1149" s="78"/>
      <c r="C1149" s="78"/>
      <c r="D1149" s="78"/>
      <c r="E1149" s="79"/>
      <c r="F1149" s="80"/>
      <c r="G1149" s="73"/>
      <c r="H1149" s="82"/>
      <c r="I1149" s="93"/>
      <c r="J1149" s="90"/>
      <c r="K1149" s="83"/>
      <c r="L1149" s="83"/>
      <c r="M1149" s="84"/>
      <c r="N1149" s="83"/>
      <c r="O1149" s="104" t="str">
        <f ca="1">IF($B1149="","",IF(F1149="Arbeitgeberähnliche Stellung",OFFSET(MD!$Q$5,MATCH(Grundlagen_Abrechnung_KAE!$AK$7,MD_JAHR,0),0)*$H1149,IF(((AD1149/12*M1149*12)+N1149)&gt;AF1149,AF1149/12,((AD1149/12*M1149*12)+N1149)/12)))</f>
        <v/>
      </c>
      <c r="P1149" s="90"/>
      <c r="Q1149" s="90"/>
      <c r="R1149" s="104">
        <f t="shared" si="155"/>
        <v>0</v>
      </c>
      <c r="T1149" s="145">
        <f t="shared" si="156"/>
        <v>0</v>
      </c>
      <c r="U1149" s="76">
        <f t="shared" ca="1" si="157"/>
        <v>0</v>
      </c>
      <c r="V1149" s="76">
        <f t="shared" ca="1" si="163"/>
        <v>0</v>
      </c>
      <c r="W1149" s="76">
        <f t="shared" ca="1" si="158"/>
        <v>0</v>
      </c>
      <c r="Y1149" s="106" t="str">
        <f t="shared" si="159"/>
        <v>prüfen</v>
      </c>
      <c r="Z1149" s="107" t="str">
        <f ca="1">IFERROR(OFFSET(MD!$U$5,MATCH(Grundlagen_Abrechnung_KAE!$E1149,MD_GENDER,0),0),"")</f>
        <v/>
      </c>
      <c r="AA1149" s="104">
        <f t="shared" si="160"/>
        <v>0</v>
      </c>
      <c r="AC1149" s="104">
        <f t="shared" si="161"/>
        <v>0</v>
      </c>
      <c r="AD1149" s="104">
        <f ca="1">IF(F1149="Arbeitgeberähnliche Stellung",OFFSET(MD!$Q$5,MATCH(Grundlagen_Abrechnung_KAE!$AK$7,MD_JAHR,0),0)*$H1149,IF(J1149&gt;0,AC1149,I1149))</f>
        <v>0</v>
      </c>
      <c r="AF1149" s="85" t="e">
        <f ca="1">OFFSET(MD!$P$5,MATCH($AK$7,MD_JAHR,0),0)*12</f>
        <v>#VALUE!</v>
      </c>
      <c r="AG1149" s="85">
        <f t="shared" si="162"/>
        <v>0</v>
      </c>
      <c r="AH1149" s="81"/>
      <c r="AJ1149" s="72"/>
      <c r="AK1149" s="72"/>
      <c r="AL1149" s="72"/>
      <c r="AM1149" s="72"/>
      <c r="AN1149" s="72"/>
    </row>
    <row r="1150" spans="2:40" ht="15" customHeight="1" x14ac:dyDescent="0.2">
      <c r="B1150" s="78"/>
      <c r="C1150" s="78"/>
      <c r="D1150" s="78"/>
      <c r="E1150" s="79"/>
      <c r="F1150" s="80"/>
      <c r="G1150" s="73"/>
      <c r="H1150" s="82"/>
      <c r="I1150" s="93"/>
      <c r="J1150" s="90"/>
      <c r="K1150" s="83"/>
      <c r="L1150" s="83"/>
      <c r="M1150" s="84"/>
      <c r="N1150" s="83"/>
      <c r="O1150" s="104" t="str">
        <f ca="1">IF($B1150="","",IF(F1150="Arbeitgeberähnliche Stellung",OFFSET(MD!$Q$5,MATCH(Grundlagen_Abrechnung_KAE!$AK$7,MD_JAHR,0),0)*$H1150,IF(((AD1150/12*M1150*12)+N1150)&gt;AF1150,AF1150/12,((AD1150/12*M1150*12)+N1150)/12)))</f>
        <v/>
      </c>
      <c r="P1150" s="90"/>
      <c r="Q1150" s="90"/>
      <c r="R1150" s="104">
        <f t="shared" si="155"/>
        <v>0</v>
      </c>
      <c r="T1150" s="145">
        <f t="shared" si="156"/>
        <v>0</v>
      </c>
      <c r="U1150" s="76">
        <f t="shared" ca="1" si="157"/>
        <v>0</v>
      </c>
      <c r="V1150" s="76">
        <f t="shared" ca="1" si="163"/>
        <v>0</v>
      </c>
      <c r="W1150" s="76">
        <f t="shared" ca="1" si="158"/>
        <v>0</v>
      </c>
      <c r="Y1150" s="106" t="str">
        <f t="shared" si="159"/>
        <v>prüfen</v>
      </c>
      <c r="Z1150" s="107" t="str">
        <f ca="1">IFERROR(OFFSET(MD!$U$5,MATCH(Grundlagen_Abrechnung_KAE!$E1150,MD_GENDER,0),0),"")</f>
        <v/>
      </c>
      <c r="AA1150" s="104">
        <f t="shared" si="160"/>
        <v>0</v>
      </c>
      <c r="AC1150" s="104">
        <f t="shared" si="161"/>
        <v>0</v>
      </c>
      <c r="AD1150" s="104">
        <f ca="1">IF(F1150="Arbeitgeberähnliche Stellung",OFFSET(MD!$Q$5,MATCH(Grundlagen_Abrechnung_KAE!$AK$7,MD_JAHR,0),0)*$H1150,IF(J1150&gt;0,AC1150,I1150))</f>
        <v>0</v>
      </c>
      <c r="AF1150" s="85" t="e">
        <f ca="1">OFFSET(MD!$P$5,MATCH($AK$7,MD_JAHR,0),0)*12</f>
        <v>#VALUE!</v>
      </c>
      <c r="AG1150" s="85">
        <f t="shared" si="162"/>
        <v>0</v>
      </c>
      <c r="AH1150" s="81"/>
      <c r="AJ1150" s="72"/>
      <c r="AK1150" s="72"/>
      <c r="AL1150" s="72"/>
      <c r="AM1150" s="72"/>
      <c r="AN1150" s="72"/>
    </row>
    <row r="1151" spans="2:40" ht="15" customHeight="1" x14ac:dyDescent="0.2">
      <c r="B1151" s="78"/>
      <c r="C1151" s="78"/>
      <c r="D1151" s="78"/>
      <c r="E1151" s="79"/>
      <c r="F1151" s="80"/>
      <c r="G1151" s="73"/>
      <c r="H1151" s="82"/>
      <c r="I1151" s="93"/>
      <c r="J1151" s="90"/>
      <c r="K1151" s="83"/>
      <c r="L1151" s="83"/>
      <c r="M1151" s="84"/>
      <c r="N1151" s="83"/>
      <c r="O1151" s="104" t="str">
        <f ca="1">IF($B1151="","",IF(F1151="Arbeitgeberähnliche Stellung",OFFSET(MD!$Q$5,MATCH(Grundlagen_Abrechnung_KAE!$AK$7,MD_JAHR,0),0)*$H1151,IF(((AD1151/12*M1151*12)+N1151)&gt;AF1151,AF1151/12,((AD1151/12*M1151*12)+N1151)/12)))</f>
        <v/>
      </c>
      <c r="P1151" s="90"/>
      <c r="Q1151" s="90"/>
      <c r="R1151" s="104">
        <f t="shared" si="155"/>
        <v>0</v>
      </c>
      <c r="T1151" s="145">
        <f t="shared" si="156"/>
        <v>0</v>
      </c>
      <c r="U1151" s="76">
        <f t="shared" ca="1" si="157"/>
        <v>0</v>
      </c>
      <c r="V1151" s="76">
        <f t="shared" ca="1" si="163"/>
        <v>0</v>
      </c>
      <c r="W1151" s="76">
        <f t="shared" ca="1" si="158"/>
        <v>0</v>
      </c>
      <c r="Y1151" s="106" t="str">
        <f t="shared" si="159"/>
        <v>prüfen</v>
      </c>
      <c r="Z1151" s="107" t="str">
        <f ca="1">IFERROR(OFFSET(MD!$U$5,MATCH(Grundlagen_Abrechnung_KAE!$E1151,MD_GENDER,0),0),"")</f>
        <v/>
      </c>
      <c r="AA1151" s="104">
        <f t="shared" si="160"/>
        <v>0</v>
      </c>
      <c r="AC1151" s="104">
        <f t="shared" si="161"/>
        <v>0</v>
      </c>
      <c r="AD1151" s="104">
        <f ca="1">IF(F1151="Arbeitgeberähnliche Stellung",OFFSET(MD!$Q$5,MATCH(Grundlagen_Abrechnung_KAE!$AK$7,MD_JAHR,0),0)*$H1151,IF(J1151&gt;0,AC1151,I1151))</f>
        <v>0</v>
      </c>
      <c r="AF1151" s="85" t="e">
        <f ca="1">OFFSET(MD!$P$5,MATCH($AK$7,MD_JAHR,0),0)*12</f>
        <v>#VALUE!</v>
      </c>
      <c r="AG1151" s="85">
        <f t="shared" si="162"/>
        <v>0</v>
      </c>
      <c r="AH1151" s="81"/>
      <c r="AJ1151" s="72"/>
      <c r="AK1151" s="72"/>
      <c r="AL1151" s="72"/>
      <c r="AM1151" s="72"/>
      <c r="AN1151" s="72"/>
    </row>
    <row r="1152" spans="2:40" ht="15" customHeight="1" x14ac:dyDescent="0.2">
      <c r="B1152" s="78"/>
      <c r="C1152" s="78"/>
      <c r="D1152" s="78"/>
      <c r="E1152" s="79"/>
      <c r="F1152" s="80"/>
      <c r="G1152" s="73"/>
      <c r="H1152" s="82"/>
      <c r="I1152" s="93"/>
      <c r="J1152" s="90"/>
      <c r="K1152" s="83"/>
      <c r="L1152" s="83"/>
      <c r="M1152" s="84"/>
      <c r="N1152" s="83"/>
      <c r="O1152" s="104" t="str">
        <f ca="1">IF($B1152="","",IF(F1152="Arbeitgeberähnliche Stellung",OFFSET(MD!$Q$5,MATCH(Grundlagen_Abrechnung_KAE!$AK$7,MD_JAHR,0),0)*$H1152,IF(((AD1152/12*M1152*12)+N1152)&gt;AF1152,AF1152/12,((AD1152/12*M1152*12)+N1152)/12)))</f>
        <v/>
      </c>
      <c r="P1152" s="90"/>
      <c r="Q1152" s="90"/>
      <c r="R1152" s="104">
        <f t="shared" si="155"/>
        <v>0</v>
      </c>
      <c r="T1152" s="145">
        <f t="shared" si="156"/>
        <v>0</v>
      </c>
      <c r="U1152" s="76">
        <f t="shared" ca="1" si="157"/>
        <v>0</v>
      </c>
      <c r="V1152" s="76">
        <f t="shared" ca="1" si="163"/>
        <v>0</v>
      </c>
      <c r="W1152" s="76">
        <f t="shared" ca="1" si="158"/>
        <v>0</v>
      </c>
      <c r="Y1152" s="106" t="str">
        <f t="shared" si="159"/>
        <v>prüfen</v>
      </c>
      <c r="Z1152" s="107" t="str">
        <f ca="1">IFERROR(OFFSET(MD!$U$5,MATCH(Grundlagen_Abrechnung_KAE!$E1152,MD_GENDER,0),0),"")</f>
        <v/>
      </c>
      <c r="AA1152" s="104">
        <f t="shared" si="160"/>
        <v>0</v>
      </c>
      <c r="AC1152" s="104">
        <f t="shared" si="161"/>
        <v>0</v>
      </c>
      <c r="AD1152" s="104">
        <f ca="1">IF(F1152="Arbeitgeberähnliche Stellung",OFFSET(MD!$Q$5,MATCH(Grundlagen_Abrechnung_KAE!$AK$7,MD_JAHR,0),0)*$H1152,IF(J1152&gt;0,AC1152,I1152))</f>
        <v>0</v>
      </c>
      <c r="AF1152" s="85" t="e">
        <f ca="1">OFFSET(MD!$P$5,MATCH($AK$7,MD_JAHR,0),0)*12</f>
        <v>#VALUE!</v>
      </c>
      <c r="AG1152" s="85">
        <f t="shared" si="162"/>
        <v>0</v>
      </c>
      <c r="AH1152" s="81"/>
      <c r="AJ1152" s="72"/>
      <c r="AK1152" s="72"/>
      <c r="AL1152" s="72"/>
      <c r="AM1152" s="72"/>
      <c r="AN1152" s="72"/>
    </row>
    <row r="1153" spans="2:40" ht="15" customHeight="1" x14ac:dyDescent="0.2">
      <c r="B1153" s="78"/>
      <c r="C1153" s="78"/>
      <c r="D1153" s="78"/>
      <c r="E1153" s="79"/>
      <c r="F1153" s="80"/>
      <c r="G1153" s="73"/>
      <c r="H1153" s="82"/>
      <c r="I1153" s="93"/>
      <c r="J1153" s="90"/>
      <c r="K1153" s="83"/>
      <c r="L1153" s="83"/>
      <c r="M1153" s="84"/>
      <c r="N1153" s="83"/>
      <c r="O1153" s="104" t="str">
        <f ca="1">IF($B1153="","",IF(F1153="Arbeitgeberähnliche Stellung",OFFSET(MD!$Q$5,MATCH(Grundlagen_Abrechnung_KAE!$AK$7,MD_JAHR,0),0)*$H1153,IF(((AD1153/12*M1153*12)+N1153)&gt;AF1153,AF1153/12,((AD1153/12*M1153*12)+N1153)/12)))</f>
        <v/>
      </c>
      <c r="P1153" s="90"/>
      <c r="Q1153" s="90"/>
      <c r="R1153" s="104">
        <f t="shared" si="155"/>
        <v>0</v>
      </c>
      <c r="T1153" s="145">
        <f t="shared" si="156"/>
        <v>0</v>
      </c>
      <c r="U1153" s="76">
        <f t="shared" ca="1" si="157"/>
        <v>0</v>
      </c>
      <c r="V1153" s="76">
        <f t="shared" ca="1" si="163"/>
        <v>0</v>
      </c>
      <c r="W1153" s="76">
        <f t="shared" ca="1" si="158"/>
        <v>0</v>
      </c>
      <c r="Y1153" s="106" t="str">
        <f t="shared" si="159"/>
        <v>prüfen</v>
      </c>
      <c r="Z1153" s="107" t="str">
        <f ca="1">IFERROR(OFFSET(MD!$U$5,MATCH(Grundlagen_Abrechnung_KAE!$E1153,MD_GENDER,0),0),"")</f>
        <v/>
      </c>
      <c r="AA1153" s="104">
        <f t="shared" si="160"/>
        <v>0</v>
      </c>
      <c r="AC1153" s="104">
        <f t="shared" si="161"/>
        <v>0</v>
      </c>
      <c r="AD1153" s="104">
        <f ca="1">IF(F1153="Arbeitgeberähnliche Stellung",OFFSET(MD!$Q$5,MATCH(Grundlagen_Abrechnung_KAE!$AK$7,MD_JAHR,0),0)*$H1153,IF(J1153&gt;0,AC1153,I1153))</f>
        <v>0</v>
      </c>
      <c r="AF1153" s="85" t="e">
        <f ca="1">OFFSET(MD!$P$5,MATCH($AK$7,MD_JAHR,0),0)*12</f>
        <v>#VALUE!</v>
      </c>
      <c r="AG1153" s="85">
        <f t="shared" si="162"/>
        <v>0</v>
      </c>
      <c r="AH1153" s="81"/>
      <c r="AJ1153" s="72"/>
      <c r="AK1153" s="72"/>
      <c r="AL1153" s="72"/>
      <c r="AM1153" s="72"/>
      <c r="AN1153" s="72"/>
    </row>
    <row r="1154" spans="2:40" ht="15" customHeight="1" x14ac:dyDescent="0.2">
      <c r="B1154" s="78"/>
      <c r="C1154" s="78"/>
      <c r="D1154" s="78"/>
      <c r="E1154" s="79"/>
      <c r="F1154" s="80"/>
      <c r="G1154" s="73"/>
      <c r="H1154" s="82"/>
      <c r="I1154" s="93"/>
      <c r="J1154" s="90"/>
      <c r="K1154" s="83"/>
      <c r="L1154" s="83"/>
      <c r="M1154" s="84"/>
      <c r="N1154" s="83"/>
      <c r="O1154" s="104" t="str">
        <f ca="1">IF($B1154="","",IF(F1154="Arbeitgeberähnliche Stellung",OFFSET(MD!$Q$5,MATCH(Grundlagen_Abrechnung_KAE!$AK$7,MD_JAHR,0),0)*$H1154,IF(((AD1154/12*M1154*12)+N1154)&gt;AF1154,AF1154/12,((AD1154/12*M1154*12)+N1154)/12)))</f>
        <v/>
      </c>
      <c r="P1154" s="90"/>
      <c r="Q1154" s="90"/>
      <c r="R1154" s="104">
        <f t="shared" si="155"/>
        <v>0</v>
      </c>
      <c r="T1154" s="145">
        <f t="shared" si="156"/>
        <v>0</v>
      </c>
      <c r="U1154" s="76">
        <f t="shared" ca="1" si="157"/>
        <v>0</v>
      </c>
      <c r="V1154" s="76">
        <f t="shared" ca="1" si="163"/>
        <v>0</v>
      </c>
      <c r="W1154" s="76">
        <f t="shared" ca="1" si="158"/>
        <v>0</v>
      </c>
      <c r="Y1154" s="106" t="str">
        <f t="shared" si="159"/>
        <v>prüfen</v>
      </c>
      <c r="Z1154" s="107" t="str">
        <f ca="1">IFERROR(OFFSET(MD!$U$5,MATCH(Grundlagen_Abrechnung_KAE!$E1154,MD_GENDER,0),0),"")</f>
        <v/>
      </c>
      <c r="AA1154" s="104">
        <f t="shared" si="160"/>
        <v>0</v>
      </c>
      <c r="AC1154" s="104">
        <f t="shared" si="161"/>
        <v>0</v>
      </c>
      <c r="AD1154" s="104">
        <f ca="1">IF(F1154="Arbeitgeberähnliche Stellung",OFFSET(MD!$Q$5,MATCH(Grundlagen_Abrechnung_KAE!$AK$7,MD_JAHR,0),0)*$H1154,IF(J1154&gt;0,AC1154,I1154))</f>
        <v>0</v>
      </c>
      <c r="AF1154" s="85" t="e">
        <f ca="1">OFFSET(MD!$P$5,MATCH($AK$7,MD_JAHR,0),0)*12</f>
        <v>#VALUE!</v>
      </c>
      <c r="AG1154" s="85">
        <f t="shared" si="162"/>
        <v>0</v>
      </c>
      <c r="AH1154" s="81"/>
      <c r="AJ1154" s="72"/>
      <c r="AK1154" s="72"/>
      <c r="AL1154" s="72"/>
      <c r="AM1154" s="72"/>
      <c r="AN1154" s="72"/>
    </row>
    <row r="1155" spans="2:40" ht="15" customHeight="1" x14ac:dyDescent="0.2">
      <c r="B1155" s="78"/>
      <c r="C1155" s="78"/>
      <c r="D1155" s="78"/>
      <c r="E1155" s="79"/>
      <c r="F1155" s="80"/>
      <c r="G1155" s="73"/>
      <c r="H1155" s="82"/>
      <c r="I1155" s="93"/>
      <c r="J1155" s="90"/>
      <c r="K1155" s="83"/>
      <c r="L1155" s="83"/>
      <c r="M1155" s="84"/>
      <c r="N1155" s="83"/>
      <c r="O1155" s="104" t="str">
        <f ca="1">IF($B1155="","",IF(F1155="Arbeitgeberähnliche Stellung",OFFSET(MD!$Q$5,MATCH(Grundlagen_Abrechnung_KAE!$AK$7,MD_JAHR,0),0)*$H1155,IF(((AD1155/12*M1155*12)+N1155)&gt;AF1155,AF1155/12,((AD1155/12*M1155*12)+N1155)/12)))</f>
        <v/>
      </c>
      <c r="P1155" s="90"/>
      <c r="Q1155" s="90"/>
      <c r="R1155" s="104">
        <f t="shared" si="155"/>
        <v>0</v>
      </c>
      <c r="T1155" s="145">
        <f t="shared" si="156"/>
        <v>0</v>
      </c>
      <c r="U1155" s="76">
        <f t="shared" ca="1" si="157"/>
        <v>0</v>
      </c>
      <c r="V1155" s="76">
        <f t="shared" ca="1" si="163"/>
        <v>0</v>
      </c>
      <c r="W1155" s="76">
        <f t="shared" ca="1" si="158"/>
        <v>0</v>
      </c>
      <c r="Y1155" s="106" t="str">
        <f t="shared" si="159"/>
        <v>prüfen</v>
      </c>
      <c r="Z1155" s="107" t="str">
        <f ca="1">IFERROR(OFFSET(MD!$U$5,MATCH(Grundlagen_Abrechnung_KAE!$E1155,MD_GENDER,0),0),"")</f>
        <v/>
      </c>
      <c r="AA1155" s="104">
        <f t="shared" si="160"/>
        <v>0</v>
      </c>
      <c r="AC1155" s="104">
        <f t="shared" si="161"/>
        <v>0</v>
      </c>
      <c r="AD1155" s="104">
        <f ca="1">IF(F1155="Arbeitgeberähnliche Stellung",OFFSET(MD!$Q$5,MATCH(Grundlagen_Abrechnung_KAE!$AK$7,MD_JAHR,0),0)*$H1155,IF(J1155&gt;0,AC1155,I1155))</f>
        <v>0</v>
      </c>
      <c r="AF1155" s="85" t="e">
        <f ca="1">OFFSET(MD!$P$5,MATCH($AK$7,MD_JAHR,0),0)*12</f>
        <v>#VALUE!</v>
      </c>
      <c r="AG1155" s="85">
        <f t="shared" si="162"/>
        <v>0</v>
      </c>
      <c r="AH1155" s="81"/>
      <c r="AJ1155" s="72"/>
      <c r="AK1155" s="72"/>
      <c r="AL1155" s="72"/>
      <c r="AM1155" s="72"/>
      <c r="AN1155" s="72"/>
    </row>
    <row r="1156" spans="2:40" ht="15" customHeight="1" x14ac:dyDescent="0.2">
      <c r="B1156" s="78"/>
      <c r="C1156" s="78"/>
      <c r="D1156" s="78"/>
      <c r="E1156" s="79"/>
      <c r="F1156" s="80"/>
      <c r="G1156" s="73"/>
      <c r="H1156" s="82"/>
      <c r="I1156" s="93"/>
      <c r="J1156" s="90"/>
      <c r="K1156" s="83"/>
      <c r="L1156" s="83"/>
      <c r="M1156" s="84"/>
      <c r="N1156" s="83"/>
      <c r="O1156" s="104" t="str">
        <f ca="1">IF($B1156="","",IF(F1156="Arbeitgeberähnliche Stellung",OFFSET(MD!$Q$5,MATCH(Grundlagen_Abrechnung_KAE!$AK$7,MD_JAHR,0),0)*$H1156,IF(((AD1156/12*M1156*12)+N1156)&gt;AF1156,AF1156/12,((AD1156/12*M1156*12)+N1156)/12)))</f>
        <v/>
      </c>
      <c r="P1156" s="90"/>
      <c r="Q1156" s="90"/>
      <c r="R1156" s="104">
        <f t="shared" si="155"/>
        <v>0</v>
      </c>
      <c r="T1156" s="145">
        <f t="shared" si="156"/>
        <v>0</v>
      </c>
      <c r="U1156" s="76">
        <f t="shared" ca="1" si="157"/>
        <v>0</v>
      </c>
      <c r="V1156" s="76">
        <f t="shared" ca="1" si="163"/>
        <v>0</v>
      </c>
      <c r="W1156" s="76">
        <f t="shared" ca="1" si="158"/>
        <v>0</v>
      </c>
      <c r="Y1156" s="106" t="str">
        <f t="shared" si="159"/>
        <v>prüfen</v>
      </c>
      <c r="Z1156" s="107" t="str">
        <f ca="1">IFERROR(OFFSET(MD!$U$5,MATCH(Grundlagen_Abrechnung_KAE!$E1156,MD_GENDER,0),0),"")</f>
        <v/>
      </c>
      <c r="AA1156" s="104">
        <f t="shared" si="160"/>
        <v>0</v>
      </c>
      <c r="AC1156" s="104">
        <f t="shared" si="161"/>
        <v>0</v>
      </c>
      <c r="AD1156" s="104">
        <f ca="1">IF(F1156="Arbeitgeberähnliche Stellung",OFFSET(MD!$Q$5,MATCH(Grundlagen_Abrechnung_KAE!$AK$7,MD_JAHR,0),0)*$H1156,IF(J1156&gt;0,AC1156,I1156))</f>
        <v>0</v>
      </c>
      <c r="AF1156" s="85" t="e">
        <f ca="1">OFFSET(MD!$P$5,MATCH($AK$7,MD_JAHR,0),0)*12</f>
        <v>#VALUE!</v>
      </c>
      <c r="AG1156" s="85">
        <f t="shared" si="162"/>
        <v>0</v>
      </c>
      <c r="AH1156" s="81"/>
      <c r="AJ1156" s="72"/>
      <c r="AK1156" s="72"/>
      <c r="AL1156" s="72"/>
      <c r="AM1156" s="72"/>
      <c r="AN1156" s="72"/>
    </row>
    <row r="1157" spans="2:40" ht="15" customHeight="1" x14ac:dyDescent="0.2">
      <c r="B1157" s="78"/>
      <c r="C1157" s="78"/>
      <c r="D1157" s="78"/>
      <c r="E1157" s="79"/>
      <c r="F1157" s="80"/>
      <c r="G1157" s="73"/>
      <c r="H1157" s="82"/>
      <c r="I1157" s="93"/>
      <c r="J1157" s="90"/>
      <c r="K1157" s="83"/>
      <c r="L1157" s="83"/>
      <c r="M1157" s="84"/>
      <c r="N1157" s="83"/>
      <c r="O1157" s="104" t="str">
        <f ca="1">IF($B1157="","",IF(F1157="Arbeitgeberähnliche Stellung",OFFSET(MD!$Q$5,MATCH(Grundlagen_Abrechnung_KAE!$AK$7,MD_JAHR,0),0)*$H1157,IF(((AD1157/12*M1157*12)+N1157)&gt;AF1157,AF1157/12,((AD1157/12*M1157*12)+N1157)/12)))</f>
        <v/>
      </c>
      <c r="P1157" s="90"/>
      <c r="Q1157" s="90"/>
      <c r="R1157" s="104">
        <f t="shared" si="155"/>
        <v>0</v>
      </c>
      <c r="T1157" s="145">
        <f t="shared" si="156"/>
        <v>0</v>
      </c>
      <c r="U1157" s="76">
        <f t="shared" ca="1" si="157"/>
        <v>0</v>
      </c>
      <c r="V1157" s="76">
        <f t="shared" ca="1" si="163"/>
        <v>0</v>
      </c>
      <c r="W1157" s="76">
        <f t="shared" ca="1" si="158"/>
        <v>0</v>
      </c>
      <c r="Y1157" s="106" t="str">
        <f t="shared" si="159"/>
        <v>prüfen</v>
      </c>
      <c r="Z1157" s="107" t="str">
        <f ca="1">IFERROR(OFFSET(MD!$U$5,MATCH(Grundlagen_Abrechnung_KAE!$E1157,MD_GENDER,0),0),"")</f>
        <v/>
      </c>
      <c r="AA1157" s="104">
        <f t="shared" si="160"/>
        <v>0</v>
      </c>
      <c r="AC1157" s="104">
        <f t="shared" si="161"/>
        <v>0</v>
      </c>
      <c r="AD1157" s="104">
        <f ca="1">IF(F1157="Arbeitgeberähnliche Stellung",OFFSET(MD!$Q$5,MATCH(Grundlagen_Abrechnung_KAE!$AK$7,MD_JAHR,0),0)*$H1157,IF(J1157&gt;0,AC1157,I1157))</f>
        <v>0</v>
      </c>
      <c r="AF1157" s="85" t="e">
        <f ca="1">OFFSET(MD!$P$5,MATCH($AK$7,MD_JAHR,0),0)*12</f>
        <v>#VALUE!</v>
      </c>
      <c r="AG1157" s="85">
        <f t="shared" si="162"/>
        <v>0</v>
      </c>
      <c r="AH1157" s="81"/>
      <c r="AJ1157" s="72"/>
      <c r="AK1157" s="72"/>
      <c r="AL1157" s="72"/>
      <c r="AM1157" s="72"/>
      <c r="AN1157" s="72"/>
    </row>
    <row r="1158" spans="2:40" ht="15" customHeight="1" x14ac:dyDescent="0.2">
      <c r="B1158" s="78"/>
      <c r="C1158" s="78"/>
      <c r="D1158" s="78"/>
      <c r="E1158" s="79"/>
      <c r="F1158" s="80"/>
      <c r="G1158" s="73"/>
      <c r="H1158" s="82"/>
      <c r="I1158" s="93"/>
      <c r="J1158" s="90"/>
      <c r="K1158" s="83"/>
      <c r="L1158" s="83"/>
      <c r="M1158" s="84"/>
      <c r="N1158" s="83"/>
      <c r="O1158" s="104" t="str">
        <f ca="1">IF($B1158="","",IF(F1158="Arbeitgeberähnliche Stellung",OFFSET(MD!$Q$5,MATCH(Grundlagen_Abrechnung_KAE!$AK$7,MD_JAHR,0),0)*$H1158,IF(((AD1158/12*M1158*12)+N1158)&gt;AF1158,AF1158/12,((AD1158/12*M1158*12)+N1158)/12)))</f>
        <v/>
      </c>
      <c r="P1158" s="90"/>
      <c r="Q1158" s="90"/>
      <c r="R1158" s="104">
        <f t="shared" si="155"/>
        <v>0</v>
      </c>
      <c r="T1158" s="145">
        <f t="shared" si="156"/>
        <v>0</v>
      </c>
      <c r="U1158" s="76">
        <f t="shared" ca="1" si="157"/>
        <v>0</v>
      </c>
      <c r="V1158" s="76">
        <f t="shared" ca="1" si="163"/>
        <v>0</v>
      </c>
      <c r="W1158" s="76">
        <f t="shared" ca="1" si="158"/>
        <v>0</v>
      </c>
      <c r="Y1158" s="106" t="str">
        <f t="shared" si="159"/>
        <v>prüfen</v>
      </c>
      <c r="Z1158" s="107" t="str">
        <f ca="1">IFERROR(OFFSET(MD!$U$5,MATCH(Grundlagen_Abrechnung_KAE!$E1158,MD_GENDER,0),0),"")</f>
        <v/>
      </c>
      <c r="AA1158" s="104">
        <f t="shared" si="160"/>
        <v>0</v>
      </c>
      <c r="AC1158" s="104">
        <f t="shared" si="161"/>
        <v>0</v>
      </c>
      <c r="AD1158" s="104">
        <f ca="1">IF(F1158="Arbeitgeberähnliche Stellung",OFFSET(MD!$Q$5,MATCH(Grundlagen_Abrechnung_KAE!$AK$7,MD_JAHR,0),0)*$H1158,IF(J1158&gt;0,AC1158,I1158))</f>
        <v>0</v>
      </c>
      <c r="AF1158" s="85" t="e">
        <f ca="1">OFFSET(MD!$P$5,MATCH($AK$7,MD_JAHR,0),0)*12</f>
        <v>#VALUE!</v>
      </c>
      <c r="AG1158" s="85">
        <f t="shared" si="162"/>
        <v>0</v>
      </c>
      <c r="AH1158" s="81"/>
      <c r="AJ1158" s="72"/>
      <c r="AK1158" s="72"/>
      <c r="AL1158" s="72"/>
      <c r="AM1158" s="72"/>
      <c r="AN1158" s="72"/>
    </row>
    <row r="1159" spans="2:40" ht="15" customHeight="1" x14ac:dyDescent="0.2">
      <c r="B1159" s="78"/>
      <c r="C1159" s="78"/>
      <c r="D1159" s="78"/>
      <c r="E1159" s="79"/>
      <c r="F1159" s="80"/>
      <c r="G1159" s="73"/>
      <c r="H1159" s="82"/>
      <c r="I1159" s="93"/>
      <c r="J1159" s="90"/>
      <c r="K1159" s="83"/>
      <c r="L1159" s="83"/>
      <c r="M1159" s="84"/>
      <c r="N1159" s="83"/>
      <c r="O1159" s="104" t="str">
        <f ca="1">IF($B1159="","",IF(F1159="Arbeitgeberähnliche Stellung",OFFSET(MD!$Q$5,MATCH(Grundlagen_Abrechnung_KAE!$AK$7,MD_JAHR,0),0)*$H1159,IF(((AD1159/12*M1159*12)+N1159)&gt;AF1159,AF1159/12,((AD1159/12*M1159*12)+N1159)/12)))</f>
        <v/>
      </c>
      <c r="P1159" s="90"/>
      <c r="Q1159" s="90"/>
      <c r="R1159" s="104">
        <f t="shared" si="155"/>
        <v>0</v>
      </c>
      <c r="T1159" s="145">
        <f t="shared" si="156"/>
        <v>0</v>
      </c>
      <c r="U1159" s="76">
        <f t="shared" ca="1" si="157"/>
        <v>0</v>
      </c>
      <c r="V1159" s="76">
        <f t="shared" ca="1" si="163"/>
        <v>0</v>
      </c>
      <c r="W1159" s="76">
        <f t="shared" ca="1" si="158"/>
        <v>0</v>
      </c>
      <c r="Y1159" s="106" t="str">
        <f t="shared" si="159"/>
        <v>prüfen</v>
      </c>
      <c r="Z1159" s="107" t="str">
        <f ca="1">IFERROR(OFFSET(MD!$U$5,MATCH(Grundlagen_Abrechnung_KAE!$E1159,MD_GENDER,0),0),"")</f>
        <v/>
      </c>
      <c r="AA1159" s="104">
        <f t="shared" si="160"/>
        <v>0</v>
      </c>
      <c r="AC1159" s="104">
        <f t="shared" si="161"/>
        <v>0</v>
      </c>
      <c r="AD1159" s="104">
        <f ca="1">IF(F1159="Arbeitgeberähnliche Stellung",OFFSET(MD!$Q$5,MATCH(Grundlagen_Abrechnung_KAE!$AK$7,MD_JAHR,0),0)*$H1159,IF(J1159&gt;0,AC1159,I1159))</f>
        <v>0</v>
      </c>
      <c r="AF1159" s="85" t="e">
        <f ca="1">OFFSET(MD!$P$5,MATCH($AK$7,MD_JAHR,0),0)*12</f>
        <v>#VALUE!</v>
      </c>
      <c r="AG1159" s="85">
        <f t="shared" si="162"/>
        <v>0</v>
      </c>
      <c r="AH1159" s="81"/>
      <c r="AJ1159" s="72"/>
      <c r="AK1159" s="72"/>
      <c r="AL1159" s="72"/>
      <c r="AM1159" s="72"/>
      <c r="AN1159" s="72"/>
    </row>
    <row r="1160" spans="2:40" ht="15" customHeight="1" x14ac:dyDescent="0.2">
      <c r="B1160" s="78"/>
      <c r="C1160" s="78"/>
      <c r="D1160" s="78"/>
      <c r="E1160" s="79"/>
      <c r="F1160" s="80"/>
      <c r="G1160" s="73"/>
      <c r="H1160" s="82"/>
      <c r="I1160" s="93"/>
      <c r="J1160" s="90"/>
      <c r="K1160" s="83"/>
      <c r="L1160" s="83"/>
      <c r="M1160" s="84"/>
      <c r="N1160" s="83"/>
      <c r="O1160" s="104" t="str">
        <f ca="1">IF($B1160="","",IF(F1160="Arbeitgeberähnliche Stellung",OFFSET(MD!$Q$5,MATCH(Grundlagen_Abrechnung_KAE!$AK$7,MD_JAHR,0),0)*$H1160,IF(((AD1160/12*M1160*12)+N1160)&gt;AF1160,AF1160/12,((AD1160/12*M1160*12)+N1160)/12)))</f>
        <v/>
      </c>
      <c r="P1160" s="90"/>
      <c r="Q1160" s="90"/>
      <c r="R1160" s="104">
        <f t="shared" si="155"/>
        <v>0</v>
      </c>
      <c r="T1160" s="145">
        <f t="shared" si="156"/>
        <v>0</v>
      </c>
      <c r="U1160" s="76">
        <f t="shared" ca="1" si="157"/>
        <v>0</v>
      </c>
      <c r="V1160" s="76">
        <f t="shared" ca="1" si="163"/>
        <v>0</v>
      </c>
      <c r="W1160" s="76">
        <f t="shared" ca="1" si="158"/>
        <v>0</v>
      </c>
      <c r="Y1160" s="106" t="str">
        <f t="shared" si="159"/>
        <v>prüfen</v>
      </c>
      <c r="Z1160" s="107" t="str">
        <f ca="1">IFERROR(OFFSET(MD!$U$5,MATCH(Grundlagen_Abrechnung_KAE!$E1160,MD_GENDER,0),0),"")</f>
        <v/>
      </c>
      <c r="AA1160" s="104">
        <f t="shared" si="160"/>
        <v>0</v>
      </c>
      <c r="AC1160" s="104">
        <f t="shared" si="161"/>
        <v>0</v>
      </c>
      <c r="AD1160" s="104">
        <f ca="1">IF(F1160="Arbeitgeberähnliche Stellung",OFFSET(MD!$Q$5,MATCH(Grundlagen_Abrechnung_KAE!$AK$7,MD_JAHR,0),0)*$H1160,IF(J1160&gt;0,AC1160,I1160))</f>
        <v>0</v>
      </c>
      <c r="AF1160" s="85" t="e">
        <f ca="1">OFFSET(MD!$P$5,MATCH($AK$7,MD_JAHR,0),0)*12</f>
        <v>#VALUE!</v>
      </c>
      <c r="AG1160" s="85">
        <f t="shared" si="162"/>
        <v>0</v>
      </c>
      <c r="AH1160" s="81"/>
      <c r="AJ1160" s="72"/>
      <c r="AK1160" s="72"/>
      <c r="AL1160" s="72"/>
      <c r="AM1160" s="72"/>
      <c r="AN1160" s="72"/>
    </row>
    <row r="1161" spans="2:40" ht="15" customHeight="1" x14ac:dyDescent="0.2">
      <c r="B1161" s="78"/>
      <c r="C1161" s="78"/>
      <c r="D1161" s="78"/>
      <c r="E1161" s="79"/>
      <c r="F1161" s="80"/>
      <c r="G1161" s="73"/>
      <c r="H1161" s="82"/>
      <c r="I1161" s="93"/>
      <c r="J1161" s="90"/>
      <c r="K1161" s="83"/>
      <c r="L1161" s="83"/>
      <c r="M1161" s="84"/>
      <c r="N1161" s="83"/>
      <c r="O1161" s="104" t="str">
        <f ca="1">IF($B1161="","",IF(F1161="Arbeitgeberähnliche Stellung",OFFSET(MD!$Q$5,MATCH(Grundlagen_Abrechnung_KAE!$AK$7,MD_JAHR,0),0)*$H1161,IF(((AD1161/12*M1161*12)+N1161)&gt;AF1161,AF1161/12,((AD1161/12*M1161*12)+N1161)/12)))</f>
        <v/>
      </c>
      <c r="P1161" s="90"/>
      <c r="Q1161" s="90"/>
      <c r="R1161" s="104">
        <f t="shared" si="155"/>
        <v>0</v>
      </c>
      <c r="T1161" s="145">
        <f t="shared" si="156"/>
        <v>0</v>
      </c>
      <c r="U1161" s="76">
        <f t="shared" ca="1" si="157"/>
        <v>0</v>
      </c>
      <c r="V1161" s="76">
        <f t="shared" ca="1" si="163"/>
        <v>0</v>
      </c>
      <c r="W1161" s="76">
        <f t="shared" ca="1" si="158"/>
        <v>0</v>
      </c>
      <c r="Y1161" s="106" t="str">
        <f t="shared" si="159"/>
        <v>prüfen</v>
      </c>
      <c r="Z1161" s="107" t="str">
        <f ca="1">IFERROR(OFFSET(MD!$U$5,MATCH(Grundlagen_Abrechnung_KAE!$E1161,MD_GENDER,0),0),"")</f>
        <v/>
      </c>
      <c r="AA1161" s="104">
        <f t="shared" si="160"/>
        <v>0</v>
      </c>
      <c r="AC1161" s="104">
        <f t="shared" si="161"/>
        <v>0</v>
      </c>
      <c r="AD1161" s="104">
        <f ca="1">IF(F1161="Arbeitgeberähnliche Stellung",OFFSET(MD!$Q$5,MATCH(Grundlagen_Abrechnung_KAE!$AK$7,MD_JAHR,0),0)*$H1161,IF(J1161&gt;0,AC1161,I1161))</f>
        <v>0</v>
      </c>
      <c r="AF1161" s="85" t="e">
        <f ca="1">OFFSET(MD!$P$5,MATCH($AK$7,MD_JAHR,0),0)*12</f>
        <v>#VALUE!</v>
      </c>
      <c r="AG1161" s="85">
        <f t="shared" si="162"/>
        <v>0</v>
      </c>
      <c r="AH1161" s="81"/>
      <c r="AJ1161" s="72"/>
      <c r="AK1161" s="72"/>
      <c r="AL1161" s="72"/>
      <c r="AM1161" s="72"/>
      <c r="AN1161" s="72"/>
    </row>
    <row r="1162" spans="2:40" ht="15" customHeight="1" x14ac:dyDescent="0.2">
      <c r="B1162" s="78"/>
      <c r="C1162" s="78"/>
      <c r="D1162" s="78"/>
      <c r="E1162" s="79"/>
      <c r="F1162" s="80"/>
      <c r="G1162" s="73"/>
      <c r="H1162" s="82"/>
      <c r="I1162" s="93"/>
      <c r="J1162" s="90"/>
      <c r="K1162" s="83"/>
      <c r="L1162" s="83"/>
      <c r="M1162" s="84"/>
      <c r="N1162" s="83"/>
      <c r="O1162" s="104" t="str">
        <f ca="1">IF($B1162="","",IF(F1162="Arbeitgeberähnliche Stellung",OFFSET(MD!$Q$5,MATCH(Grundlagen_Abrechnung_KAE!$AK$7,MD_JAHR,0),0)*$H1162,IF(((AD1162/12*M1162*12)+N1162)&gt;AF1162,AF1162/12,((AD1162/12*M1162*12)+N1162)/12)))</f>
        <v/>
      </c>
      <c r="P1162" s="90"/>
      <c r="Q1162" s="90"/>
      <c r="R1162" s="104">
        <f t="shared" si="155"/>
        <v>0</v>
      </c>
      <c r="T1162" s="145">
        <f t="shared" si="156"/>
        <v>0</v>
      </c>
      <c r="U1162" s="76">
        <f t="shared" ca="1" si="157"/>
        <v>0</v>
      </c>
      <c r="V1162" s="76">
        <f t="shared" ca="1" si="163"/>
        <v>0</v>
      </c>
      <c r="W1162" s="76">
        <f t="shared" ca="1" si="158"/>
        <v>0</v>
      </c>
      <c r="Y1162" s="106" t="str">
        <f t="shared" si="159"/>
        <v>prüfen</v>
      </c>
      <c r="Z1162" s="107" t="str">
        <f ca="1">IFERROR(OFFSET(MD!$U$5,MATCH(Grundlagen_Abrechnung_KAE!$E1162,MD_GENDER,0),0),"")</f>
        <v/>
      </c>
      <c r="AA1162" s="104">
        <f t="shared" si="160"/>
        <v>0</v>
      </c>
      <c r="AC1162" s="104">
        <f t="shared" si="161"/>
        <v>0</v>
      </c>
      <c r="AD1162" s="104">
        <f ca="1">IF(F1162="Arbeitgeberähnliche Stellung",OFFSET(MD!$Q$5,MATCH(Grundlagen_Abrechnung_KAE!$AK$7,MD_JAHR,0),0)*$H1162,IF(J1162&gt;0,AC1162,I1162))</f>
        <v>0</v>
      </c>
      <c r="AF1162" s="85" t="e">
        <f ca="1">OFFSET(MD!$P$5,MATCH($AK$7,MD_JAHR,0),0)*12</f>
        <v>#VALUE!</v>
      </c>
      <c r="AG1162" s="85">
        <f t="shared" si="162"/>
        <v>0</v>
      </c>
      <c r="AH1162" s="81"/>
      <c r="AJ1162" s="72"/>
      <c r="AK1162" s="72"/>
      <c r="AL1162" s="72"/>
      <c r="AM1162" s="72"/>
      <c r="AN1162" s="72"/>
    </row>
    <row r="1163" spans="2:40" ht="15" customHeight="1" x14ac:dyDescent="0.2">
      <c r="B1163" s="78"/>
      <c r="C1163" s="78"/>
      <c r="D1163" s="78"/>
      <c r="E1163" s="79"/>
      <c r="F1163" s="80"/>
      <c r="G1163" s="73"/>
      <c r="H1163" s="82"/>
      <c r="I1163" s="93"/>
      <c r="J1163" s="90"/>
      <c r="K1163" s="83"/>
      <c r="L1163" s="83"/>
      <c r="M1163" s="84"/>
      <c r="N1163" s="83"/>
      <c r="O1163" s="104" t="str">
        <f ca="1">IF($B1163="","",IF(F1163="Arbeitgeberähnliche Stellung",OFFSET(MD!$Q$5,MATCH(Grundlagen_Abrechnung_KAE!$AK$7,MD_JAHR,0),0)*$H1163,IF(((AD1163/12*M1163*12)+N1163)&gt;AF1163,AF1163/12,((AD1163/12*M1163*12)+N1163)/12)))</f>
        <v/>
      </c>
      <c r="P1163" s="90"/>
      <c r="Q1163" s="90"/>
      <c r="R1163" s="104">
        <f t="shared" si="155"/>
        <v>0</v>
      </c>
      <c r="T1163" s="145">
        <f t="shared" si="156"/>
        <v>0</v>
      </c>
      <c r="U1163" s="76">
        <f t="shared" ca="1" si="157"/>
        <v>0</v>
      </c>
      <c r="V1163" s="76">
        <f t="shared" ca="1" si="163"/>
        <v>0</v>
      </c>
      <c r="W1163" s="76">
        <f t="shared" ca="1" si="158"/>
        <v>0</v>
      </c>
      <c r="Y1163" s="106" t="str">
        <f t="shared" si="159"/>
        <v>prüfen</v>
      </c>
      <c r="Z1163" s="107" t="str">
        <f ca="1">IFERROR(OFFSET(MD!$U$5,MATCH(Grundlagen_Abrechnung_KAE!$E1163,MD_GENDER,0),0),"")</f>
        <v/>
      </c>
      <c r="AA1163" s="104">
        <f t="shared" si="160"/>
        <v>0</v>
      </c>
      <c r="AC1163" s="104">
        <f t="shared" si="161"/>
        <v>0</v>
      </c>
      <c r="AD1163" s="104">
        <f ca="1">IF(F1163="Arbeitgeberähnliche Stellung",OFFSET(MD!$Q$5,MATCH(Grundlagen_Abrechnung_KAE!$AK$7,MD_JAHR,0),0)*$H1163,IF(J1163&gt;0,AC1163,I1163))</f>
        <v>0</v>
      </c>
      <c r="AF1163" s="85" t="e">
        <f ca="1">OFFSET(MD!$P$5,MATCH($AK$7,MD_JAHR,0),0)*12</f>
        <v>#VALUE!</v>
      </c>
      <c r="AG1163" s="85">
        <f t="shared" si="162"/>
        <v>0</v>
      </c>
      <c r="AH1163" s="81"/>
      <c r="AJ1163" s="72"/>
      <c r="AK1163" s="72"/>
      <c r="AL1163" s="72"/>
      <c r="AM1163" s="72"/>
      <c r="AN1163" s="72"/>
    </row>
    <row r="1164" spans="2:40" ht="15" customHeight="1" x14ac:dyDescent="0.2">
      <c r="B1164" s="78"/>
      <c r="C1164" s="78"/>
      <c r="D1164" s="78"/>
      <c r="E1164" s="79"/>
      <c r="F1164" s="80"/>
      <c r="G1164" s="73"/>
      <c r="H1164" s="82"/>
      <c r="I1164" s="93"/>
      <c r="J1164" s="90"/>
      <c r="K1164" s="83"/>
      <c r="L1164" s="83"/>
      <c r="M1164" s="84"/>
      <c r="N1164" s="83"/>
      <c r="O1164" s="104" t="str">
        <f ca="1">IF($B1164="","",IF(F1164="Arbeitgeberähnliche Stellung",OFFSET(MD!$Q$5,MATCH(Grundlagen_Abrechnung_KAE!$AK$7,MD_JAHR,0),0)*$H1164,IF(((AD1164/12*M1164*12)+N1164)&gt;AF1164,AF1164/12,((AD1164/12*M1164*12)+N1164)/12)))</f>
        <v/>
      </c>
      <c r="P1164" s="90"/>
      <c r="Q1164" s="90"/>
      <c r="R1164" s="104">
        <f t="shared" si="155"/>
        <v>0</v>
      </c>
      <c r="T1164" s="145">
        <f t="shared" si="156"/>
        <v>0</v>
      </c>
      <c r="U1164" s="76">
        <f t="shared" ca="1" si="157"/>
        <v>0</v>
      </c>
      <c r="V1164" s="76">
        <f t="shared" ca="1" si="163"/>
        <v>0</v>
      </c>
      <c r="W1164" s="76">
        <f t="shared" ca="1" si="158"/>
        <v>0</v>
      </c>
      <c r="Y1164" s="106" t="str">
        <f t="shared" si="159"/>
        <v>prüfen</v>
      </c>
      <c r="Z1164" s="107" t="str">
        <f ca="1">IFERROR(OFFSET(MD!$U$5,MATCH(Grundlagen_Abrechnung_KAE!$E1164,MD_GENDER,0),0),"")</f>
        <v/>
      </c>
      <c r="AA1164" s="104">
        <f t="shared" si="160"/>
        <v>0</v>
      </c>
      <c r="AC1164" s="104">
        <f t="shared" si="161"/>
        <v>0</v>
      </c>
      <c r="AD1164" s="104">
        <f ca="1">IF(F1164="Arbeitgeberähnliche Stellung",OFFSET(MD!$Q$5,MATCH(Grundlagen_Abrechnung_KAE!$AK$7,MD_JAHR,0),0)*$H1164,IF(J1164&gt;0,AC1164,I1164))</f>
        <v>0</v>
      </c>
      <c r="AF1164" s="85" t="e">
        <f ca="1">OFFSET(MD!$P$5,MATCH($AK$7,MD_JAHR,0),0)*12</f>
        <v>#VALUE!</v>
      </c>
      <c r="AG1164" s="85">
        <f t="shared" si="162"/>
        <v>0</v>
      </c>
      <c r="AH1164" s="81"/>
      <c r="AJ1164" s="72"/>
      <c r="AK1164" s="72"/>
      <c r="AL1164" s="72"/>
      <c r="AM1164" s="72"/>
      <c r="AN1164" s="72"/>
    </row>
    <row r="1165" spans="2:40" ht="15" customHeight="1" x14ac:dyDescent="0.2">
      <c r="B1165" s="78"/>
      <c r="C1165" s="78"/>
      <c r="D1165" s="78"/>
      <c r="E1165" s="79"/>
      <c r="F1165" s="80"/>
      <c r="G1165" s="73"/>
      <c r="H1165" s="82"/>
      <c r="I1165" s="93"/>
      <c r="J1165" s="90"/>
      <c r="K1165" s="83"/>
      <c r="L1165" s="83"/>
      <c r="M1165" s="84"/>
      <c r="N1165" s="83"/>
      <c r="O1165" s="104" t="str">
        <f ca="1">IF($B1165="","",IF(F1165="Arbeitgeberähnliche Stellung",OFFSET(MD!$Q$5,MATCH(Grundlagen_Abrechnung_KAE!$AK$7,MD_JAHR,0),0)*$H1165,IF(((AD1165/12*M1165*12)+N1165)&gt;AF1165,AF1165/12,((AD1165/12*M1165*12)+N1165)/12)))</f>
        <v/>
      </c>
      <c r="P1165" s="90"/>
      <c r="Q1165" s="90"/>
      <c r="R1165" s="104">
        <f t="shared" si="155"/>
        <v>0</v>
      </c>
      <c r="T1165" s="145">
        <f t="shared" si="156"/>
        <v>0</v>
      </c>
      <c r="U1165" s="76">
        <f t="shared" ca="1" si="157"/>
        <v>0</v>
      </c>
      <c r="V1165" s="76">
        <f t="shared" ca="1" si="163"/>
        <v>0</v>
      </c>
      <c r="W1165" s="76">
        <f t="shared" ca="1" si="158"/>
        <v>0</v>
      </c>
      <c r="Y1165" s="106" t="str">
        <f t="shared" si="159"/>
        <v>prüfen</v>
      </c>
      <c r="Z1165" s="107" t="str">
        <f ca="1">IFERROR(OFFSET(MD!$U$5,MATCH(Grundlagen_Abrechnung_KAE!$E1165,MD_GENDER,0),0),"")</f>
        <v/>
      </c>
      <c r="AA1165" s="104">
        <f t="shared" si="160"/>
        <v>0</v>
      </c>
      <c r="AC1165" s="104">
        <f t="shared" si="161"/>
        <v>0</v>
      </c>
      <c r="AD1165" s="104">
        <f ca="1">IF(F1165="Arbeitgeberähnliche Stellung",OFFSET(MD!$Q$5,MATCH(Grundlagen_Abrechnung_KAE!$AK$7,MD_JAHR,0),0)*$H1165,IF(J1165&gt;0,AC1165,I1165))</f>
        <v>0</v>
      </c>
      <c r="AF1165" s="85" t="e">
        <f ca="1">OFFSET(MD!$P$5,MATCH($AK$7,MD_JAHR,0),0)*12</f>
        <v>#VALUE!</v>
      </c>
      <c r="AG1165" s="85">
        <f t="shared" si="162"/>
        <v>0</v>
      </c>
      <c r="AH1165" s="81"/>
      <c r="AJ1165" s="72"/>
      <c r="AK1165" s="72"/>
      <c r="AL1165" s="72"/>
      <c r="AM1165" s="72"/>
      <c r="AN1165" s="72"/>
    </row>
    <row r="1166" spans="2:40" ht="15" customHeight="1" x14ac:dyDescent="0.2">
      <c r="B1166" s="78"/>
      <c r="C1166" s="78"/>
      <c r="D1166" s="78"/>
      <c r="E1166" s="79"/>
      <c r="F1166" s="80"/>
      <c r="G1166" s="73"/>
      <c r="H1166" s="82"/>
      <c r="I1166" s="93"/>
      <c r="J1166" s="90"/>
      <c r="K1166" s="83"/>
      <c r="L1166" s="83"/>
      <c r="M1166" s="84"/>
      <c r="N1166" s="83"/>
      <c r="O1166" s="104" t="str">
        <f ca="1">IF($B1166="","",IF(F1166="Arbeitgeberähnliche Stellung",OFFSET(MD!$Q$5,MATCH(Grundlagen_Abrechnung_KAE!$AK$7,MD_JAHR,0),0)*$H1166,IF(((AD1166/12*M1166*12)+N1166)&gt;AF1166,AF1166/12,((AD1166/12*M1166*12)+N1166)/12)))</f>
        <v/>
      </c>
      <c r="P1166" s="90"/>
      <c r="Q1166" s="90"/>
      <c r="R1166" s="104">
        <f t="shared" si="155"/>
        <v>0</v>
      </c>
      <c r="T1166" s="145">
        <f t="shared" si="156"/>
        <v>0</v>
      </c>
      <c r="U1166" s="76">
        <f t="shared" ca="1" si="157"/>
        <v>0</v>
      </c>
      <c r="V1166" s="76">
        <f t="shared" ca="1" si="163"/>
        <v>0</v>
      </c>
      <c r="W1166" s="76">
        <f t="shared" ca="1" si="158"/>
        <v>0</v>
      </c>
      <c r="Y1166" s="106" t="str">
        <f t="shared" si="159"/>
        <v>prüfen</v>
      </c>
      <c r="Z1166" s="107" t="str">
        <f ca="1">IFERROR(OFFSET(MD!$U$5,MATCH(Grundlagen_Abrechnung_KAE!$E1166,MD_GENDER,0),0),"")</f>
        <v/>
      </c>
      <c r="AA1166" s="104">
        <f t="shared" si="160"/>
        <v>0</v>
      </c>
      <c r="AC1166" s="104">
        <f t="shared" si="161"/>
        <v>0</v>
      </c>
      <c r="AD1166" s="104">
        <f ca="1">IF(F1166="Arbeitgeberähnliche Stellung",OFFSET(MD!$Q$5,MATCH(Grundlagen_Abrechnung_KAE!$AK$7,MD_JAHR,0),0)*$H1166,IF(J1166&gt;0,AC1166,I1166))</f>
        <v>0</v>
      </c>
      <c r="AF1166" s="85" t="e">
        <f ca="1">OFFSET(MD!$P$5,MATCH($AK$7,MD_JAHR,0),0)*12</f>
        <v>#VALUE!</v>
      </c>
      <c r="AG1166" s="85">
        <f t="shared" si="162"/>
        <v>0</v>
      </c>
      <c r="AH1166" s="81"/>
      <c r="AJ1166" s="72"/>
      <c r="AK1166" s="72"/>
      <c r="AL1166" s="72"/>
      <c r="AM1166" s="72"/>
      <c r="AN1166" s="72"/>
    </row>
    <row r="1167" spans="2:40" ht="15" customHeight="1" x14ac:dyDescent="0.2">
      <c r="B1167" s="78"/>
      <c r="C1167" s="78"/>
      <c r="D1167" s="78"/>
      <c r="E1167" s="79"/>
      <c r="F1167" s="80"/>
      <c r="G1167" s="73"/>
      <c r="H1167" s="82"/>
      <c r="I1167" s="93"/>
      <c r="J1167" s="90"/>
      <c r="K1167" s="83"/>
      <c r="L1167" s="83"/>
      <c r="M1167" s="84"/>
      <c r="N1167" s="83"/>
      <c r="O1167" s="104" t="str">
        <f ca="1">IF($B1167="","",IF(F1167="Arbeitgeberähnliche Stellung",OFFSET(MD!$Q$5,MATCH(Grundlagen_Abrechnung_KAE!$AK$7,MD_JAHR,0),0)*$H1167,IF(((AD1167/12*M1167*12)+N1167)&gt;AF1167,AF1167/12,((AD1167/12*M1167*12)+N1167)/12)))</f>
        <v/>
      </c>
      <c r="P1167" s="90"/>
      <c r="Q1167" s="90"/>
      <c r="R1167" s="104">
        <f t="shared" si="155"/>
        <v>0</v>
      </c>
      <c r="T1167" s="145">
        <f t="shared" si="156"/>
        <v>0</v>
      </c>
      <c r="U1167" s="76">
        <f t="shared" ca="1" si="157"/>
        <v>0</v>
      </c>
      <c r="V1167" s="76">
        <f t="shared" ca="1" si="163"/>
        <v>0</v>
      </c>
      <c r="W1167" s="76">
        <f t="shared" ca="1" si="158"/>
        <v>0</v>
      </c>
      <c r="Y1167" s="106" t="str">
        <f t="shared" si="159"/>
        <v>prüfen</v>
      </c>
      <c r="Z1167" s="107" t="str">
        <f ca="1">IFERROR(OFFSET(MD!$U$5,MATCH(Grundlagen_Abrechnung_KAE!$E1167,MD_GENDER,0),0),"")</f>
        <v/>
      </c>
      <c r="AA1167" s="104">
        <f t="shared" si="160"/>
        <v>0</v>
      </c>
      <c r="AC1167" s="104">
        <f t="shared" si="161"/>
        <v>0</v>
      </c>
      <c r="AD1167" s="104">
        <f ca="1">IF(F1167="Arbeitgeberähnliche Stellung",OFFSET(MD!$Q$5,MATCH(Grundlagen_Abrechnung_KAE!$AK$7,MD_JAHR,0),0)*$H1167,IF(J1167&gt;0,AC1167,I1167))</f>
        <v>0</v>
      </c>
      <c r="AF1167" s="85" t="e">
        <f ca="1">OFFSET(MD!$P$5,MATCH($AK$7,MD_JAHR,0),0)*12</f>
        <v>#VALUE!</v>
      </c>
      <c r="AG1167" s="85">
        <f t="shared" si="162"/>
        <v>0</v>
      </c>
      <c r="AH1167" s="81"/>
      <c r="AJ1167" s="72"/>
      <c r="AK1167" s="72"/>
      <c r="AL1167" s="72"/>
      <c r="AM1167" s="72"/>
      <c r="AN1167" s="72"/>
    </row>
    <row r="1168" spans="2:40" ht="15" customHeight="1" x14ac:dyDescent="0.2">
      <c r="B1168" s="78"/>
      <c r="C1168" s="78"/>
      <c r="D1168" s="78"/>
      <c r="E1168" s="79"/>
      <c r="F1168" s="80"/>
      <c r="G1168" s="73"/>
      <c r="H1168" s="82"/>
      <c r="I1168" s="93"/>
      <c r="J1168" s="90"/>
      <c r="K1168" s="83"/>
      <c r="L1168" s="83"/>
      <c r="M1168" s="84"/>
      <c r="N1168" s="83"/>
      <c r="O1168" s="104" t="str">
        <f ca="1">IF($B1168="","",IF(F1168="Arbeitgeberähnliche Stellung",OFFSET(MD!$Q$5,MATCH(Grundlagen_Abrechnung_KAE!$AK$7,MD_JAHR,0),0)*$H1168,IF(((AD1168/12*M1168*12)+N1168)&gt;AF1168,AF1168/12,((AD1168/12*M1168*12)+N1168)/12)))</f>
        <v/>
      </c>
      <c r="P1168" s="90"/>
      <c r="Q1168" s="90"/>
      <c r="R1168" s="104">
        <f t="shared" si="155"/>
        <v>0</v>
      </c>
      <c r="T1168" s="145">
        <f t="shared" si="156"/>
        <v>0</v>
      </c>
      <c r="U1168" s="76">
        <f t="shared" ca="1" si="157"/>
        <v>0</v>
      </c>
      <c r="V1168" s="76">
        <f t="shared" ca="1" si="163"/>
        <v>0</v>
      </c>
      <c r="W1168" s="76">
        <f t="shared" ca="1" si="158"/>
        <v>0</v>
      </c>
      <c r="Y1168" s="106" t="str">
        <f t="shared" si="159"/>
        <v>prüfen</v>
      </c>
      <c r="Z1168" s="107" t="str">
        <f ca="1">IFERROR(OFFSET(MD!$U$5,MATCH(Grundlagen_Abrechnung_KAE!$E1168,MD_GENDER,0),0),"")</f>
        <v/>
      </c>
      <c r="AA1168" s="104">
        <f t="shared" si="160"/>
        <v>0</v>
      </c>
      <c r="AC1168" s="104">
        <f t="shared" si="161"/>
        <v>0</v>
      </c>
      <c r="AD1168" s="104">
        <f ca="1">IF(F1168="Arbeitgeberähnliche Stellung",OFFSET(MD!$Q$5,MATCH(Grundlagen_Abrechnung_KAE!$AK$7,MD_JAHR,0),0)*$H1168,IF(J1168&gt;0,AC1168,I1168))</f>
        <v>0</v>
      </c>
      <c r="AF1168" s="85" t="e">
        <f ca="1">OFFSET(MD!$P$5,MATCH($AK$7,MD_JAHR,0),0)*12</f>
        <v>#VALUE!</v>
      </c>
      <c r="AG1168" s="85">
        <f t="shared" si="162"/>
        <v>0</v>
      </c>
      <c r="AH1168" s="81"/>
      <c r="AJ1168" s="72"/>
      <c r="AK1168" s="72"/>
      <c r="AL1168" s="72"/>
      <c r="AM1168" s="72"/>
      <c r="AN1168" s="72"/>
    </row>
    <row r="1169" spans="2:40" ht="15" customHeight="1" x14ac:dyDescent="0.2">
      <c r="B1169" s="78"/>
      <c r="C1169" s="78"/>
      <c r="D1169" s="78"/>
      <c r="E1169" s="79"/>
      <c r="F1169" s="80"/>
      <c r="G1169" s="73"/>
      <c r="H1169" s="82"/>
      <c r="I1169" s="93"/>
      <c r="J1169" s="90"/>
      <c r="K1169" s="83"/>
      <c r="L1169" s="83"/>
      <c r="M1169" s="84"/>
      <c r="N1169" s="83"/>
      <c r="O1169" s="104" t="str">
        <f ca="1">IF($B1169="","",IF(F1169="Arbeitgeberähnliche Stellung",OFFSET(MD!$Q$5,MATCH(Grundlagen_Abrechnung_KAE!$AK$7,MD_JAHR,0),0)*$H1169,IF(((AD1169/12*M1169*12)+N1169)&gt;AF1169,AF1169/12,((AD1169/12*M1169*12)+N1169)/12)))</f>
        <v/>
      </c>
      <c r="P1169" s="90"/>
      <c r="Q1169" s="90"/>
      <c r="R1169" s="104">
        <f t="shared" si="155"/>
        <v>0</v>
      </c>
      <c r="T1169" s="145">
        <f t="shared" si="156"/>
        <v>0</v>
      </c>
      <c r="U1169" s="76">
        <f t="shared" ca="1" si="157"/>
        <v>0</v>
      </c>
      <c r="V1169" s="76">
        <f t="shared" ca="1" si="163"/>
        <v>0</v>
      </c>
      <c r="W1169" s="76">
        <f t="shared" ca="1" si="158"/>
        <v>0</v>
      </c>
      <c r="Y1169" s="106" t="str">
        <f t="shared" si="159"/>
        <v>prüfen</v>
      </c>
      <c r="Z1169" s="107" t="str">
        <f ca="1">IFERROR(OFFSET(MD!$U$5,MATCH(Grundlagen_Abrechnung_KAE!$E1169,MD_GENDER,0),0),"")</f>
        <v/>
      </c>
      <c r="AA1169" s="104">
        <f t="shared" si="160"/>
        <v>0</v>
      </c>
      <c r="AC1169" s="104">
        <f t="shared" si="161"/>
        <v>0</v>
      </c>
      <c r="AD1169" s="104">
        <f ca="1">IF(F1169="Arbeitgeberähnliche Stellung",OFFSET(MD!$Q$5,MATCH(Grundlagen_Abrechnung_KAE!$AK$7,MD_JAHR,0),0)*$H1169,IF(J1169&gt;0,AC1169,I1169))</f>
        <v>0</v>
      </c>
      <c r="AF1169" s="85" t="e">
        <f ca="1">OFFSET(MD!$P$5,MATCH($AK$7,MD_JAHR,0),0)*12</f>
        <v>#VALUE!</v>
      </c>
      <c r="AG1169" s="85">
        <f t="shared" si="162"/>
        <v>0</v>
      </c>
      <c r="AH1169" s="81"/>
      <c r="AJ1169" s="72"/>
      <c r="AK1169" s="72"/>
      <c r="AL1169" s="72"/>
      <c r="AM1169" s="72"/>
      <c r="AN1169" s="72"/>
    </row>
    <row r="1170" spans="2:40" ht="15" customHeight="1" x14ac:dyDescent="0.2">
      <c r="B1170" s="78"/>
      <c r="C1170" s="78"/>
      <c r="D1170" s="78"/>
      <c r="E1170" s="79"/>
      <c r="F1170" s="80"/>
      <c r="G1170" s="73"/>
      <c r="H1170" s="82"/>
      <c r="I1170" s="93"/>
      <c r="J1170" s="90"/>
      <c r="K1170" s="83"/>
      <c r="L1170" s="83"/>
      <c r="M1170" s="84"/>
      <c r="N1170" s="83"/>
      <c r="O1170" s="104" t="str">
        <f ca="1">IF($B1170="","",IF(F1170="Arbeitgeberähnliche Stellung",OFFSET(MD!$Q$5,MATCH(Grundlagen_Abrechnung_KAE!$AK$7,MD_JAHR,0),0)*$H1170,IF(((AD1170/12*M1170*12)+N1170)&gt;AF1170,AF1170/12,((AD1170/12*M1170*12)+N1170)/12)))</f>
        <v/>
      </c>
      <c r="P1170" s="90"/>
      <c r="Q1170" s="90"/>
      <c r="R1170" s="104">
        <f t="shared" si="155"/>
        <v>0</v>
      </c>
      <c r="T1170" s="145">
        <f t="shared" si="156"/>
        <v>0</v>
      </c>
      <c r="U1170" s="76">
        <f t="shared" ca="1" si="157"/>
        <v>0</v>
      </c>
      <c r="V1170" s="76">
        <f t="shared" ca="1" si="163"/>
        <v>0</v>
      </c>
      <c r="W1170" s="76">
        <f t="shared" ca="1" si="158"/>
        <v>0</v>
      </c>
      <c r="Y1170" s="106" t="str">
        <f t="shared" si="159"/>
        <v>prüfen</v>
      </c>
      <c r="Z1170" s="107" t="str">
        <f ca="1">IFERROR(OFFSET(MD!$U$5,MATCH(Grundlagen_Abrechnung_KAE!$E1170,MD_GENDER,0),0),"")</f>
        <v/>
      </c>
      <c r="AA1170" s="104">
        <f t="shared" si="160"/>
        <v>0</v>
      </c>
      <c r="AC1170" s="104">
        <f t="shared" si="161"/>
        <v>0</v>
      </c>
      <c r="AD1170" s="104">
        <f ca="1">IF(F1170="Arbeitgeberähnliche Stellung",OFFSET(MD!$Q$5,MATCH(Grundlagen_Abrechnung_KAE!$AK$7,MD_JAHR,0),0)*$H1170,IF(J1170&gt;0,AC1170,I1170))</f>
        <v>0</v>
      </c>
      <c r="AF1170" s="85" t="e">
        <f ca="1">OFFSET(MD!$P$5,MATCH($AK$7,MD_JAHR,0),0)*12</f>
        <v>#VALUE!</v>
      </c>
      <c r="AG1170" s="85">
        <f t="shared" si="162"/>
        <v>0</v>
      </c>
      <c r="AH1170" s="81"/>
      <c r="AJ1170" s="72"/>
      <c r="AK1170" s="72"/>
      <c r="AL1170" s="72"/>
      <c r="AM1170" s="72"/>
      <c r="AN1170" s="72"/>
    </row>
    <row r="1171" spans="2:40" ht="15" customHeight="1" x14ac:dyDescent="0.2">
      <c r="B1171" s="78"/>
      <c r="C1171" s="78"/>
      <c r="D1171" s="78"/>
      <c r="E1171" s="79"/>
      <c r="F1171" s="80"/>
      <c r="G1171" s="73"/>
      <c r="H1171" s="82"/>
      <c r="I1171" s="93"/>
      <c r="J1171" s="90"/>
      <c r="K1171" s="83"/>
      <c r="L1171" s="83"/>
      <c r="M1171" s="84"/>
      <c r="N1171" s="83"/>
      <c r="O1171" s="104" t="str">
        <f ca="1">IF($B1171="","",IF(F1171="Arbeitgeberähnliche Stellung",OFFSET(MD!$Q$5,MATCH(Grundlagen_Abrechnung_KAE!$AK$7,MD_JAHR,0),0)*$H1171,IF(((AD1171/12*M1171*12)+N1171)&gt;AF1171,AF1171/12,((AD1171/12*M1171*12)+N1171)/12)))</f>
        <v/>
      </c>
      <c r="P1171" s="90"/>
      <c r="Q1171" s="90"/>
      <c r="R1171" s="104">
        <f t="shared" ref="R1171:R1234" si="164">ROUND(IF(Q1171="",0,IF(P1171=0,0,IF(Q1171&gt;P1171,0,P1171-Q1171))),2)</f>
        <v>0</v>
      </c>
      <c r="T1171" s="145">
        <f t="shared" ref="T1171:T1234" si="165">IFERROR(R1171/P1171,0)</f>
        <v>0</v>
      </c>
      <c r="U1171" s="76">
        <f t="shared" ref="U1171:U1234" ca="1" si="166">IFERROR(IF(O1171-W1171=0,O1171,(O1171)*(1-T1171)),0)</f>
        <v>0</v>
      </c>
      <c r="V1171" s="76">
        <f t="shared" ca="1" si="163"/>
        <v>0</v>
      </c>
      <c r="W1171" s="76">
        <f t="shared" ref="W1171:W1234" ca="1" si="167">IFERROR(O1171*T1171,0)*0.8</f>
        <v>0</v>
      </c>
      <c r="Y1171" s="106" t="str">
        <f t="shared" ref="Y1171:Y1234" si="168">IF(YEAR($G1171)&gt;$Y$16,"prüfen","")</f>
        <v>prüfen</v>
      </c>
      <c r="Z1171" s="107" t="str">
        <f ca="1">IFERROR(OFFSET(MD!$U$5,MATCH(Grundlagen_Abrechnung_KAE!$E1171,MD_GENDER,0),0),"")</f>
        <v/>
      </c>
      <c r="AA1171" s="104">
        <f t="shared" ref="AA1171:AA1234" si="169">IF(B1171="",0,IF(YEAR(G1171)&gt;$AA$16,0,1))</f>
        <v>0</v>
      </c>
      <c r="AC1171" s="104">
        <f t="shared" ref="AC1171:AC1234" si="170">IF(J1171*K1171/6&gt;J1171*L1171/12,J1171*K1171/6,J1171*L1171/12)</f>
        <v>0</v>
      </c>
      <c r="AD1171" s="104">
        <f ca="1">IF(F1171="Arbeitgeberähnliche Stellung",OFFSET(MD!$Q$5,MATCH(Grundlagen_Abrechnung_KAE!$AK$7,MD_JAHR,0),0)*$H1171,IF(J1171&gt;0,AC1171,I1171))</f>
        <v>0</v>
      </c>
      <c r="AF1171" s="85" t="e">
        <f ca="1">OFFSET(MD!$P$5,MATCH($AK$7,MD_JAHR,0),0)*12</f>
        <v>#VALUE!</v>
      </c>
      <c r="AG1171" s="85">
        <f t="shared" ref="AG1171:AG1234" si="171">I1171*M1171+N1171</f>
        <v>0</v>
      </c>
      <c r="AH1171" s="81"/>
      <c r="AJ1171" s="72"/>
      <c r="AK1171" s="72"/>
      <c r="AL1171" s="72"/>
      <c r="AM1171" s="72"/>
      <c r="AN1171" s="72"/>
    </row>
    <row r="1172" spans="2:40" ht="15" customHeight="1" x14ac:dyDescent="0.2">
      <c r="B1172" s="78"/>
      <c r="C1172" s="78"/>
      <c r="D1172" s="78"/>
      <c r="E1172" s="79"/>
      <c r="F1172" s="80"/>
      <c r="G1172" s="73"/>
      <c r="H1172" s="82"/>
      <c r="I1172" s="93"/>
      <c r="J1172" s="90"/>
      <c r="K1172" s="83"/>
      <c r="L1172" s="83"/>
      <c r="M1172" s="84"/>
      <c r="N1172" s="83"/>
      <c r="O1172" s="104" t="str">
        <f ca="1">IF($B1172="","",IF(F1172="Arbeitgeberähnliche Stellung",OFFSET(MD!$Q$5,MATCH(Grundlagen_Abrechnung_KAE!$AK$7,MD_JAHR,0),0)*$H1172,IF(((AD1172/12*M1172*12)+N1172)&gt;AF1172,AF1172/12,((AD1172/12*M1172*12)+N1172)/12)))</f>
        <v/>
      </c>
      <c r="P1172" s="90"/>
      <c r="Q1172" s="90"/>
      <c r="R1172" s="104">
        <f t="shared" si="164"/>
        <v>0</v>
      </c>
      <c r="T1172" s="145">
        <f t="shared" si="165"/>
        <v>0</v>
      </c>
      <c r="U1172" s="76">
        <f t="shared" ca="1" si="166"/>
        <v>0</v>
      </c>
      <c r="V1172" s="76">
        <f t="shared" ref="V1172:V1235" ca="1" si="172">IFERROR(O1172*T1172,0)</f>
        <v>0</v>
      </c>
      <c r="W1172" s="76">
        <f t="shared" ca="1" si="167"/>
        <v>0</v>
      </c>
      <c r="Y1172" s="106" t="str">
        <f t="shared" si="168"/>
        <v>prüfen</v>
      </c>
      <c r="Z1172" s="107" t="str">
        <f ca="1">IFERROR(OFFSET(MD!$U$5,MATCH(Grundlagen_Abrechnung_KAE!$E1172,MD_GENDER,0),0),"")</f>
        <v/>
      </c>
      <c r="AA1172" s="104">
        <f t="shared" si="169"/>
        <v>0</v>
      </c>
      <c r="AC1172" s="104">
        <f t="shared" si="170"/>
        <v>0</v>
      </c>
      <c r="AD1172" s="104">
        <f ca="1">IF(F1172="Arbeitgeberähnliche Stellung",OFFSET(MD!$Q$5,MATCH(Grundlagen_Abrechnung_KAE!$AK$7,MD_JAHR,0),0)*$H1172,IF(J1172&gt;0,AC1172,I1172))</f>
        <v>0</v>
      </c>
      <c r="AF1172" s="85" t="e">
        <f ca="1">OFFSET(MD!$P$5,MATCH($AK$7,MD_JAHR,0),0)*12</f>
        <v>#VALUE!</v>
      </c>
      <c r="AG1172" s="85">
        <f t="shared" si="171"/>
        <v>0</v>
      </c>
      <c r="AH1172" s="81"/>
      <c r="AJ1172" s="72"/>
      <c r="AK1172" s="72"/>
      <c r="AL1172" s="72"/>
      <c r="AM1172" s="72"/>
      <c r="AN1172" s="72"/>
    </row>
    <row r="1173" spans="2:40" ht="15" customHeight="1" x14ac:dyDescent="0.2">
      <c r="B1173" s="78"/>
      <c r="C1173" s="78"/>
      <c r="D1173" s="78"/>
      <c r="E1173" s="79"/>
      <c r="F1173" s="80"/>
      <c r="G1173" s="73"/>
      <c r="H1173" s="82"/>
      <c r="I1173" s="93"/>
      <c r="J1173" s="90"/>
      <c r="K1173" s="83"/>
      <c r="L1173" s="83"/>
      <c r="M1173" s="84"/>
      <c r="N1173" s="83"/>
      <c r="O1173" s="104" t="str">
        <f ca="1">IF($B1173="","",IF(F1173="Arbeitgeberähnliche Stellung",OFFSET(MD!$Q$5,MATCH(Grundlagen_Abrechnung_KAE!$AK$7,MD_JAHR,0),0)*$H1173,IF(((AD1173/12*M1173*12)+N1173)&gt;AF1173,AF1173/12,((AD1173/12*M1173*12)+N1173)/12)))</f>
        <v/>
      </c>
      <c r="P1173" s="90"/>
      <c r="Q1173" s="90"/>
      <c r="R1173" s="104">
        <f t="shared" si="164"/>
        <v>0</v>
      </c>
      <c r="T1173" s="145">
        <f t="shared" si="165"/>
        <v>0</v>
      </c>
      <c r="U1173" s="76">
        <f t="shared" ca="1" si="166"/>
        <v>0</v>
      </c>
      <c r="V1173" s="76">
        <f t="shared" ca="1" si="172"/>
        <v>0</v>
      </c>
      <c r="W1173" s="76">
        <f t="shared" ca="1" si="167"/>
        <v>0</v>
      </c>
      <c r="Y1173" s="106" t="str">
        <f t="shared" si="168"/>
        <v>prüfen</v>
      </c>
      <c r="Z1173" s="107" t="str">
        <f ca="1">IFERROR(OFFSET(MD!$U$5,MATCH(Grundlagen_Abrechnung_KAE!$E1173,MD_GENDER,0),0),"")</f>
        <v/>
      </c>
      <c r="AA1173" s="104">
        <f t="shared" si="169"/>
        <v>0</v>
      </c>
      <c r="AC1173" s="104">
        <f t="shared" si="170"/>
        <v>0</v>
      </c>
      <c r="AD1173" s="104">
        <f ca="1">IF(F1173="Arbeitgeberähnliche Stellung",OFFSET(MD!$Q$5,MATCH(Grundlagen_Abrechnung_KAE!$AK$7,MD_JAHR,0),0)*$H1173,IF(J1173&gt;0,AC1173,I1173))</f>
        <v>0</v>
      </c>
      <c r="AF1173" s="85" t="e">
        <f ca="1">OFFSET(MD!$P$5,MATCH($AK$7,MD_JAHR,0),0)*12</f>
        <v>#VALUE!</v>
      </c>
      <c r="AG1173" s="85">
        <f t="shared" si="171"/>
        <v>0</v>
      </c>
      <c r="AH1173" s="81"/>
      <c r="AJ1173" s="72"/>
      <c r="AK1173" s="72"/>
      <c r="AL1173" s="72"/>
      <c r="AM1173" s="72"/>
      <c r="AN1173" s="72"/>
    </row>
    <row r="1174" spans="2:40" ht="15" customHeight="1" x14ac:dyDescent="0.2">
      <c r="B1174" s="78"/>
      <c r="C1174" s="78"/>
      <c r="D1174" s="78"/>
      <c r="E1174" s="79"/>
      <c r="F1174" s="80"/>
      <c r="G1174" s="73"/>
      <c r="H1174" s="82"/>
      <c r="I1174" s="93"/>
      <c r="J1174" s="90"/>
      <c r="K1174" s="83"/>
      <c r="L1174" s="83"/>
      <c r="M1174" s="84"/>
      <c r="N1174" s="83"/>
      <c r="O1174" s="104" t="str">
        <f ca="1">IF($B1174="","",IF(F1174="Arbeitgeberähnliche Stellung",OFFSET(MD!$Q$5,MATCH(Grundlagen_Abrechnung_KAE!$AK$7,MD_JAHR,0),0)*$H1174,IF(((AD1174/12*M1174*12)+N1174)&gt;AF1174,AF1174/12,((AD1174/12*M1174*12)+N1174)/12)))</f>
        <v/>
      </c>
      <c r="P1174" s="90"/>
      <c r="Q1174" s="90"/>
      <c r="R1174" s="104">
        <f t="shared" si="164"/>
        <v>0</v>
      </c>
      <c r="T1174" s="145">
        <f t="shared" si="165"/>
        <v>0</v>
      </c>
      <c r="U1174" s="76">
        <f t="shared" ca="1" si="166"/>
        <v>0</v>
      </c>
      <c r="V1174" s="76">
        <f t="shared" ca="1" si="172"/>
        <v>0</v>
      </c>
      <c r="W1174" s="76">
        <f t="shared" ca="1" si="167"/>
        <v>0</v>
      </c>
      <c r="Y1174" s="106" t="str">
        <f t="shared" si="168"/>
        <v>prüfen</v>
      </c>
      <c r="Z1174" s="107" t="str">
        <f ca="1">IFERROR(OFFSET(MD!$U$5,MATCH(Grundlagen_Abrechnung_KAE!$E1174,MD_GENDER,0),0),"")</f>
        <v/>
      </c>
      <c r="AA1174" s="104">
        <f t="shared" si="169"/>
        <v>0</v>
      </c>
      <c r="AC1174" s="104">
        <f t="shared" si="170"/>
        <v>0</v>
      </c>
      <c r="AD1174" s="104">
        <f ca="1">IF(F1174="Arbeitgeberähnliche Stellung",OFFSET(MD!$Q$5,MATCH(Grundlagen_Abrechnung_KAE!$AK$7,MD_JAHR,0),0)*$H1174,IF(J1174&gt;0,AC1174,I1174))</f>
        <v>0</v>
      </c>
      <c r="AF1174" s="85" t="e">
        <f ca="1">OFFSET(MD!$P$5,MATCH($AK$7,MD_JAHR,0),0)*12</f>
        <v>#VALUE!</v>
      </c>
      <c r="AG1174" s="85">
        <f t="shared" si="171"/>
        <v>0</v>
      </c>
      <c r="AH1174" s="81"/>
      <c r="AJ1174" s="72"/>
      <c r="AK1174" s="72"/>
      <c r="AL1174" s="72"/>
      <c r="AM1174" s="72"/>
      <c r="AN1174" s="72"/>
    </row>
    <row r="1175" spans="2:40" ht="15" customHeight="1" x14ac:dyDescent="0.2">
      <c r="B1175" s="78"/>
      <c r="C1175" s="78"/>
      <c r="D1175" s="78"/>
      <c r="E1175" s="79"/>
      <c r="F1175" s="80"/>
      <c r="G1175" s="73"/>
      <c r="H1175" s="82"/>
      <c r="I1175" s="93"/>
      <c r="J1175" s="90"/>
      <c r="K1175" s="83"/>
      <c r="L1175" s="83"/>
      <c r="M1175" s="84"/>
      <c r="N1175" s="83"/>
      <c r="O1175" s="104" t="str">
        <f ca="1">IF($B1175="","",IF(F1175="Arbeitgeberähnliche Stellung",OFFSET(MD!$Q$5,MATCH(Grundlagen_Abrechnung_KAE!$AK$7,MD_JAHR,0),0)*$H1175,IF(((AD1175/12*M1175*12)+N1175)&gt;AF1175,AF1175/12,((AD1175/12*M1175*12)+N1175)/12)))</f>
        <v/>
      </c>
      <c r="P1175" s="90"/>
      <c r="Q1175" s="90"/>
      <c r="R1175" s="104">
        <f t="shared" si="164"/>
        <v>0</v>
      </c>
      <c r="T1175" s="145">
        <f t="shared" si="165"/>
        <v>0</v>
      </c>
      <c r="U1175" s="76">
        <f t="shared" ca="1" si="166"/>
        <v>0</v>
      </c>
      <c r="V1175" s="76">
        <f t="shared" ca="1" si="172"/>
        <v>0</v>
      </c>
      <c r="W1175" s="76">
        <f t="shared" ca="1" si="167"/>
        <v>0</v>
      </c>
      <c r="Y1175" s="106" t="str">
        <f t="shared" si="168"/>
        <v>prüfen</v>
      </c>
      <c r="Z1175" s="107" t="str">
        <f ca="1">IFERROR(OFFSET(MD!$U$5,MATCH(Grundlagen_Abrechnung_KAE!$E1175,MD_GENDER,0),0),"")</f>
        <v/>
      </c>
      <c r="AA1175" s="104">
        <f t="shared" si="169"/>
        <v>0</v>
      </c>
      <c r="AC1175" s="104">
        <f t="shared" si="170"/>
        <v>0</v>
      </c>
      <c r="AD1175" s="104">
        <f ca="1">IF(F1175="Arbeitgeberähnliche Stellung",OFFSET(MD!$Q$5,MATCH(Grundlagen_Abrechnung_KAE!$AK$7,MD_JAHR,0),0)*$H1175,IF(J1175&gt;0,AC1175,I1175))</f>
        <v>0</v>
      </c>
      <c r="AF1175" s="85" t="e">
        <f ca="1">OFFSET(MD!$P$5,MATCH($AK$7,MD_JAHR,0),0)*12</f>
        <v>#VALUE!</v>
      </c>
      <c r="AG1175" s="85">
        <f t="shared" si="171"/>
        <v>0</v>
      </c>
      <c r="AH1175" s="81"/>
      <c r="AJ1175" s="72"/>
      <c r="AK1175" s="72"/>
      <c r="AL1175" s="72"/>
      <c r="AM1175" s="72"/>
      <c r="AN1175" s="72"/>
    </row>
    <row r="1176" spans="2:40" ht="15" customHeight="1" x14ac:dyDescent="0.2">
      <c r="B1176" s="78"/>
      <c r="C1176" s="78"/>
      <c r="D1176" s="78"/>
      <c r="E1176" s="79"/>
      <c r="F1176" s="80"/>
      <c r="G1176" s="73"/>
      <c r="H1176" s="82"/>
      <c r="I1176" s="93"/>
      <c r="J1176" s="90"/>
      <c r="K1176" s="83"/>
      <c r="L1176" s="83"/>
      <c r="M1176" s="84"/>
      <c r="N1176" s="83"/>
      <c r="O1176" s="104" t="str">
        <f ca="1">IF($B1176="","",IF(F1176="Arbeitgeberähnliche Stellung",OFFSET(MD!$Q$5,MATCH(Grundlagen_Abrechnung_KAE!$AK$7,MD_JAHR,0),0)*$H1176,IF(((AD1176/12*M1176*12)+N1176)&gt;AF1176,AF1176/12,((AD1176/12*M1176*12)+N1176)/12)))</f>
        <v/>
      </c>
      <c r="P1176" s="90"/>
      <c r="Q1176" s="90"/>
      <c r="R1176" s="104">
        <f t="shared" si="164"/>
        <v>0</v>
      </c>
      <c r="T1176" s="145">
        <f t="shared" si="165"/>
        <v>0</v>
      </c>
      <c r="U1176" s="76">
        <f t="shared" ca="1" si="166"/>
        <v>0</v>
      </c>
      <c r="V1176" s="76">
        <f t="shared" ca="1" si="172"/>
        <v>0</v>
      </c>
      <c r="W1176" s="76">
        <f t="shared" ca="1" si="167"/>
        <v>0</v>
      </c>
      <c r="Y1176" s="106" t="str">
        <f t="shared" si="168"/>
        <v>prüfen</v>
      </c>
      <c r="Z1176" s="107" t="str">
        <f ca="1">IFERROR(OFFSET(MD!$U$5,MATCH(Grundlagen_Abrechnung_KAE!$E1176,MD_GENDER,0),0),"")</f>
        <v/>
      </c>
      <c r="AA1176" s="104">
        <f t="shared" si="169"/>
        <v>0</v>
      </c>
      <c r="AC1176" s="104">
        <f t="shared" si="170"/>
        <v>0</v>
      </c>
      <c r="AD1176" s="104">
        <f ca="1">IF(F1176="Arbeitgeberähnliche Stellung",OFFSET(MD!$Q$5,MATCH(Grundlagen_Abrechnung_KAE!$AK$7,MD_JAHR,0),0)*$H1176,IF(J1176&gt;0,AC1176,I1176))</f>
        <v>0</v>
      </c>
      <c r="AF1176" s="85" t="e">
        <f ca="1">OFFSET(MD!$P$5,MATCH($AK$7,MD_JAHR,0),0)*12</f>
        <v>#VALUE!</v>
      </c>
      <c r="AG1176" s="85">
        <f t="shared" si="171"/>
        <v>0</v>
      </c>
      <c r="AH1176" s="81"/>
      <c r="AJ1176" s="72"/>
      <c r="AK1176" s="72"/>
      <c r="AL1176" s="72"/>
      <c r="AM1176" s="72"/>
      <c r="AN1176" s="72"/>
    </row>
    <row r="1177" spans="2:40" ht="15" customHeight="1" x14ac:dyDescent="0.2">
      <c r="B1177" s="78"/>
      <c r="C1177" s="78"/>
      <c r="D1177" s="78"/>
      <c r="E1177" s="79"/>
      <c r="F1177" s="80"/>
      <c r="G1177" s="73"/>
      <c r="H1177" s="82"/>
      <c r="I1177" s="93"/>
      <c r="J1177" s="90"/>
      <c r="K1177" s="83"/>
      <c r="L1177" s="83"/>
      <c r="M1177" s="84"/>
      <c r="N1177" s="83"/>
      <c r="O1177" s="104" t="str">
        <f ca="1">IF($B1177="","",IF(F1177="Arbeitgeberähnliche Stellung",OFFSET(MD!$Q$5,MATCH(Grundlagen_Abrechnung_KAE!$AK$7,MD_JAHR,0),0)*$H1177,IF(((AD1177/12*M1177*12)+N1177)&gt;AF1177,AF1177/12,((AD1177/12*M1177*12)+N1177)/12)))</f>
        <v/>
      </c>
      <c r="P1177" s="90"/>
      <c r="Q1177" s="90"/>
      <c r="R1177" s="104">
        <f t="shared" si="164"/>
        <v>0</v>
      </c>
      <c r="T1177" s="145">
        <f t="shared" si="165"/>
        <v>0</v>
      </c>
      <c r="U1177" s="76">
        <f t="shared" ca="1" si="166"/>
        <v>0</v>
      </c>
      <c r="V1177" s="76">
        <f t="shared" ca="1" si="172"/>
        <v>0</v>
      </c>
      <c r="W1177" s="76">
        <f t="shared" ca="1" si="167"/>
        <v>0</v>
      </c>
      <c r="Y1177" s="106" t="str">
        <f t="shared" si="168"/>
        <v>prüfen</v>
      </c>
      <c r="Z1177" s="107" t="str">
        <f ca="1">IFERROR(OFFSET(MD!$U$5,MATCH(Grundlagen_Abrechnung_KAE!$E1177,MD_GENDER,0),0),"")</f>
        <v/>
      </c>
      <c r="AA1177" s="104">
        <f t="shared" si="169"/>
        <v>0</v>
      </c>
      <c r="AC1177" s="104">
        <f t="shared" si="170"/>
        <v>0</v>
      </c>
      <c r="AD1177" s="104">
        <f ca="1">IF(F1177="Arbeitgeberähnliche Stellung",OFFSET(MD!$Q$5,MATCH(Grundlagen_Abrechnung_KAE!$AK$7,MD_JAHR,0),0)*$H1177,IF(J1177&gt;0,AC1177,I1177))</f>
        <v>0</v>
      </c>
      <c r="AF1177" s="85" t="e">
        <f ca="1">OFFSET(MD!$P$5,MATCH($AK$7,MD_JAHR,0),0)*12</f>
        <v>#VALUE!</v>
      </c>
      <c r="AG1177" s="85">
        <f t="shared" si="171"/>
        <v>0</v>
      </c>
      <c r="AH1177" s="81"/>
      <c r="AJ1177" s="72"/>
      <c r="AK1177" s="72"/>
      <c r="AL1177" s="72"/>
      <c r="AM1177" s="72"/>
      <c r="AN1177" s="72"/>
    </row>
    <row r="1178" spans="2:40" ht="15" customHeight="1" x14ac:dyDescent="0.2">
      <c r="B1178" s="78"/>
      <c r="C1178" s="78"/>
      <c r="D1178" s="78"/>
      <c r="E1178" s="79"/>
      <c r="F1178" s="80"/>
      <c r="G1178" s="73"/>
      <c r="H1178" s="82"/>
      <c r="I1178" s="93"/>
      <c r="J1178" s="90"/>
      <c r="K1178" s="83"/>
      <c r="L1178" s="83"/>
      <c r="M1178" s="84"/>
      <c r="N1178" s="83"/>
      <c r="O1178" s="104" t="str">
        <f ca="1">IF($B1178="","",IF(F1178="Arbeitgeberähnliche Stellung",OFFSET(MD!$Q$5,MATCH(Grundlagen_Abrechnung_KAE!$AK$7,MD_JAHR,0),0)*$H1178,IF(((AD1178/12*M1178*12)+N1178)&gt;AF1178,AF1178/12,((AD1178/12*M1178*12)+N1178)/12)))</f>
        <v/>
      </c>
      <c r="P1178" s="90"/>
      <c r="Q1178" s="90"/>
      <c r="R1178" s="104">
        <f t="shared" si="164"/>
        <v>0</v>
      </c>
      <c r="T1178" s="145">
        <f t="shared" si="165"/>
        <v>0</v>
      </c>
      <c r="U1178" s="76">
        <f t="shared" ca="1" si="166"/>
        <v>0</v>
      </c>
      <c r="V1178" s="76">
        <f t="shared" ca="1" si="172"/>
        <v>0</v>
      </c>
      <c r="W1178" s="76">
        <f t="shared" ca="1" si="167"/>
        <v>0</v>
      </c>
      <c r="Y1178" s="106" t="str">
        <f t="shared" si="168"/>
        <v>prüfen</v>
      </c>
      <c r="Z1178" s="107" t="str">
        <f ca="1">IFERROR(OFFSET(MD!$U$5,MATCH(Grundlagen_Abrechnung_KAE!$E1178,MD_GENDER,0),0),"")</f>
        <v/>
      </c>
      <c r="AA1178" s="104">
        <f t="shared" si="169"/>
        <v>0</v>
      </c>
      <c r="AC1178" s="104">
        <f t="shared" si="170"/>
        <v>0</v>
      </c>
      <c r="AD1178" s="104">
        <f ca="1">IF(F1178="Arbeitgeberähnliche Stellung",OFFSET(MD!$Q$5,MATCH(Grundlagen_Abrechnung_KAE!$AK$7,MD_JAHR,0),0)*$H1178,IF(J1178&gt;0,AC1178,I1178))</f>
        <v>0</v>
      </c>
      <c r="AF1178" s="85" t="e">
        <f ca="1">OFFSET(MD!$P$5,MATCH($AK$7,MD_JAHR,0),0)*12</f>
        <v>#VALUE!</v>
      </c>
      <c r="AG1178" s="85">
        <f t="shared" si="171"/>
        <v>0</v>
      </c>
      <c r="AH1178" s="81"/>
      <c r="AJ1178" s="72"/>
      <c r="AK1178" s="72"/>
      <c r="AL1178" s="72"/>
      <c r="AM1178" s="72"/>
      <c r="AN1178" s="72"/>
    </row>
    <row r="1179" spans="2:40" ht="15" customHeight="1" x14ac:dyDescent="0.2">
      <c r="B1179" s="78"/>
      <c r="C1179" s="78"/>
      <c r="D1179" s="78"/>
      <c r="E1179" s="79"/>
      <c r="F1179" s="80"/>
      <c r="G1179" s="73"/>
      <c r="H1179" s="82"/>
      <c r="I1179" s="93"/>
      <c r="J1179" s="90"/>
      <c r="K1179" s="83"/>
      <c r="L1179" s="83"/>
      <c r="M1179" s="84"/>
      <c r="N1179" s="83"/>
      <c r="O1179" s="104" t="str">
        <f ca="1">IF($B1179="","",IF(F1179="Arbeitgeberähnliche Stellung",OFFSET(MD!$Q$5,MATCH(Grundlagen_Abrechnung_KAE!$AK$7,MD_JAHR,0),0)*$H1179,IF(((AD1179/12*M1179*12)+N1179)&gt;AF1179,AF1179/12,((AD1179/12*M1179*12)+N1179)/12)))</f>
        <v/>
      </c>
      <c r="P1179" s="90"/>
      <c r="Q1179" s="90"/>
      <c r="R1179" s="104">
        <f t="shared" si="164"/>
        <v>0</v>
      </c>
      <c r="T1179" s="145">
        <f t="shared" si="165"/>
        <v>0</v>
      </c>
      <c r="U1179" s="76">
        <f t="shared" ca="1" si="166"/>
        <v>0</v>
      </c>
      <c r="V1179" s="76">
        <f t="shared" ca="1" si="172"/>
        <v>0</v>
      </c>
      <c r="W1179" s="76">
        <f t="shared" ca="1" si="167"/>
        <v>0</v>
      </c>
      <c r="Y1179" s="106" t="str">
        <f t="shared" si="168"/>
        <v>prüfen</v>
      </c>
      <c r="Z1179" s="107" t="str">
        <f ca="1">IFERROR(OFFSET(MD!$U$5,MATCH(Grundlagen_Abrechnung_KAE!$E1179,MD_GENDER,0),0),"")</f>
        <v/>
      </c>
      <c r="AA1179" s="104">
        <f t="shared" si="169"/>
        <v>0</v>
      </c>
      <c r="AC1179" s="104">
        <f t="shared" si="170"/>
        <v>0</v>
      </c>
      <c r="AD1179" s="104">
        <f ca="1">IF(F1179="Arbeitgeberähnliche Stellung",OFFSET(MD!$Q$5,MATCH(Grundlagen_Abrechnung_KAE!$AK$7,MD_JAHR,0),0)*$H1179,IF(J1179&gt;0,AC1179,I1179))</f>
        <v>0</v>
      </c>
      <c r="AF1179" s="85" t="e">
        <f ca="1">OFFSET(MD!$P$5,MATCH($AK$7,MD_JAHR,0),0)*12</f>
        <v>#VALUE!</v>
      </c>
      <c r="AG1179" s="85">
        <f t="shared" si="171"/>
        <v>0</v>
      </c>
      <c r="AH1179" s="81"/>
      <c r="AJ1179" s="72"/>
      <c r="AK1179" s="72"/>
      <c r="AL1179" s="72"/>
      <c r="AM1179" s="72"/>
      <c r="AN1179" s="72"/>
    </row>
    <row r="1180" spans="2:40" ht="15" customHeight="1" x14ac:dyDescent="0.2">
      <c r="B1180" s="78"/>
      <c r="C1180" s="78"/>
      <c r="D1180" s="78"/>
      <c r="E1180" s="79"/>
      <c r="F1180" s="80"/>
      <c r="G1180" s="73"/>
      <c r="H1180" s="82"/>
      <c r="I1180" s="93"/>
      <c r="J1180" s="90"/>
      <c r="K1180" s="83"/>
      <c r="L1180" s="83"/>
      <c r="M1180" s="84"/>
      <c r="N1180" s="83"/>
      <c r="O1180" s="104" t="str">
        <f ca="1">IF($B1180="","",IF(F1180="Arbeitgeberähnliche Stellung",OFFSET(MD!$Q$5,MATCH(Grundlagen_Abrechnung_KAE!$AK$7,MD_JAHR,0),0)*$H1180,IF(((AD1180/12*M1180*12)+N1180)&gt;AF1180,AF1180/12,((AD1180/12*M1180*12)+N1180)/12)))</f>
        <v/>
      </c>
      <c r="P1180" s="90"/>
      <c r="Q1180" s="90"/>
      <c r="R1180" s="104">
        <f t="shared" si="164"/>
        <v>0</v>
      </c>
      <c r="T1180" s="145">
        <f t="shared" si="165"/>
        <v>0</v>
      </c>
      <c r="U1180" s="76">
        <f t="shared" ca="1" si="166"/>
        <v>0</v>
      </c>
      <c r="V1180" s="76">
        <f t="shared" ca="1" si="172"/>
        <v>0</v>
      </c>
      <c r="W1180" s="76">
        <f t="shared" ca="1" si="167"/>
        <v>0</v>
      </c>
      <c r="Y1180" s="106" t="str">
        <f t="shared" si="168"/>
        <v>prüfen</v>
      </c>
      <c r="Z1180" s="107" t="str">
        <f ca="1">IFERROR(OFFSET(MD!$U$5,MATCH(Grundlagen_Abrechnung_KAE!$E1180,MD_GENDER,0),0),"")</f>
        <v/>
      </c>
      <c r="AA1180" s="104">
        <f t="shared" si="169"/>
        <v>0</v>
      </c>
      <c r="AC1180" s="104">
        <f t="shared" si="170"/>
        <v>0</v>
      </c>
      <c r="AD1180" s="104">
        <f ca="1">IF(F1180="Arbeitgeberähnliche Stellung",OFFSET(MD!$Q$5,MATCH(Grundlagen_Abrechnung_KAE!$AK$7,MD_JAHR,0),0)*$H1180,IF(J1180&gt;0,AC1180,I1180))</f>
        <v>0</v>
      </c>
      <c r="AF1180" s="85" t="e">
        <f ca="1">OFFSET(MD!$P$5,MATCH($AK$7,MD_JAHR,0),0)*12</f>
        <v>#VALUE!</v>
      </c>
      <c r="AG1180" s="85">
        <f t="shared" si="171"/>
        <v>0</v>
      </c>
      <c r="AH1180" s="81"/>
      <c r="AJ1180" s="72"/>
      <c r="AK1180" s="72"/>
      <c r="AL1180" s="72"/>
      <c r="AM1180" s="72"/>
      <c r="AN1180" s="72"/>
    </row>
    <row r="1181" spans="2:40" ht="15" customHeight="1" x14ac:dyDescent="0.2">
      <c r="B1181" s="78"/>
      <c r="C1181" s="78"/>
      <c r="D1181" s="78"/>
      <c r="E1181" s="79"/>
      <c r="F1181" s="80"/>
      <c r="G1181" s="73"/>
      <c r="H1181" s="82"/>
      <c r="I1181" s="93"/>
      <c r="J1181" s="90"/>
      <c r="K1181" s="83"/>
      <c r="L1181" s="83"/>
      <c r="M1181" s="84"/>
      <c r="N1181" s="83"/>
      <c r="O1181" s="104" t="str">
        <f ca="1">IF($B1181="","",IF(F1181="Arbeitgeberähnliche Stellung",OFFSET(MD!$Q$5,MATCH(Grundlagen_Abrechnung_KAE!$AK$7,MD_JAHR,0),0)*$H1181,IF(((AD1181/12*M1181*12)+N1181)&gt;AF1181,AF1181/12,((AD1181/12*M1181*12)+N1181)/12)))</f>
        <v/>
      </c>
      <c r="P1181" s="90"/>
      <c r="Q1181" s="90"/>
      <c r="R1181" s="104">
        <f t="shared" si="164"/>
        <v>0</v>
      </c>
      <c r="T1181" s="145">
        <f t="shared" si="165"/>
        <v>0</v>
      </c>
      <c r="U1181" s="76">
        <f t="shared" ca="1" si="166"/>
        <v>0</v>
      </c>
      <c r="V1181" s="76">
        <f t="shared" ca="1" si="172"/>
        <v>0</v>
      </c>
      <c r="W1181" s="76">
        <f t="shared" ca="1" si="167"/>
        <v>0</v>
      </c>
      <c r="Y1181" s="106" t="str">
        <f t="shared" si="168"/>
        <v>prüfen</v>
      </c>
      <c r="Z1181" s="107" t="str">
        <f ca="1">IFERROR(OFFSET(MD!$U$5,MATCH(Grundlagen_Abrechnung_KAE!$E1181,MD_GENDER,0),0),"")</f>
        <v/>
      </c>
      <c r="AA1181" s="104">
        <f t="shared" si="169"/>
        <v>0</v>
      </c>
      <c r="AC1181" s="104">
        <f t="shared" si="170"/>
        <v>0</v>
      </c>
      <c r="AD1181" s="104">
        <f ca="1">IF(F1181="Arbeitgeberähnliche Stellung",OFFSET(MD!$Q$5,MATCH(Grundlagen_Abrechnung_KAE!$AK$7,MD_JAHR,0),0)*$H1181,IF(J1181&gt;0,AC1181,I1181))</f>
        <v>0</v>
      </c>
      <c r="AF1181" s="85" t="e">
        <f ca="1">OFFSET(MD!$P$5,MATCH($AK$7,MD_JAHR,0),0)*12</f>
        <v>#VALUE!</v>
      </c>
      <c r="AG1181" s="85">
        <f t="shared" si="171"/>
        <v>0</v>
      </c>
      <c r="AH1181" s="81"/>
      <c r="AJ1181" s="72"/>
      <c r="AK1181" s="72"/>
      <c r="AL1181" s="72"/>
      <c r="AM1181" s="72"/>
      <c r="AN1181" s="72"/>
    </row>
    <row r="1182" spans="2:40" ht="15" customHeight="1" x14ac:dyDescent="0.2">
      <c r="B1182" s="78"/>
      <c r="C1182" s="78"/>
      <c r="D1182" s="78"/>
      <c r="E1182" s="79"/>
      <c r="F1182" s="80"/>
      <c r="G1182" s="73"/>
      <c r="H1182" s="82"/>
      <c r="I1182" s="93"/>
      <c r="J1182" s="90"/>
      <c r="K1182" s="83"/>
      <c r="L1182" s="83"/>
      <c r="M1182" s="84"/>
      <c r="N1182" s="83"/>
      <c r="O1182" s="104" t="str">
        <f ca="1">IF($B1182="","",IF(F1182="Arbeitgeberähnliche Stellung",OFFSET(MD!$Q$5,MATCH(Grundlagen_Abrechnung_KAE!$AK$7,MD_JAHR,0),0)*$H1182,IF(((AD1182/12*M1182*12)+N1182)&gt;AF1182,AF1182/12,((AD1182/12*M1182*12)+N1182)/12)))</f>
        <v/>
      </c>
      <c r="P1182" s="90"/>
      <c r="Q1182" s="90"/>
      <c r="R1182" s="104">
        <f t="shared" si="164"/>
        <v>0</v>
      </c>
      <c r="T1182" s="145">
        <f t="shared" si="165"/>
        <v>0</v>
      </c>
      <c r="U1182" s="76">
        <f t="shared" ca="1" si="166"/>
        <v>0</v>
      </c>
      <c r="V1182" s="76">
        <f t="shared" ca="1" si="172"/>
        <v>0</v>
      </c>
      <c r="W1182" s="76">
        <f t="shared" ca="1" si="167"/>
        <v>0</v>
      </c>
      <c r="Y1182" s="106" t="str">
        <f t="shared" si="168"/>
        <v>prüfen</v>
      </c>
      <c r="Z1182" s="107" t="str">
        <f ca="1">IFERROR(OFFSET(MD!$U$5,MATCH(Grundlagen_Abrechnung_KAE!$E1182,MD_GENDER,0),0),"")</f>
        <v/>
      </c>
      <c r="AA1182" s="104">
        <f t="shared" si="169"/>
        <v>0</v>
      </c>
      <c r="AC1182" s="104">
        <f t="shared" si="170"/>
        <v>0</v>
      </c>
      <c r="AD1182" s="104">
        <f ca="1">IF(F1182="Arbeitgeberähnliche Stellung",OFFSET(MD!$Q$5,MATCH(Grundlagen_Abrechnung_KAE!$AK$7,MD_JAHR,0),0)*$H1182,IF(J1182&gt;0,AC1182,I1182))</f>
        <v>0</v>
      </c>
      <c r="AF1182" s="85" t="e">
        <f ca="1">OFFSET(MD!$P$5,MATCH($AK$7,MD_JAHR,0),0)*12</f>
        <v>#VALUE!</v>
      </c>
      <c r="AG1182" s="85">
        <f t="shared" si="171"/>
        <v>0</v>
      </c>
      <c r="AH1182" s="81"/>
      <c r="AJ1182" s="72"/>
      <c r="AK1182" s="72"/>
      <c r="AL1182" s="72"/>
      <c r="AM1182" s="72"/>
      <c r="AN1182" s="72"/>
    </row>
    <row r="1183" spans="2:40" ht="15" customHeight="1" x14ac:dyDescent="0.2">
      <c r="B1183" s="78"/>
      <c r="C1183" s="78"/>
      <c r="D1183" s="78"/>
      <c r="E1183" s="79"/>
      <c r="F1183" s="80"/>
      <c r="G1183" s="73"/>
      <c r="H1183" s="82"/>
      <c r="I1183" s="93"/>
      <c r="J1183" s="90"/>
      <c r="K1183" s="83"/>
      <c r="L1183" s="83"/>
      <c r="M1183" s="84"/>
      <c r="N1183" s="83"/>
      <c r="O1183" s="104" t="str">
        <f ca="1">IF($B1183="","",IF(F1183="Arbeitgeberähnliche Stellung",OFFSET(MD!$Q$5,MATCH(Grundlagen_Abrechnung_KAE!$AK$7,MD_JAHR,0),0)*$H1183,IF(((AD1183/12*M1183*12)+N1183)&gt;AF1183,AF1183/12,((AD1183/12*M1183*12)+N1183)/12)))</f>
        <v/>
      </c>
      <c r="P1183" s="90"/>
      <c r="Q1183" s="90"/>
      <c r="R1183" s="104">
        <f t="shared" si="164"/>
        <v>0</v>
      </c>
      <c r="T1183" s="145">
        <f t="shared" si="165"/>
        <v>0</v>
      </c>
      <c r="U1183" s="76">
        <f t="shared" ca="1" si="166"/>
        <v>0</v>
      </c>
      <c r="V1183" s="76">
        <f t="shared" ca="1" si="172"/>
        <v>0</v>
      </c>
      <c r="W1183" s="76">
        <f t="shared" ca="1" si="167"/>
        <v>0</v>
      </c>
      <c r="Y1183" s="106" t="str">
        <f t="shared" si="168"/>
        <v>prüfen</v>
      </c>
      <c r="Z1183" s="107" t="str">
        <f ca="1">IFERROR(OFFSET(MD!$U$5,MATCH(Grundlagen_Abrechnung_KAE!$E1183,MD_GENDER,0),0),"")</f>
        <v/>
      </c>
      <c r="AA1183" s="104">
        <f t="shared" si="169"/>
        <v>0</v>
      </c>
      <c r="AC1183" s="104">
        <f t="shared" si="170"/>
        <v>0</v>
      </c>
      <c r="AD1183" s="104">
        <f ca="1">IF(F1183="Arbeitgeberähnliche Stellung",OFFSET(MD!$Q$5,MATCH(Grundlagen_Abrechnung_KAE!$AK$7,MD_JAHR,0),0)*$H1183,IF(J1183&gt;0,AC1183,I1183))</f>
        <v>0</v>
      </c>
      <c r="AF1183" s="85" t="e">
        <f ca="1">OFFSET(MD!$P$5,MATCH($AK$7,MD_JAHR,0),0)*12</f>
        <v>#VALUE!</v>
      </c>
      <c r="AG1183" s="85">
        <f t="shared" si="171"/>
        <v>0</v>
      </c>
      <c r="AH1183" s="81"/>
      <c r="AJ1183" s="72"/>
      <c r="AK1183" s="72"/>
      <c r="AL1183" s="72"/>
      <c r="AM1183" s="72"/>
      <c r="AN1183" s="72"/>
    </row>
    <row r="1184" spans="2:40" ht="15" customHeight="1" x14ac:dyDescent="0.2">
      <c r="B1184" s="78"/>
      <c r="C1184" s="78"/>
      <c r="D1184" s="78"/>
      <c r="E1184" s="79"/>
      <c r="F1184" s="80"/>
      <c r="G1184" s="73"/>
      <c r="H1184" s="82"/>
      <c r="I1184" s="93"/>
      <c r="J1184" s="90"/>
      <c r="K1184" s="83"/>
      <c r="L1184" s="83"/>
      <c r="M1184" s="84"/>
      <c r="N1184" s="83"/>
      <c r="O1184" s="104" t="str">
        <f ca="1">IF($B1184="","",IF(F1184="Arbeitgeberähnliche Stellung",OFFSET(MD!$Q$5,MATCH(Grundlagen_Abrechnung_KAE!$AK$7,MD_JAHR,0),0)*$H1184,IF(((AD1184/12*M1184*12)+N1184)&gt;AF1184,AF1184/12,((AD1184/12*M1184*12)+N1184)/12)))</f>
        <v/>
      </c>
      <c r="P1184" s="90"/>
      <c r="Q1184" s="90"/>
      <c r="R1184" s="104">
        <f t="shared" si="164"/>
        <v>0</v>
      </c>
      <c r="T1184" s="145">
        <f t="shared" si="165"/>
        <v>0</v>
      </c>
      <c r="U1184" s="76">
        <f t="shared" ca="1" si="166"/>
        <v>0</v>
      </c>
      <c r="V1184" s="76">
        <f t="shared" ca="1" si="172"/>
        <v>0</v>
      </c>
      <c r="W1184" s="76">
        <f t="shared" ca="1" si="167"/>
        <v>0</v>
      </c>
      <c r="Y1184" s="106" t="str">
        <f t="shared" si="168"/>
        <v>prüfen</v>
      </c>
      <c r="Z1184" s="107" t="str">
        <f ca="1">IFERROR(OFFSET(MD!$U$5,MATCH(Grundlagen_Abrechnung_KAE!$E1184,MD_GENDER,0),0),"")</f>
        <v/>
      </c>
      <c r="AA1184" s="104">
        <f t="shared" si="169"/>
        <v>0</v>
      </c>
      <c r="AC1184" s="104">
        <f t="shared" si="170"/>
        <v>0</v>
      </c>
      <c r="AD1184" s="104">
        <f ca="1">IF(F1184="Arbeitgeberähnliche Stellung",OFFSET(MD!$Q$5,MATCH(Grundlagen_Abrechnung_KAE!$AK$7,MD_JAHR,0),0)*$H1184,IF(J1184&gt;0,AC1184,I1184))</f>
        <v>0</v>
      </c>
      <c r="AF1184" s="85" t="e">
        <f ca="1">OFFSET(MD!$P$5,MATCH($AK$7,MD_JAHR,0),0)*12</f>
        <v>#VALUE!</v>
      </c>
      <c r="AG1184" s="85">
        <f t="shared" si="171"/>
        <v>0</v>
      </c>
      <c r="AH1184" s="81"/>
      <c r="AJ1184" s="72"/>
      <c r="AK1184" s="72"/>
      <c r="AL1184" s="72"/>
      <c r="AM1184" s="72"/>
      <c r="AN1184" s="72"/>
    </row>
    <row r="1185" spans="2:40" ht="15" customHeight="1" x14ac:dyDescent="0.2">
      <c r="B1185" s="78"/>
      <c r="C1185" s="78"/>
      <c r="D1185" s="78"/>
      <c r="E1185" s="79"/>
      <c r="F1185" s="80"/>
      <c r="G1185" s="73"/>
      <c r="H1185" s="82"/>
      <c r="I1185" s="93"/>
      <c r="J1185" s="90"/>
      <c r="K1185" s="83"/>
      <c r="L1185" s="83"/>
      <c r="M1185" s="84"/>
      <c r="N1185" s="83"/>
      <c r="O1185" s="104" t="str">
        <f ca="1">IF($B1185="","",IF(F1185="Arbeitgeberähnliche Stellung",OFFSET(MD!$Q$5,MATCH(Grundlagen_Abrechnung_KAE!$AK$7,MD_JAHR,0),0)*$H1185,IF(((AD1185/12*M1185*12)+N1185)&gt;AF1185,AF1185/12,((AD1185/12*M1185*12)+N1185)/12)))</f>
        <v/>
      </c>
      <c r="P1185" s="90"/>
      <c r="Q1185" s="90"/>
      <c r="R1185" s="104">
        <f t="shared" si="164"/>
        <v>0</v>
      </c>
      <c r="T1185" s="145">
        <f t="shared" si="165"/>
        <v>0</v>
      </c>
      <c r="U1185" s="76">
        <f t="shared" ca="1" si="166"/>
        <v>0</v>
      </c>
      <c r="V1185" s="76">
        <f t="shared" ca="1" si="172"/>
        <v>0</v>
      </c>
      <c r="W1185" s="76">
        <f t="shared" ca="1" si="167"/>
        <v>0</v>
      </c>
      <c r="Y1185" s="106" t="str">
        <f t="shared" si="168"/>
        <v>prüfen</v>
      </c>
      <c r="Z1185" s="107" t="str">
        <f ca="1">IFERROR(OFFSET(MD!$U$5,MATCH(Grundlagen_Abrechnung_KAE!$E1185,MD_GENDER,0),0),"")</f>
        <v/>
      </c>
      <c r="AA1185" s="104">
        <f t="shared" si="169"/>
        <v>0</v>
      </c>
      <c r="AC1185" s="104">
        <f t="shared" si="170"/>
        <v>0</v>
      </c>
      <c r="AD1185" s="104">
        <f ca="1">IF(F1185="Arbeitgeberähnliche Stellung",OFFSET(MD!$Q$5,MATCH(Grundlagen_Abrechnung_KAE!$AK$7,MD_JAHR,0),0)*$H1185,IF(J1185&gt;0,AC1185,I1185))</f>
        <v>0</v>
      </c>
      <c r="AF1185" s="85" t="e">
        <f ca="1">OFFSET(MD!$P$5,MATCH($AK$7,MD_JAHR,0),0)*12</f>
        <v>#VALUE!</v>
      </c>
      <c r="AG1185" s="85">
        <f t="shared" si="171"/>
        <v>0</v>
      </c>
      <c r="AH1185" s="81"/>
      <c r="AJ1185" s="72"/>
      <c r="AK1185" s="72"/>
      <c r="AL1185" s="72"/>
      <c r="AM1185" s="72"/>
      <c r="AN1185" s="72"/>
    </row>
    <row r="1186" spans="2:40" ht="15" customHeight="1" x14ac:dyDescent="0.2">
      <c r="B1186" s="78"/>
      <c r="C1186" s="78"/>
      <c r="D1186" s="78"/>
      <c r="E1186" s="79"/>
      <c r="F1186" s="80"/>
      <c r="G1186" s="73"/>
      <c r="H1186" s="82"/>
      <c r="I1186" s="93"/>
      <c r="J1186" s="90"/>
      <c r="K1186" s="83"/>
      <c r="L1186" s="83"/>
      <c r="M1186" s="84"/>
      <c r="N1186" s="83"/>
      <c r="O1186" s="104" t="str">
        <f ca="1">IF($B1186="","",IF(F1186="Arbeitgeberähnliche Stellung",OFFSET(MD!$Q$5,MATCH(Grundlagen_Abrechnung_KAE!$AK$7,MD_JAHR,0),0)*$H1186,IF(((AD1186/12*M1186*12)+N1186)&gt;AF1186,AF1186/12,((AD1186/12*M1186*12)+N1186)/12)))</f>
        <v/>
      </c>
      <c r="P1186" s="90"/>
      <c r="Q1186" s="90"/>
      <c r="R1186" s="104">
        <f t="shared" si="164"/>
        <v>0</v>
      </c>
      <c r="T1186" s="145">
        <f t="shared" si="165"/>
        <v>0</v>
      </c>
      <c r="U1186" s="76">
        <f t="shared" ca="1" si="166"/>
        <v>0</v>
      </c>
      <c r="V1186" s="76">
        <f t="shared" ca="1" si="172"/>
        <v>0</v>
      </c>
      <c r="W1186" s="76">
        <f t="shared" ca="1" si="167"/>
        <v>0</v>
      </c>
      <c r="Y1186" s="106" t="str">
        <f t="shared" si="168"/>
        <v>prüfen</v>
      </c>
      <c r="Z1186" s="107" t="str">
        <f ca="1">IFERROR(OFFSET(MD!$U$5,MATCH(Grundlagen_Abrechnung_KAE!$E1186,MD_GENDER,0),0),"")</f>
        <v/>
      </c>
      <c r="AA1186" s="104">
        <f t="shared" si="169"/>
        <v>0</v>
      </c>
      <c r="AC1186" s="104">
        <f t="shared" si="170"/>
        <v>0</v>
      </c>
      <c r="AD1186" s="104">
        <f ca="1">IF(F1186="Arbeitgeberähnliche Stellung",OFFSET(MD!$Q$5,MATCH(Grundlagen_Abrechnung_KAE!$AK$7,MD_JAHR,0),0)*$H1186,IF(J1186&gt;0,AC1186,I1186))</f>
        <v>0</v>
      </c>
      <c r="AF1186" s="85" t="e">
        <f ca="1">OFFSET(MD!$P$5,MATCH($AK$7,MD_JAHR,0),0)*12</f>
        <v>#VALUE!</v>
      </c>
      <c r="AG1186" s="85">
        <f t="shared" si="171"/>
        <v>0</v>
      </c>
      <c r="AH1186" s="81"/>
      <c r="AJ1186" s="72"/>
      <c r="AK1186" s="72"/>
      <c r="AL1186" s="72"/>
      <c r="AM1186" s="72"/>
      <c r="AN1186" s="72"/>
    </row>
    <row r="1187" spans="2:40" ht="15" customHeight="1" x14ac:dyDescent="0.2">
      <c r="B1187" s="78"/>
      <c r="C1187" s="78"/>
      <c r="D1187" s="78"/>
      <c r="E1187" s="79"/>
      <c r="F1187" s="80"/>
      <c r="G1187" s="73"/>
      <c r="H1187" s="82"/>
      <c r="I1187" s="93"/>
      <c r="J1187" s="90"/>
      <c r="K1187" s="83"/>
      <c r="L1187" s="83"/>
      <c r="M1187" s="84"/>
      <c r="N1187" s="83"/>
      <c r="O1187" s="104" t="str">
        <f ca="1">IF($B1187="","",IF(F1187="Arbeitgeberähnliche Stellung",OFFSET(MD!$Q$5,MATCH(Grundlagen_Abrechnung_KAE!$AK$7,MD_JAHR,0),0)*$H1187,IF(((AD1187/12*M1187*12)+N1187)&gt;AF1187,AF1187/12,((AD1187/12*M1187*12)+N1187)/12)))</f>
        <v/>
      </c>
      <c r="P1187" s="90"/>
      <c r="Q1187" s="90"/>
      <c r="R1187" s="104">
        <f t="shared" si="164"/>
        <v>0</v>
      </c>
      <c r="T1187" s="145">
        <f t="shared" si="165"/>
        <v>0</v>
      </c>
      <c r="U1187" s="76">
        <f t="shared" ca="1" si="166"/>
        <v>0</v>
      </c>
      <c r="V1187" s="76">
        <f t="shared" ca="1" si="172"/>
        <v>0</v>
      </c>
      <c r="W1187" s="76">
        <f t="shared" ca="1" si="167"/>
        <v>0</v>
      </c>
      <c r="Y1187" s="106" t="str">
        <f t="shared" si="168"/>
        <v>prüfen</v>
      </c>
      <c r="Z1187" s="107" t="str">
        <f ca="1">IFERROR(OFFSET(MD!$U$5,MATCH(Grundlagen_Abrechnung_KAE!$E1187,MD_GENDER,0),0),"")</f>
        <v/>
      </c>
      <c r="AA1187" s="104">
        <f t="shared" si="169"/>
        <v>0</v>
      </c>
      <c r="AC1187" s="104">
        <f t="shared" si="170"/>
        <v>0</v>
      </c>
      <c r="AD1187" s="104">
        <f ca="1">IF(F1187="Arbeitgeberähnliche Stellung",OFFSET(MD!$Q$5,MATCH(Grundlagen_Abrechnung_KAE!$AK$7,MD_JAHR,0),0)*$H1187,IF(J1187&gt;0,AC1187,I1187))</f>
        <v>0</v>
      </c>
      <c r="AF1187" s="85" t="e">
        <f ca="1">OFFSET(MD!$P$5,MATCH($AK$7,MD_JAHR,0),0)*12</f>
        <v>#VALUE!</v>
      </c>
      <c r="AG1187" s="85">
        <f t="shared" si="171"/>
        <v>0</v>
      </c>
      <c r="AH1187" s="81"/>
      <c r="AJ1187" s="72"/>
      <c r="AK1187" s="72"/>
      <c r="AL1187" s="72"/>
      <c r="AM1187" s="72"/>
      <c r="AN1187" s="72"/>
    </row>
    <row r="1188" spans="2:40" ht="15" customHeight="1" x14ac:dyDescent="0.2">
      <c r="B1188" s="78"/>
      <c r="C1188" s="78"/>
      <c r="D1188" s="78"/>
      <c r="E1188" s="79"/>
      <c r="F1188" s="80"/>
      <c r="G1188" s="73"/>
      <c r="H1188" s="82"/>
      <c r="I1188" s="93"/>
      <c r="J1188" s="90"/>
      <c r="K1188" s="83"/>
      <c r="L1188" s="83"/>
      <c r="M1188" s="84"/>
      <c r="N1188" s="83"/>
      <c r="O1188" s="104" t="str">
        <f ca="1">IF($B1188="","",IF(F1188="Arbeitgeberähnliche Stellung",OFFSET(MD!$Q$5,MATCH(Grundlagen_Abrechnung_KAE!$AK$7,MD_JAHR,0),0)*$H1188,IF(((AD1188/12*M1188*12)+N1188)&gt;AF1188,AF1188/12,((AD1188/12*M1188*12)+N1188)/12)))</f>
        <v/>
      </c>
      <c r="P1188" s="90"/>
      <c r="Q1188" s="90"/>
      <c r="R1188" s="104">
        <f t="shared" si="164"/>
        <v>0</v>
      </c>
      <c r="T1188" s="145">
        <f t="shared" si="165"/>
        <v>0</v>
      </c>
      <c r="U1188" s="76">
        <f t="shared" ca="1" si="166"/>
        <v>0</v>
      </c>
      <c r="V1188" s="76">
        <f t="shared" ca="1" si="172"/>
        <v>0</v>
      </c>
      <c r="W1188" s="76">
        <f t="shared" ca="1" si="167"/>
        <v>0</v>
      </c>
      <c r="Y1188" s="106" t="str">
        <f t="shared" si="168"/>
        <v>prüfen</v>
      </c>
      <c r="Z1188" s="107" t="str">
        <f ca="1">IFERROR(OFFSET(MD!$U$5,MATCH(Grundlagen_Abrechnung_KAE!$E1188,MD_GENDER,0),0),"")</f>
        <v/>
      </c>
      <c r="AA1188" s="104">
        <f t="shared" si="169"/>
        <v>0</v>
      </c>
      <c r="AC1188" s="104">
        <f t="shared" si="170"/>
        <v>0</v>
      </c>
      <c r="AD1188" s="104">
        <f ca="1">IF(F1188="Arbeitgeberähnliche Stellung",OFFSET(MD!$Q$5,MATCH(Grundlagen_Abrechnung_KAE!$AK$7,MD_JAHR,0),0)*$H1188,IF(J1188&gt;0,AC1188,I1188))</f>
        <v>0</v>
      </c>
      <c r="AF1188" s="85" t="e">
        <f ca="1">OFFSET(MD!$P$5,MATCH($AK$7,MD_JAHR,0),0)*12</f>
        <v>#VALUE!</v>
      </c>
      <c r="AG1188" s="85">
        <f t="shared" si="171"/>
        <v>0</v>
      </c>
      <c r="AH1188" s="81"/>
      <c r="AJ1188" s="72"/>
      <c r="AK1188" s="72"/>
      <c r="AL1188" s="72"/>
      <c r="AM1188" s="72"/>
      <c r="AN1188" s="72"/>
    </row>
    <row r="1189" spans="2:40" ht="15" customHeight="1" x14ac:dyDescent="0.2">
      <c r="B1189" s="78"/>
      <c r="C1189" s="78"/>
      <c r="D1189" s="78"/>
      <c r="E1189" s="79"/>
      <c r="F1189" s="80"/>
      <c r="G1189" s="73"/>
      <c r="H1189" s="82"/>
      <c r="I1189" s="93"/>
      <c r="J1189" s="90"/>
      <c r="K1189" s="83"/>
      <c r="L1189" s="83"/>
      <c r="M1189" s="84"/>
      <c r="N1189" s="83"/>
      <c r="O1189" s="104" t="str">
        <f ca="1">IF($B1189="","",IF(F1189="Arbeitgeberähnliche Stellung",OFFSET(MD!$Q$5,MATCH(Grundlagen_Abrechnung_KAE!$AK$7,MD_JAHR,0),0)*$H1189,IF(((AD1189/12*M1189*12)+N1189)&gt;AF1189,AF1189/12,((AD1189/12*M1189*12)+N1189)/12)))</f>
        <v/>
      </c>
      <c r="P1189" s="90"/>
      <c r="Q1189" s="90"/>
      <c r="R1189" s="104">
        <f t="shared" si="164"/>
        <v>0</v>
      </c>
      <c r="T1189" s="145">
        <f t="shared" si="165"/>
        <v>0</v>
      </c>
      <c r="U1189" s="76">
        <f t="shared" ca="1" si="166"/>
        <v>0</v>
      </c>
      <c r="V1189" s="76">
        <f t="shared" ca="1" si="172"/>
        <v>0</v>
      </c>
      <c r="W1189" s="76">
        <f t="shared" ca="1" si="167"/>
        <v>0</v>
      </c>
      <c r="Y1189" s="106" t="str">
        <f t="shared" si="168"/>
        <v>prüfen</v>
      </c>
      <c r="Z1189" s="107" t="str">
        <f ca="1">IFERROR(OFFSET(MD!$U$5,MATCH(Grundlagen_Abrechnung_KAE!$E1189,MD_GENDER,0),0),"")</f>
        <v/>
      </c>
      <c r="AA1189" s="104">
        <f t="shared" si="169"/>
        <v>0</v>
      </c>
      <c r="AC1189" s="104">
        <f t="shared" si="170"/>
        <v>0</v>
      </c>
      <c r="AD1189" s="104">
        <f ca="1">IF(F1189="Arbeitgeberähnliche Stellung",OFFSET(MD!$Q$5,MATCH(Grundlagen_Abrechnung_KAE!$AK$7,MD_JAHR,0),0)*$H1189,IF(J1189&gt;0,AC1189,I1189))</f>
        <v>0</v>
      </c>
      <c r="AF1189" s="85" t="e">
        <f ca="1">OFFSET(MD!$P$5,MATCH($AK$7,MD_JAHR,0),0)*12</f>
        <v>#VALUE!</v>
      </c>
      <c r="AG1189" s="85">
        <f t="shared" si="171"/>
        <v>0</v>
      </c>
      <c r="AH1189" s="81"/>
      <c r="AJ1189" s="72"/>
      <c r="AK1189" s="72"/>
      <c r="AL1189" s="72"/>
      <c r="AM1189" s="72"/>
      <c r="AN1189" s="72"/>
    </row>
    <row r="1190" spans="2:40" ht="15" customHeight="1" x14ac:dyDescent="0.2">
      <c r="B1190" s="78"/>
      <c r="C1190" s="78"/>
      <c r="D1190" s="78"/>
      <c r="E1190" s="79"/>
      <c r="F1190" s="80"/>
      <c r="G1190" s="73"/>
      <c r="H1190" s="82"/>
      <c r="I1190" s="93"/>
      <c r="J1190" s="90"/>
      <c r="K1190" s="83"/>
      <c r="L1190" s="83"/>
      <c r="M1190" s="84"/>
      <c r="N1190" s="83"/>
      <c r="O1190" s="104" t="str">
        <f ca="1">IF($B1190="","",IF(F1190="Arbeitgeberähnliche Stellung",OFFSET(MD!$Q$5,MATCH(Grundlagen_Abrechnung_KAE!$AK$7,MD_JAHR,0),0)*$H1190,IF(((AD1190/12*M1190*12)+N1190)&gt;AF1190,AF1190/12,((AD1190/12*M1190*12)+N1190)/12)))</f>
        <v/>
      </c>
      <c r="P1190" s="90"/>
      <c r="Q1190" s="90"/>
      <c r="R1190" s="104">
        <f t="shared" si="164"/>
        <v>0</v>
      </c>
      <c r="T1190" s="145">
        <f t="shared" si="165"/>
        <v>0</v>
      </c>
      <c r="U1190" s="76">
        <f t="shared" ca="1" si="166"/>
        <v>0</v>
      </c>
      <c r="V1190" s="76">
        <f t="shared" ca="1" si="172"/>
        <v>0</v>
      </c>
      <c r="W1190" s="76">
        <f t="shared" ca="1" si="167"/>
        <v>0</v>
      </c>
      <c r="Y1190" s="106" t="str">
        <f t="shared" si="168"/>
        <v>prüfen</v>
      </c>
      <c r="Z1190" s="107" t="str">
        <f ca="1">IFERROR(OFFSET(MD!$U$5,MATCH(Grundlagen_Abrechnung_KAE!$E1190,MD_GENDER,0),0),"")</f>
        <v/>
      </c>
      <c r="AA1190" s="104">
        <f t="shared" si="169"/>
        <v>0</v>
      </c>
      <c r="AC1190" s="104">
        <f t="shared" si="170"/>
        <v>0</v>
      </c>
      <c r="AD1190" s="104">
        <f ca="1">IF(F1190="Arbeitgeberähnliche Stellung",OFFSET(MD!$Q$5,MATCH(Grundlagen_Abrechnung_KAE!$AK$7,MD_JAHR,0),0)*$H1190,IF(J1190&gt;0,AC1190,I1190))</f>
        <v>0</v>
      </c>
      <c r="AF1190" s="85" t="e">
        <f ca="1">OFFSET(MD!$P$5,MATCH($AK$7,MD_JAHR,0),0)*12</f>
        <v>#VALUE!</v>
      </c>
      <c r="AG1190" s="85">
        <f t="shared" si="171"/>
        <v>0</v>
      </c>
      <c r="AH1190" s="81"/>
      <c r="AJ1190" s="72"/>
      <c r="AK1190" s="72"/>
      <c r="AL1190" s="72"/>
      <c r="AM1190" s="72"/>
      <c r="AN1190" s="72"/>
    </row>
    <row r="1191" spans="2:40" ht="15" customHeight="1" x14ac:dyDescent="0.2">
      <c r="B1191" s="78"/>
      <c r="C1191" s="78"/>
      <c r="D1191" s="78"/>
      <c r="E1191" s="79"/>
      <c r="F1191" s="80"/>
      <c r="G1191" s="73"/>
      <c r="H1191" s="82"/>
      <c r="I1191" s="93"/>
      <c r="J1191" s="90"/>
      <c r="K1191" s="83"/>
      <c r="L1191" s="83"/>
      <c r="M1191" s="84"/>
      <c r="N1191" s="83"/>
      <c r="O1191" s="104" t="str">
        <f ca="1">IF($B1191="","",IF(F1191="Arbeitgeberähnliche Stellung",OFFSET(MD!$Q$5,MATCH(Grundlagen_Abrechnung_KAE!$AK$7,MD_JAHR,0),0)*$H1191,IF(((AD1191/12*M1191*12)+N1191)&gt;AF1191,AF1191/12,((AD1191/12*M1191*12)+N1191)/12)))</f>
        <v/>
      </c>
      <c r="P1191" s="90"/>
      <c r="Q1191" s="90"/>
      <c r="R1191" s="104">
        <f t="shared" si="164"/>
        <v>0</v>
      </c>
      <c r="T1191" s="145">
        <f t="shared" si="165"/>
        <v>0</v>
      </c>
      <c r="U1191" s="76">
        <f t="shared" ca="1" si="166"/>
        <v>0</v>
      </c>
      <c r="V1191" s="76">
        <f t="shared" ca="1" si="172"/>
        <v>0</v>
      </c>
      <c r="W1191" s="76">
        <f t="shared" ca="1" si="167"/>
        <v>0</v>
      </c>
      <c r="Y1191" s="106" t="str">
        <f t="shared" si="168"/>
        <v>prüfen</v>
      </c>
      <c r="Z1191" s="107" t="str">
        <f ca="1">IFERROR(OFFSET(MD!$U$5,MATCH(Grundlagen_Abrechnung_KAE!$E1191,MD_GENDER,0),0),"")</f>
        <v/>
      </c>
      <c r="AA1191" s="104">
        <f t="shared" si="169"/>
        <v>0</v>
      </c>
      <c r="AC1191" s="104">
        <f t="shared" si="170"/>
        <v>0</v>
      </c>
      <c r="AD1191" s="104">
        <f ca="1">IF(F1191="Arbeitgeberähnliche Stellung",OFFSET(MD!$Q$5,MATCH(Grundlagen_Abrechnung_KAE!$AK$7,MD_JAHR,0),0)*$H1191,IF(J1191&gt;0,AC1191,I1191))</f>
        <v>0</v>
      </c>
      <c r="AF1191" s="85" t="e">
        <f ca="1">OFFSET(MD!$P$5,MATCH($AK$7,MD_JAHR,0),0)*12</f>
        <v>#VALUE!</v>
      </c>
      <c r="AG1191" s="85">
        <f t="shared" si="171"/>
        <v>0</v>
      </c>
      <c r="AH1191" s="81"/>
      <c r="AJ1191" s="72"/>
      <c r="AK1191" s="72"/>
      <c r="AL1191" s="72"/>
      <c r="AM1191" s="72"/>
      <c r="AN1191" s="72"/>
    </row>
    <row r="1192" spans="2:40" ht="15" customHeight="1" x14ac:dyDescent="0.2">
      <c r="B1192" s="78"/>
      <c r="C1192" s="78"/>
      <c r="D1192" s="78"/>
      <c r="E1192" s="79"/>
      <c r="F1192" s="80"/>
      <c r="G1192" s="73"/>
      <c r="H1192" s="82"/>
      <c r="I1192" s="93"/>
      <c r="J1192" s="90"/>
      <c r="K1192" s="83"/>
      <c r="L1192" s="83"/>
      <c r="M1192" s="84"/>
      <c r="N1192" s="83"/>
      <c r="O1192" s="104" t="str">
        <f ca="1">IF($B1192="","",IF(F1192="Arbeitgeberähnliche Stellung",OFFSET(MD!$Q$5,MATCH(Grundlagen_Abrechnung_KAE!$AK$7,MD_JAHR,0),0)*$H1192,IF(((AD1192/12*M1192*12)+N1192)&gt;AF1192,AF1192/12,((AD1192/12*M1192*12)+N1192)/12)))</f>
        <v/>
      </c>
      <c r="P1192" s="90"/>
      <c r="Q1192" s="90"/>
      <c r="R1192" s="104">
        <f t="shared" si="164"/>
        <v>0</v>
      </c>
      <c r="T1192" s="145">
        <f t="shared" si="165"/>
        <v>0</v>
      </c>
      <c r="U1192" s="76">
        <f t="shared" ca="1" si="166"/>
        <v>0</v>
      </c>
      <c r="V1192" s="76">
        <f t="shared" ca="1" si="172"/>
        <v>0</v>
      </c>
      <c r="W1192" s="76">
        <f t="shared" ca="1" si="167"/>
        <v>0</v>
      </c>
      <c r="Y1192" s="106" t="str">
        <f t="shared" si="168"/>
        <v>prüfen</v>
      </c>
      <c r="Z1192" s="107" t="str">
        <f ca="1">IFERROR(OFFSET(MD!$U$5,MATCH(Grundlagen_Abrechnung_KAE!$E1192,MD_GENDER,0),0),"")</f>
        <v/>
      </c>
      <c r="AA1192" s="104">
        <f t="shared" si="169"/>
        <v>0</v>
      </c>
      <c r="AC1192" s="104">
        <f t="shared" si="170"/>
        <v>0</v>
      </c>
      <c r="AD1192" s="104">
        <f ca="1">IF(F1192="Arbeitgeberähnliche Stellung",OFFSET(MD!$Q$5,MATCH(Grundlagen_Abrechnung_KAE!$AK$7,MD_JAHR,0),0)*$H1192,IF(J1192&gt;0,AC1192,I1192))</f>
        <v>0</v>
      </c>
      <c r="AF1192" s="85" t="e">
        <f ca="1">OFFSET(MD!$P$5,MATCH($AK$7,MD_JAHR,0),0)*12</f>
        <v>#VALUE!</v>
      </c>
      <c r="AG1192" s="85">
        <f t="shared" si="171"/>
        <v>0</v>
      </c>
      <c r="AH1192" s="81"/>
      <c r="AJ1192" s="72"/>
      <c r="AK1192" s="72"/>
      <c r="AL1192" s="72"/>
      <c r="AM1192" s="72"/>
      <c r="AN1192" s="72"/>
    </row>
    <row r="1193" spans="2:40" ht="15" customHeight="1" x14ac:dyDescent="0.2">
      <c r="B1193" s="78"/>
      <c r="C1193" s="78"/>
      <c r="D1193" s="78"/>
      <c r="E1193" s="79"/>
      <c r="F1193" s="80"/>
      <c r="G1193" s="73"/>
      <c r="H1193" s="82"/>
      <c r="I1193" s="93"/>
      <c r="J1193" s="90"/>
      <c r="K1193" s="83"/>
      <c r="L1193" s="83"/>
      <c r="M1193" s="84"/>
      <c r="N1193" s="83"/>
      <c r="O1193" s="104" t="str">
        <f ca="1">IF($B1193="","",IF(F1193="Arbeitgeberähnliche Stellung",OFFSET(MD!$Q$5,MATCH(Grundlagen_Abrechnung_KAE!$AK$7,MD_JAHR,0),0)*$H1193,IF(((AD1193/12*M1193*12)+N1193)&gt;AF1193,AF1193/12,((AD1193/12*M1193*12)+N1193)/12)))</f>
        <v/>
      </c>
      <c r="P1193" s="90"/>
      <c r="Q1193" s="90"/>
      <c r="R1193" s="104">
        <f t="shared" si="164"/>
        <v>0</v>
      </c>
      <c r="T1193" s="145">
        <f t="shared" si="165"/>
        <v>0</v>
      </c>
      <c r="U1193" s="76">
        <f t="shared" ca="1" si="166"/>
        <v>0</v>
      </c>
      <c r="V1193" s="76">
        <f t="shared" ca="1" si="172"/>
        <v>0</v>
      </c>
      <c r="W1193" s="76">
        <f t="shared" ca="1" si="167"/>
        <v>0</v>
      </c>
      <c r="Y1193" s="106" t="str">
        <f t="shared" si="168"/>
        <v>prüfen</v>
      </c>
      <c r="Z1193" s="107" t="str">
        <f ca="1">IFERROR(OFFSET(MD!$U$5,MATCH(Grundlagen_Abrechnung_KAE!$E1193,MD_GENDER,0),0),"")</f>
        <v/>
      </c>
      <c r="AA1193" s="104">
        <f t="shared" si="169"/>
        <v>0</v>
      </c>
      <c r="AC1193" s="104">
        <f t="shared" si="170"/>
        <v>0</v>
      </c>
      <c r="AD1193" s="104">
        <f ca="1">IF(F1193="Arbeitgeberähnliche Stellung",OFFSET(MD!$Q$5,MATCH(Grundlagen_Abrechnung_KAE!$AK$7,MD_JAHR,0),0)*$H1193,IF(J1193&gt;0,AC1193,I1193))</f>
        <v>0</v>
      </c>
      <c r="AF1193" s="85" t="e">
        <f ca="1">OFFSET(MD!$P$5,MATCH($AK$7,MD_JAHR,0),0)*12</f>
        <v>#VALUE!</v>
      </c>
      <c r="AG1193" s="85">
        <f t="shared" si="171"/>
        <v>0</v>
      </c>
      <c r="AH1193" s="81"/>
      <c r="AJ1193" s="72"/>
      <c r="AK1193" s="72"/>
      <c r="AL1193" s="72"/>
      <c r="AM1193" s="72"/>
      <c r="AN1193" s="72"/>
    </row>
    <row r="1194" spans="2:40" ht="15" customHeight="1" x14ac:dyDescent="0.2">
      <c r="B1194" s="78"/>
      <c r="C1194" s="78"/>
      <c r="D1194" s="78"/>
      <c r="E1194" s="79"/>
      <c r="F1194" s="80"/>
      <c r="G1194" s="73"/>
      <c r="H1194" s="82"/>
      <c r="I1194" s="93"/>
      <c r="J1194" s="90"/>
      <c r="K1194" s="83"/>
      <c r="L1194" s="83"/>
      <c r="M1194" s="84"/>
      <c r="N1194" s="83"/>
      <c r="O1194" s="104" t="str">
        <f ca="1">IF($B1194="","",IF(F1194="Arbeitgeberähnliche Stellung",OFFSET(MD!$Q$5,MATCH(Grundlagen_Abrechnung_KAE!$AK$7,MD_JAHR,0),0)*$H1194,IF(((AD1194/12*M1194*12)+N1194)&gt;AF1194,AF1194/12,((AD1194/12*M1194*12)+N1194)/12)))</f>
        <v/>
      </c>
      <c r="P1194" s="90"/>
      <c r="Q1194" s="90"/>
      <c r="R1194" s="104">
        <f t="shared" si="164"/>
        <v>0</v>
      </c>
      <c r="T1194" s="145">
        <f t="shared" si="165"/>
        <v>0</v>
      </c>
      <c r="U1194" s="76">
        <f t="shared" ca="1" si="166"/>
        <v>0</v>
      </c>
      <c r="V1194" s="76">
        <f t="shared" ca="1" si="172"/>
        <v>0</v>
      </c>
      <c r="W1194" s="76">
        <f t="shared" ca="1" si="167"/>
        <v>0</v>
      </c>
      <c r="Y1194" s="106" t="str">
        <f t="shared" si="168"/>
        <v>prüfen</v>
      </c>
      <c r="Z1194" s="107" t="str">
        <f ca="1">IFERROR(OFFSET(MD!$U$5,MATCH(Grundlagen_Abrechnung_KAE!$E1194,MD_GENDER,0),0),"")</f>
        <v/>
      </c>
      <c r="AA1194" s="104">
        <f t="shared" si="169"/>
        <v>0</v>
      </c>
      <c r="AC1194" s="104">
        <f t="shared" si="170"/>
        <v>0</v>
      </c>
      <c r="AD1194" s="104">
        <f ca="1">IF(F1194="Arbeitgeberähnliche Stellung",OFFSET(MD!$Q$5,MATCH(Grundlagen_Abrechnung_KAE!$AK$7,MD_JAHR,0),0)*$H1194,IF(J1194&gt;0,AC1194,I1194))</f>
        <v>0</v>
      </c>
      <c r="AF1194" s="85" t="e">
        <f ca="1">OFFSET(MD!$P$5,MATCH($AK$7,MD_JAHR,0),0)*12</f>
        <v>#VALUE!</v>
      </c>
      <c r="AG1194" s="85">
        <f t="shared" si="171"/>
        <v>0</v>
      </c>
      <c r="AH1194" s="81"/>
      <c r="AJ1194" s="72"/>
      <c r="AK1194" s="72"/>
      <c r="AL1194" s="72"/>
      <c r="AM1194" s="72"/>
      <c r="AN1194" s="72"/>
    </row>
    <row r="1195" spans="2:40" ht="15" customHeight="1" x14ac:dyDescent="0.2">
      <c r="B1195" s="78"/>
      <c r="C1195" s="78"/>
      <c r="D1195" s="78"/>
      <c r="E1195" s="79"/>
      <c r="F1195" s="80"/>
      <c r="G1195" s="73"/>
      <c r="H1195" s="82"/>
      <c r="I1195" s="93"/>
      <c r="J1195" s="90"/>
      <c r="K1195" s="83"/>
      <c r="L1195" s="83"/>
      <c r="M1195" s="84"/>
      <c r="N1195" s="83"/>
      <c r="O1195" s="104" t="str">
        <f ca="1">IF($B1195="","",IF(F1195="Arbeitgeberähnliche Stellung",OFFSET(MD!$Q$5,MATCH(Grundlagen_Abrechnung_KAE!$AK$7,MD_JAHR,0),0)*$H1195,IF(((AD1195/12*M1195*12)+N1195)&gt;AF1195,AF1195/12,((AD1195/12*M1195*12)+N1195)/12)))</f>
        <v/>
      </c>
      <c r="P1195" s="90"/>
      <c r="Q1195" s="90"/>
      <c r="R1195" s="104">
        <f t="shared" si="164"/>
        <v>0</v>
      </c>
      <c r="T1195" s="145">
        <f t="shared" si="165"/>
        <v>0</v>
      </c>
      <c r="U1195" s="76">
        <f t="shared" ca="1" si="166"/>
        <v>0</v>
      </c>
      <c r="V1195" s="76">
        <f t="shared" ca="1" si="172"/>
        <v>0</v>
      </c>
      <c r="W1195" s="76">
        <f t="shared" ca="1" si="167"/>
        <v>0</v>
      </c>
      <c r="Y1195" s="106" t="str">
        <f t="shared" si="168"/>
        <v>prüfen</v>
      </c>
      <c r="Z1195" s="107" t="str">
        <f ca="1">IFERROR(OFFSET(MD!$U$5,MATCH(Grundlagen_Abrechnung_KAE!$E1195,MD_GENDER,0),0),"")</f>
        <v/>
      </c>
      <c r="AA1195" s="104">
        <f t="shared" si="169"/>
        <v>0</v>
      </c>
      <c r="AC1195" s="104">
        <f t="shared" si="170"/>
        <v>0</v>
      </c>
      <c r="AD1195" s="104">
        <f ca="1">IF(F1195="Arbeitgeberähnliche Stellung",OFFSET(MD!$Q$5,MATCH(Grundlagen_Abrechnung_KAE!$AK$7,MD_JAHR,0),0)*$H1195,IF(J1195&gt;0,AC1195,I1195))</f>
        <v>0</v>
      </c>
      <c r="AF1195" s="85" t="e">
        <f ca="1">OFFSET(MD!$P$5,MATCH($AK$7,MD_JAHR,0),0)*12</f>
        <v>#VALUE!</v>
      </c>
      <c r="AG1195" s="85">
        <f t="shared" si="171"/>
        <v>0</v>
      </c>
      <c r="AH1195" s="81"/>
      <c r="AJ1195" s="72"/>
      <c r="AK1195" s="72"/>
      <c r="AL1195" s="72"/>
      <c r="AM1195" s="72"/>
      <c r="AN1195" s="72"/>
    </row>
    <row r="1196" spans="2:40" ht="15" customHeight="1" x14ac:dyDescent="0.2">
      <c r="B1196" s="78"/>
      <c r="C1196" s="78"/>
      <c r="D1196" s="78"/>
      <c r="E1196" s="79"/>
      <c r="F1196" s="80"/>
      <c r="G1196" s="73"/>
      <c r="H1196" s="82"/>
      <c r="I1196" s="93"/>
      <c r="J1196" s="90"/>
      <c r="K1196" s="83"/>
      <c r="L1196" s="83"/>
      <c r="M1196" s="84"/>
      <c r="N1196" s="83"/>
      <c r="O1196" s="104" t="str">
        <f ca="1">IF($B1196="","",IF(F1196="Arbeitgeberähnliche Stellung",OFFSET(MD!$Q$5,MATCH(Grundlagen_Abrechnung_KAE!$AK$7,MD_JAHR,0),0)*$H1196,IF(((AD1196/12*M1196*12)+N1196)&gt;AF1196,AF1196/12,((AD1196/12*M1196*12)+N1196)/12)))</f>
        <v/>
      </c>
      <c r="P1196" s="90"/>
      <c r="Q1196" s="90"/>
      <c r="R1196" s="104">
        <f t="shared" si="164"/>
        <v>0</v>
      </c>
      <c r="T1196" s="145">
        <f t="shared" si="165"/>
        <v>0</v>
      </c>
      <c r="U1196" s="76">
        <f t="shared" ca="1" si="166"/>
        <v>0</v>
      </c>
      <c r="V1196" s="76">
        <f t="shared" ca="1" si="172"/>
        <v>0</v>
      </c>
      <c r="W1196" s="76">
        <f t="shared" ca="1" si="167"/>
        <v>0</v>
      </c>
      <c r="Y1196" s="106" t="str">
        <f t="shared" si="168"/>
        <v>prüfen</v>
      </c>
      <c r="Z1196" s="107" t="str">
        <f ca="1">IFERROR(OFFSET(MD!$U$5,MATCH(Grundlagen_Abrechnung_KAE!$E1196,MD_GENDER,0),0),"")</f>
        <v/>
      </c>
      <c r="AA1196" s="104">
        <f t="shared" si="169"/>
        <v>0</v>
      </c>
      <c r="AC1196" s="104">
        <f t="shared" si="170"/>
        <v>0</v>
      </c>
      <c r="AD1196" s="104">
        <f ca="1">IF(F1196="Arbeitgeberähnliche Stellung",OFFSET(MD!$Q$5,MATCH(Grundlagen_Abrechnung_KAE!$AK$7,MD_JAHR,0),0)*$H1196,IF(J1196&gt;0,AC1196,I1196))</f>
        <v>0</v>
      </c>
      <c r="AF1196" s="85" t="e">
        <f ca="1">OFFSET(MD!$P$5,MATCH($AK$7,MD_JAHR,0),0)*12</f>
        <v>#VALUE!</v>
      </c>
      <c r="AG1196" s="85">
        <f t="shared" si="171"/>
        <v>0</v>
      </c>
      <c r="AH1196" s="81"/>
      <c r="AJ1196" s="72"/>
      <c r="AK1196" s="72"/>
      <c r="AL1196" s="72"/>
      <c r="AM1196" s="72"/>
      <c r="AN1196" s="72"/>
    </row>
    <row r="1197" spans="2:40" ht="15" customHeight="1" x14ac:dyDescent="0.2">
      <c r="B1197" s="78"/>
      <c r="C1197" s="78"/>
      <c r="D1197" s="78"/>
      <c r="E1197" s="79"/>
      <c r="F1197" s="80"/>
      <c r="G1197" s="73"/>
      <c r="H1197" s="82"/>
      <c r="I1197" s="93"/>
      <c r="J1197" s="90"/>
      <c r="K1197" s="83"/>
      <c r="L1197" s="83"/>
      <c r="M1197" s="84"/>
      <c r="N1197" s="83"/>
      <c r="O1197" s="104" t="str">
        <f ca="1">IF($B1197="","",IF(F1197="Arbeitgeberähnliche Stellung",OFFSET(MD!$Q$5,MATCH(Grundlagen_Abrechnung_KAE!$AK$7,MD_JAHR,0),0)*$H1197,IF(((AD1197/12*M1197*12)+N1197)&gt;AF1197,AF1197/12,((AD1197/12*M1197*12)+N1197)/12)))</f>
        <v/>
      </c>
      <c r="P1197" s="90"/>
      <c r="Q1197" s="90"/>
      <c r="R1197" s="104">
        <f t="shared" si="164"/>
        <v>0</v>
      </c>
      <c r="T1197" s="145">
        <f t="shared" si="165"/>
        <v>0</v>
      </c>
      <c r="U1197" s="76">
        <f t="shared" ca="1" si="166"/>
        <v>0</v>
      </c>
      <c r="V1197" s="76">
        <f t="shared" ca="1" si="172"/>
        <v>0</v>
      </c>
      <c r="W1197" s="76">
        <f t="shared" ca="1" si="167"/>
        <v>0</v>
      </c>
      <c r="Y1197" s="106" t="str">
        <f t="shared" si="168"/>
        <v>prüfen</v>
      </c>
      <c r="Z1197" s="107" t="str">
        <f ca="1">IFERROR(OFFSET(MD!$U$5,MATCH(Grundlagen_Abrechnung_KAE!$E1197,MD_GENDER,0),0),"")</f>
        <v/>
      </c>
      <c r="AA1197" s="104">
        <f t="shared" si="169"/>
        <v>0</v>
      </c>
      <c r="AC1197" s="104">
        <f t="shared" si="170"/>
        <v>0</v>
      </c>
      <c r="AD1197" s="104">
        <f ca="1">IF(F1197="Arbeitgeberähnliche Stellung",OFFSET(MD!$Q$5,MATCH(Grundlagen_Abrechnung_KAE!$AK$7,MD_JAHR,0),0)*$H1197,IF(J1197&gt;0,AC1197,I1197))</f>
        <v>0</v>
      </c>
      <c r="AF1197" s="85" t="e">
        <f ca="1">OFFSET(MD!$P$5,MATCH($AK$7,MD_JAHR,0),0)*12</f>
        <v>#VALUE!</v>
      </c>
      <c r="AG1197" s="85">
        <f t="shared" si="171"/>
        <v>0</v>
      </c>
      <c r="AH1197" s="81"/>
      <c r="AJ1197" s="72"/>
      <c r="AK1197" s="72"/>
      <c r="AL1197" s="72"/>
      <c r="AM1197" s="72"/>
      <c r="AN1197" s="72"/>
    </row>
    <row r="1198" spans="2:40" ht="15" customHeight="1" x14ac:dyDescent="0.2">
      <c r="B1198" s="78"/>
      <c r="C1198" s="78"/>
      <c r="D1198" s="78"/>
      <c r="E1198" s="79"/>
      <c r="F1198" s="80"/>
      <c r="G1198" s="73"/>
      <c r="H1198" s="82"/>
      <c r="I1198" s="93"/>
      <c r="J1198" s="90"/>
      <c r="K1198" s="83"/>
      <c r="L1198" s="83"/>
      <c r="M1198" s="84"/>
      <c r="N1198" s="83"/>
      <c r="O1198" s="104" t="str">
        <f ca="1">IF($B1198="","",IF(F1198="Arbeitgeberähnliche Stellung",OFFSET(MD!$Q$5,MATCH(Grundlagen_Abrechnung_KAE!$AK$7,MD_JAHR,0),0)*$H1198,IF(((AD1198/12*M1198*12)+N1198)&gt;AF1198,AF1198/12,((AD1198/12*M1198*12)+N1198)/12)))</f>
        <v/>
      </c>
      <c r="P1198" s="90"/>
      <c r="Q1198" s="90"/>
      <c r="R1198" s="104">
        <f t="shared" si="164"/>
        <v>0</v>
      </c>
      <c r="T1198" s="145">
        <f t="shared" si="165"/>
        <v>0</v>
      </c>
      <c r="U1198" s="76">
        <f t="shared" ca="1" si="166"/>
        <v>0</v>
      </c>
      <c r="V1198" s="76">
        <f t="shared" ca="1" si="172"/>
        <v>0</v>
      </c>
      <c r="W1198" s="76">
        <f t="shared" ca="1" si="167"/>
        <v>0</v>
      </c>
      <c r="Y1198" s="106" t="str">
        <f t="shared" si="168"/>
        <v>prüfen</v>
      </c>
      <c r="Z1198" s="107" t="str">
        <f ca="1">IFERROR(OFFSET(MD!$U$5,MATCH(Grundlagen_Abrechnung_KAE!$E1198,MD_GENDER,0),0),"")</f>
        <v/>
      </c>
      <c r="AA1198" s="104">
        <f t="shared" si="169"/>
        <v>0</v>
      </c>
      <c r="AC1198" s="104">
        <f t="shared" si="170"/>
        <v>0</v>
      </c>
      <c r="AD1198" s="104">
        <f ca="1">IF(F1198="Arbeitgeberähnliche Stellung",OFFSET(MD!$Q$5,MATCH(Grundlagen_Abrechnung_KAE!$AK$7,MD_JAHR,0),0)*$H1198,IF(J1198&gt;0,AC1198,I1198))</f>
        <v>0</v>
      </c>
      <c r="AF1198" s="85" t="e">
        <f ca="1">OFFSET(MD!$P$5,MATCH($AK$7,MD_JAHR,0),0)*12</f>
        <v>#VALUE!</v>
      </c>
      <c r="AG1198" s="85">
        <f t="shared" si="171"/>
        <v>0</v>
      </c>
      <c r="AH1198" s="81"/>
      <c r="AJ1198" s="72"/>
      <c r="AK1198" s="72"/>
      <c r="AL1198" s="72"/>
      <c r="AM1198" s="72"/>
      <c r="AN1198" s="72"/>
    </row>
    <row r="1199" spans="2:40" ht="15" customHeight="1" x14ac:dyDescent="0.2">
      <c r="B1199" s="78"/>
      <c r="C1199" s="78"/>
      <c r="D1199" s="78"/>
      <c r="E1199" s="79"/>
      <c r="F1199" s="80"/>
      <c r="G1199" s="73"/>
      <c r="H1199" s="82"/>
      <c r="I1199" s="93"/>
      <c r="J1199" s="90"/>
      <c r="K1199" s="83"/>
      <c r="L1199" s="83"/>
      <c r="M1199" s="84"/>
      <c r="N1199" s="83"/>
      <c r="O1199" s="104" t="str">
        <f ca="1">IF($B1199="","",IF(F1199="Arbeitgeberähnliche Stellung",OFFSET(MD!$Q$5,MATCH(Grundlagen_Abrechnung_KAE!$AK$7,MD_JAHR,0),0)*$H1199,IF(((AD1199/12*M1199*12)+N1199)&gt;AF1199,AF1199/12,((AD1199/12*M1199*12)+N1199)/12)))</f>
        <v/>
      </c>
      <c r="P1199" s="90"/>
      <c r="Q1199" s="90"/>
      <c r="R1199" s="104">
        <f t="shared" si="164"/>
        <v>0</v>
      </c>
      <c r="T1199" s="145">
        <f t="shared" si="165"/>
        <v>0</v>
      </c>
      <c r="U1199" s="76">
        <f t="shared" ca="1" si="166"/>
        <v>0</v>
      </c>
      <c r="V1199" s="76">
        <f t="shared" ca="1" si="172"/>
        <v>0</v>
      </c>
      <c r="W1199" s="76">
        <f t="shared" ca="1" si="167"/>
        <v>0</v>
      </c>
      <c r="Y1199" s="106" t="str">
        <f t="shared" si="168"/>
        <v>prüfen</v>
      </c>
      <c r="Z1199" s="107" t="str">
        <f ca="1">IFERROR(OFFSET(MD!$U$5,MATCH(Grundlagen_Abrechnung_KAE!$E1199,MD_GENDER,0),0),"")</f>
        <v/>
      </c>
      <c r="AA1199" s="104">
        <f t="shared" si="169"/>
        <v>0</v>
      </c>
      <c r="AC1199" s="104">
        <f t="shared" si="170"/>
        <v>0</v>
      </c>
      <c r="AD1199" s="104">
        <f ca="1">IF(F1199="Arbeitgeberähnliche Stellung",OFFSET(MD!$Q$5,MATCH(Grundlagen_Abrechnung_KAE!$AK$7,MD_JAHR,0),0)*$H1199,IF(J1199&gt;0,AC1199,I1199))</f>
        <v>0</v>
      </c>
      <c r="AF1199" s="85" t="e">
        <f ca="1">OFFSET(MD!$P$5,MATCH($AK$7,MD_JAHR,0),0)*12</f>
        <v>#VALUE!</v>
      </c>
      <c r="AG1199" s="85">
        <f t="shared" si="171"/>
        <v>0</v>
      </c>
      <c r="AH1199" s="81"/>
      <c r="AJ1199" s="72"/>
      <c r="AK1199" s="72"/>
      <c r="AL1199" s="72"/>
      <c r="AM1199" s="72"/>
      <c r="AN1199" s="72"/>
    </row>
    <row r="1200" spans="2:40" ht="15" customHeight="1" x14ac:dyDescent="0.2">
      <c r="B1200" s="78"/>
      <c r="C1200" s="78"/>
      <c r="D1200" s="78"/>
      <c r="E1200" s="79"/>
      <c r="F1200" s="80"/>
      <c r="G1200" s="73"/>
      <c r="H1200" s="82"/>
      <c r="I1200" s="93"/>
      <c r="J1200" s="90"/>
      <c r="K1200" s="83"/>
      <c r="L1200" s="83"/>
      <c r="M1200" s="84"/>
      <c r="N1200" s="83"/>
      <c r="O1200" s="104" t="str">
        <f ca="1">IF($B1200="","",IF(F1200="Arbeitgeberähnliche Stellung",OFFSET(MD!$Q$5,MATCH(Grundlagen_Abrechnung_KAE!$AK$7,MD_JAHR,0),0)*$H1200,IF(((AD1200/12*M1200*12)+N1200)&gt;AF1200,AF1200/12,((AD1200/12*M1200*12)+N1200)/12)))</f>
        <v/>
      </c>
      <c r="P1200" s="90"/>
      <c r="Q1200" s="90"/>
      <c r="R1200" s="104">
        <f t="shared" si="164"/>
        <v>0</v>
      </c>
      <c r="T1200" s="145">
        <f t="shared" si="165"/>
        <v>0</v>
      </c>
      <c r="U1200" s="76">
        <f t="shared" ca="1" si="166"/>
        <v>0</v>
      </c>
      <c r="V1200" s="76">
        <f t="shared" ca="1" si="172"/>
        <v>0</v>
      </c>
      <c r="W1200" s="76">
        <f t="shared" ca="1" si="167"/>
        <v>0</v>
      </c>
      <c r="Y1200" s="106" t="str">
        <f t="shared" si="168"/>
        <v>prüfen</v>
      </c>
      <c r="Z1200" s="107" t="str">
        <f ca="1">IFERROR(OFFSET(MD!$U$5,MATCH(Grundlagen_Abrechnung_KAE!$E1200,MD_GENDER,0),0),"")</f>
        <v/>
      </c>
      <c r="AA1200" s="104">
        <f t="shared" si="169"/>
        <v>0</v>
      </c>
      <c r="AC1200" s="104">
        <f t="shared" si="170"/>
        <v>0</v>
      </c>
      <c r="AD1200" s="104">
        <f ca="1">IF(F1200="Arbeitgeberähnliche Stellung",OFFSET(MD!$Q$5,MATCH(Grundlagen_Abrechnung_KAE!$AK$7,MD_JAHR,0),0)*$H1200,IF(J1200&gt;0,AC1200,I1200))</f>
        <v>0</v>
      </c>
      <c r="AF1200" s="85" t="e">
        <f ca="1">OFFSET(MD!$P$5,MATCH($AK$7,MD_JAHR,0),0)*12</f>
        <v>#VALUE!</v>
      </c>
      <c r="AG1200" s="85">
        <f t="shared" si="171"/>
        <v>0</v>
      </c>
      <c r="AH1200" s="81"/>
      <c r="AJ1200" s="72"/>
      <c r="AK1200" s="72"/>
      <c r="AL1200" s="72"/>
      <c r="AM1200" s="72"/>
      <c r="AN1200" s="72"/>
    </row>
    <row r="1201" spans="2:40" ht="15" customHeight="1" x14ac:dyDescent="0.2">
      <c r="B1201" s="78"/>
      <c r="C1201" s="78"/>
      <c r="D1201" s="78"/>
      <c r="E1201" s="79"/>
      <c r="F1201" s="80"/>
      <c r="G1201" s="73"/>
      <c r="H1201" s="82"/>
      <c r="I1201" s="93"/>
      <c r="J1201" s="90"/>
      <c r="K1201" s="83"/>
      <c r="L1201" s="83"/>
      <c r="M1201" s="84"/>
      <c r="N1201" s="83"/>
      <c r="O1201" s="104" t="str">
        <f ca="1">IF($B1201="","",IF(F1201="Arbeitgeberähnliche Stellung",OFFSET(MD!$Q$5,MATCH(Grundlagen_Abrechnung_KAE!$AK$7,MD_JAHR,0),0)*$H1201,IF(((AD1201/12*M1201*12)+N1201)&gt;AF1201,AF1201/12,((AD1201/12*M1201*12)+N1201)/12)))</f>
        <v/>
      </c>
      <c r="P1201" s="90"/>
      <c r="Q1201" s="90"/>
      <c r="R1201" s="104">
        <f t="shared" si="164"/>
        <v>0</v>
      </c>
      <c r="T1201" s="145">
        <f t="shared" si="165"/>
        <v>0</v>
      </c>
      <c r="U1201" s="76">
        <f t="shared" ca="1" si="166"/>
        <v>0</v>
      </c>
      <c r="V1201" s="76">
        <f t="shared" ca="1" si="172"/>
        <v>0</v>
      </c>
      <c r="W1201" s="76">
        <f t="shared" ca="1" si="167"/>
        <v>0</v>
      </c>
      <c r="Y1201" s="106" t="str">
        <f t="shared" si="168"/>
        <v>prüfen</v>
      </c>
      <c r="Z1201" s="107" t="str">
        <f ca="1">IFERROR(OFFSET(MD!$U$5,MATCH(Grundlagen_Abrechnung_KAE!$E1201,MD_GENDER,0),0),"")</f>
        <v/>
      </c>
      <c r="AA1201" s="104">
        <f t="shared" si="169"/>
        <v>0</v>
      </c>
      <c r="AC1201" s="104">
        <f t="shared" si="170"/>
        <v>0</v>
      </c>
      <c r="AD1201" s="104">
        <f ca="1">IF(F1201="Arbeitgeberähnliche Stellung",OFFSET(MD!$Q$5,MATCH(Grundlagen_Abrechnung_KAE!$AK$7,MD_JAHR,0),0)*$H1201,IF(J1201&gt;0,AC1201,I1201))</f>
        <v>0</v>
      </c>
      <c r="AF1201" s="85" t="e">
        <f ca="1">OFFSET(MD!$P$5,MATCH($AK$7,MD_JAHR,0),0)*12</f>
        <v>#VALUE!</v>
      </c>
      <c r="AG1201" s="85">
        <f t="shared" si="171"/>
        <v>0</v>
      </c>
      <c r="AH1201" s="81"/>
      <c r="AJ1201" s="72"/>
      <c r="AK1201" s="72"/>
      <c r="AL1201" s="72"/>
      <c r="AM1201" s="72"/>
      <c r="AN1201" s="72"/>
    </row>
    <row r="1202" spans="2:40" ht="15" customHeight="1" x14ac:dyDescent="0.2">
      <c r="B1202" s="78"/>
      <c r="C1202" s="78"/>
      <c r="D1202" s="78"/>
      <c r="E1202" s="79"/>
      <c r="F1202" s="80"/>
      <c r="G1202" s="73"/>
      <c r="H1202" s="82"/>
      <c r="I1202" s="93"/>
      <c r="J1202" s="90"/>
      <c r="K1202" s="83"/>
      <c r="L1202" s="83"/>
      <c r="M1202" s="84"/>
      <c r="N1202" s="83"/>
      <c r="O1202" s="104" t="str">
        <f ca="1">IF($B1202="","",IF(F1202="Arbeitgeberähnliche Stellung",OFFSET(MD!$Q$5,MATCH(Grundlagen_Abrechnung_KAE!$AK$7,MD_JAHR,0),0)*$H1202,IF(((AD1202/12*M1202*12)+N1202)&gt;AF1202,AF1202/12,((AD1202/12*M1202*12)+N1202)/12)))</f>
        <v/>
      </c>
      <c r="P1202" s="90"/>
      <c r="Q1202" s="90"/>
      <c r="R1202" s="104">
        <f t="shared" si="164"/>
        <v>0</v>
      </c>
      <c r="T1202" s="145">
        <f t="shared" si="165"/>
        <v>0</v>
      </c>
      <c r="U1202" s="76">
        <f t="shared" ca="1" si="166"/>
        <v>0</v>
      </c>
      <c r="V1202" s="76">
        <f t="shared" ca="1" si="172"/>
        <v>0</v>
      </c>
      <c r="W1202" s="76">
        <f t="shared" ca="1" si="167"/>
        <v>0</v>
      </c>
      <c r="Y1202" s="106" t="str">
        <f t="shared" si="168"/>
        <v>prüfen</v>
      </c>
      <c r="Z1202" s="107" t="str">
        <f ca="1">IFERROR(OFFSET(MD!$U$5,MATCH(Grundlagen_Abrechnung_KAE!$E1202,MD_GENDER,0),0),"")</f>
        <v/>
      </c>
      <c r="AA1202" s="104">
        <f t="shared" si="169"/>
        <v>0</v>
      </c>
      <c r="AC1202" s="104">
        <f t="shared" si="170"/>
        <v>0</v>
      </c>
      <c r="AD1202" s="104">
        <f ca="1">IF(F1202="Arbeitgeberähnliche Stellung",OFFSET(MD!$Q$5,MATCH(Grundlagen_Abrechnung_KAE!$AK$7,MD_JAHR,0),0)*$H1202,IF(J1202&gt;0,AC1202,I1202))</f>
        <v>0</v>
      </c>
      <c r="AF1202" s="85" t="e">
        <f ca="1">OFFSET(MD!$P$5,MATCH($AK$7,MD_JAHR,0),0)*12</f>
        <v>#VALUE!</v>
      </c>
      <c r="AG1202" s="85">
        <f t="shared" si="171"/>
        <v>0</v>
      </c>
      <c r="AH1202" s="81"/>
      <c r="AJ1202" s="72"/>
      <c r="AK1202" s="72"/>
      <c r="AL1202" s="72"/>
      <c r="AM1202" s="72"/>
      <c r="AN1202" s="72"/>
    </row>
    <row r="1203" spans="2:40" ht="15" customHeight="1" x14ac:dyDescent="0.2">
      <c r="B1203" s="78"/>
      <c r="C1203" s="78"/>
      <c r="D1203" s="78"/>
      <c r="E1203" s="79"/>
      <c r="F1203" s="80"/>
      <c r="G1203" s="73"/>
      <c r="H1203" s="82"/>
      <c r="I1203" s="93"/>
      <c r="J1203" s="90"/>
      <c r="K1203" s="83"/>
      <c r="L1203" s="83"/>
      <c r="M1203" s="84"/>
      <c r="N1203" s="83"/>
      <c r="O1203" s="104" t="str">
        <f ca="1">IF($B1203="","",IF(F1203="Arbeitgeberähnliche Stellung",OFFSET(MD!$Q$5,MATCH(Grundlagen_Abrechnung_KAE!$AK$7,MD_JAHR,0),0)*$H1203,IF(((AD1203/12*M1203*12)+N1203)&gt;AF1203,AF1203/12,((AD1203/12*M1203*12)+N1203)/12)))</f>
        <v/>
      </c>
      <c r="P1203" s="90"/>
      <c r="Q1203" s="90"/>
      <c r="R1203" s="104">
        <f t="shared" si="164"/>
        <v>0</v>
      </c>
      <c r="T1203" s="145">
        <f t="shared" si="165"/>
        <v>0</v>
      </c>
      <c r="U1203" s="76">
        <f t="shared" ca="1" si="166"/>
        <v>0</v>
      </c>
      <c r="V1203" s="76">
        <f t="shared" ca="1" si="172"/>
        <v>0</v>
      </c>
      <c r="W1203" s="76">
        <f t="shared" ca="1" si="167"/>
        <v>0</v>
      </c>
      <c r="Y1203" s="106" t="str">
        <f t="shared" si="168"/>
        <v>prüfen</v>
      </c>
      <c r="Z1203" s="107" t="str">
        <f ca="1">IFERROR(OFFSET(MD!$U$5,MATCH(Grundlagen_Abrechnung_KAE!$E1203,MD_GENDER,0),0),"")</f>
        <v/>
      </c>
      <c r="AA1203" s="104">
        <f t="shared" si="169"/>
        <v>0</v>
      </c>
      <c r="AC1203" s="104">
        <f t="shared" si="170"/>
        <v>0</v>
      </c>
      <c r="AD1203" s="104">
        <f ca="1">IF(F1203="Arbeitgeberähnliche Stellung",OFFSET(MD!$Q$5,MATCH(Grundlagen_Abrechnung_KAE!$AK$7,MD_JAHR,0),0)*$H1203,IF(J1203&gt;0,AC1203,I1203))</f>
        <v>0</v>
      </c>
      <c r="AF1203" s="85" t="e">
        <f ca="1">OFFSET(MD!$P$5,MATCH($AK$7,MD_JAHR,0),0)*12</f>
        <v>#VALUE!</v>
      </c>
      <c r="AG1203" s="85">
        <f t="shared" si="171"/>
        <v>0</v>
      </c>
      <c r="AH1203" s="81"/>
      <c r="AJ1203" s="72"/>
      <c r="AK1203" s="72"/>
      <c r="AL1203" s="72"/>
      <c r="AM1203" s="72"/>
      <c r="AN1203" s="72"/>
    </row>
    <row r="1204" spans="2:40" ht="15" customHeight="1" x14ac:dyDescent="0.2">
      <c r="B1204" s="78"/>
      <c r="C1204" s="78"/>
      <c r="D1204" s="78"/>
      <c r="E1204" s="79"/>
      <c r="F1204" s="80"/>
      <c r="G1204" s="73"/>
      <c r="H1204" s="82"/>
      <c r="I1204" s="93"/>
      <c r="J1204" s="90"/>
      <c r="K1204" s="83"/>
      <c r="L1204" s="83"/>
      <c r="M1204" s="84"/>
      <c r="N1204" s="83"/>
      <c r="O1204" s="104" t="str">
        <f ca="1">IF($B1204="","",IF(F1204="Arbeitgeberähnliche Stellung",OFFSET(MD!$Q$5,MATCH(Grundlagen_Abrechnung_KAE!$AK$7,MD_JAHR,0),0)*$H1204,IF(((AD1204/12*M1204*12)+N1204)&gt;AF1204,AF1204/12,((AD1204/12*M1204*12)+N1204)/12)))</f>
        <v/>
      </c>
      <c r="P1204" s="90"/>
      <c r="Q1204" s="90"/>
      <c r="R1204" s="104">
        <f t="shared" si="164"/>
        <v>0</v>
      </c>
      <c r="T1204" s="145">
        <f t="shared" si="165"/>
        <v>0</v>
      </c>
      <c r="U1204" s="76">
        <f t="shared" ca="1" si="166"/>
        <v>0</v>
      </c>
      <c r="V1204" s="76">
        <f t="shared" ca="1" si="172"/>
        <v>0</v>
      </c>
      <c r="W1204" s="76">
        <f t="shared" ca="1" si="167"/>
        <v>0</v>
      </c>
      <c r="Y1204" s="106" t="str">
        <f t="shared" si="168"/>
        <v>prüfen</v>
      </c>
      <c r="Z1204" s="107" t="str">
        <f ca="1">IFERROR(OFFSET(MD!$U$5,MATCH(Grundlagen_Abrechnung_KAE!$E1204,MD_GENDER,0),0),"")</f>
        <v/>
      </c>
      <c r="AA1204" s="104">
        <f t="shared" si="169"/>
        <v>0</v>
      </c>
      <c r="AC1204" s="104">
        <f t="shared" si="170"/>
        <v>0</v>
      </c>
      <c r="AD1204" s="104">
        <f ca="1">IF(F1204="Arbeitgeberähnliche Stellung",OFFSET(MD!$Q$5,MATCH(Grundlagen_Abrechnung_KAE!$AK$7,MD_JAHR,0),0)*$H1204,IF(J1204&gt;0,AC1204,I1204))</f>
        <v>0</v>
      </c>
      <c r="AF1204" s="85" t="e">
        <f ca="1">OFFSET(MD!$P$5,MATCH($AK$7,MD_JAHR,0),0)*12</f>
        <v>#VALUE!</v>
      </c>
      <c r="AG1204" s="85">
        <f t="shared" si="171"/>
        <v>0</v>
      </c>
      <c r="AH1204" s="81"/>
      <c r="AJ1204" s="72"/>
      <c r="AK1204" s="72"/>
      <c r="AL1204" s="72"/>
      <c r="AM1204" s="72"/>
      <c r="AN1204" s="72"/>
    </row>
    <row r="1205" spans="2:40" ht="15" customHeight="1" x14ac:dyDescent="0.2">
      <c r="B1205" s="78"/>
      <c r="C1205" s="78"/>
      <c r="D1205" s="78"/>
      <c r="E1205" s="79"/>
      <c r="F1205" s="80"/>
      <c r="G1205" s="73"/>
      <c r="H1205" s="82"/>
      <c r="I1205" s="93"/>
      <c r="J1205" s="90"/>
      <c r="K1205" s="83"/>
      <c r="L1205" s="83"/>
      <c r="M1205" s="84"/>
      <c r="N1205" s="83"/>
      <c r="O1205" s="104" t="str">
        <f ca="1">IF($B1205="","",IF(F1205="Arbeitgeberähnliche Stellung",OFFSET(MD!$Q$5,MATCH(Grundlagen_Abrechnung_KAE!$AK$7,MD_JAHR,0),0)*$H1205,IF(((AD1205/12*M1205*12)+N1205)&gt;AF1205,AF1205/12,((AD1205/12*M1205*12)+N1205)/12)))</f>
        <v/>
      </c>
      <c r="P1205" s="90"/>
      <c r="Q1205" s="90"/>
      <c r="R1205" s="104">
        <f t="shared" si="164"/>
        <v>0</v>
      </c>
      <c r="T1205" s="145">
        <f t="shared" si="165"/>
        <v>0</v>
      </c>
      <c r="U1205" s="76">
        <f t="shared" ca="1" si="166"/>
        <v>0</v>
      </c>
      <c r="V1205" s="76">
        <f t="shared" ca="1" si="172"/>
        <v>0</v>
      </c>
      <c r="W1205" s="76">
        <f t="shared" ca="1" si="167"/>
        <v>0</v>
      </c>
      <c r="Y1205" s="106" t="str">
        <f t="shared" si="168"/>
        <v>prüfen</v>
      </c>
      <c r="Z1205" s="107" t="str">
        <f ca="1">IFERROR(OFFSET(MD!$U$5,MATCH(Grundlagen_Abrechnung_KAE!$E1205,MD_GENDER,0),0),"")</f>
        <v/>
      </c>
      <c r="AA1205" s="104">
        <f t="shared" si="169"/>
        <v>0</v>
      </c>
      <c r="AC1205" s="104">
        <f t="shared" si="170"/>
        <v>0</v>
      </c>
      <c r="AD1205" s="104">
        <f ca="1">IF(F1205="Arbeitgeberähnliche Stellung",OFFSET(MD!$Q$5,MATCH(Grundlagen_Abrechnung_KAE!$AK$7,MD_JAHR,0),0)*$H1205,IF(J1205&gt;0,AC1205,I1205))</f>
        <v>0</v>
      </c>
      <c r="AF1205" s="85" t="e">
        <f ca="1">OFFSET(MD!$P$5,MATCH($AK$7,MD_JAHR,0),0)*12</f>
        <v>#VALUE!</v>
      </c>
      <c r="AG1205" s="85">
        <f t="shared" si="171"/>
        <v>0</v>
      </c>
      <c r="AH1205" s="81"/>
      <c r="AJ1205" s="72"/>
      <c r="AK1205" s="72"/>
      <c r="AL1205" s="72"/>
      <c r="AM1205" s="72"/>
      <c r="AN1205" s="72"/>
    </row>
    <row r="1206" spans="2:40" ht="15" customHeight="1" x14ac:dyDescent="0.2">
      <c r="B1206" s="78"/>
      <c r="C1206" s="78"/>
      <c r="D1206" s="78"/>
      <c r="E1206" s="79"/>
      <c r="F1206" s="80"/>
      <c r="G1206" s="73"/>
      <c r="H1206" s="82"/>
      <c r="I1206" s="93"/>
      <c r="J1206" s="90"/>
      <c r="K1206" s="83"/>
      <c r="L1206" s="83"/>
      <c r="M1206" s="84"/>
      <c r="N1206" s="83"/>
      <c r="O1206" s="104" t="str">
        <f ca="1">IF($B1206="","",IF(F1206="Arbeitgeberähnliche Stellung",OFFSET(MD!$Q$5,MATCH(Grundlagen_Abrechnung_KAE!$AK$7,MD_JAHR,0),0)*$H1206,IF(((AD1206/12*M1206*12)+N1206)&gt;AF1206,AF1206/12,((AD1206/12*M1206*12)+N1206)/12)))</f>
        <v/>
      </c>
      <c r="P1206" s="90"/>
      <c r="Q1206" s="90"/>
      <c r="R1206" s="104">
        <f t="shared" si="164"/>
        <v>0</v>
      </c>
      <c r="T1206" s="145">
        <f t="shared" si="165"/>
        <v>0</v>
      </c>
      <c r="U1206" s="76">
        <f t="shared" ca="1" si="166"/>
        <v>0</v>
      </c>
      <c r="V1206" s="76">
        <f t="shared" ca="1" si="172"/>
        <v>0</v>
      </c>
      <c r="W1206" s="76">
        <f t="shared" ca="1" si="167"/>
        <v>0</v>
      </c>
      <c r="Y1206" s="106" t="str">
        <f t="shared" si="168"/>
        <v>prüfen</v>
      </c>
      <c r="Z1206" s="107" t="str">
        <f ca="1">IFERROR(OFFSET(MD!$U$5,MATCH(Grundlagen_Abrechnung_KAE!$E1206,MD_GENDER,0),0),"")</f>
        <v/>
      </c>
      <c r="AA1206" s="104">
        <f t="shared" si="169"/>
        <v>0</v>
      </c>
      <c r="AC1206" s="104">
        <f t="shared" si="170"/>
        <v>0</v>
      </c>
      <c r="AD1206" s="104">
        <f ca="1">IF(F1206="Arbeitgeberähnliche Stellung",OFFSET(MD!$Q$5,MATCH(Grundlagen_Abrechnung_KAE!$AK$7,MD_JAHR,0),0)*$H1206,IF(J1206&gt;0,AC1206,I1206))</f>
        <v>0</v>
      </c>
      <c r="AF1206" s="85" t="e">
        <f ca="1">OFFSET(MD!$P$5,MATCH($AK$7,MD_JAHR,0),0)*12</f>
        <v>#VALUE!</v>
      </c>
      <c r="AG1206" s="85">
        <f t="shared" si="171"/>
        <v>0</v>
      </c>
      <c r="AH1206" s="81"/>
      <c r="AJ1206" s="72"/>
      <c r="AK1206" s="72"/>
      <c r="AL1206" s="72"/>
      <c r="AM1206" s="72"/>
      <c r="AN1206" s="72"/>
    </row>
    <row r="1207" spans="2:40" ht="15" customHeight="1" x14ac:dyDescent="0.2">
      <c r="B1207" s="78"/>
      <c r="C1207" s="78"/>
      <c r="D1207" s="78"/>
      <c r="E1207" s="79"/>
      <c r="F1207" s="80"/>
      <c r="G1207" s="73"/>
      <c r="H1207" s="82"/>
      <c r="I1207" s="93"/>
      <c r="J1207" s="90"/>
      <c r="K1207" s="83"/>
      <c r="L1207" s="83"/>
      <c r="M1207" s="84"/>
      <c r="N1207" s="83"/>
      <c r="O1207" s="104" t="str">
        <f ca="1">IF($B1207="","",IF(F1207="Arbeitgeberähnliche Stellung",OFFSET(MD!$Q$5,MATCH(Grundlagen_Abrechnung_KAE!$AK$7,MD_JAHR,0),0)*$H1207,IF(((AD1207/12*M1207*12)+N1207)&gt;AF1207,AF1207/12,((AD1207/12*M1207*12)+N1207)/12)))</f>
        <v/>
      </c>
      <c r="P1207" s="90"/>
      <c r="Q1207" s="90"/>
      <c r="R1207" s="104">
        <f t="shared" si="164"/>
        <v>0</v>
      </c>
      <c r="T1207" s="145">
        <f t="shared" si="165"/>
        <v>0</v>
      </c>
      <c r="U1207" s="76">
        <f t="shared" ca="1" si="166"/>
        <v>0</v>
      </c>
      <c r="V1207" s="76">
        <f t="shared" ca="1" si="172"/>
        <v>0</v>
      </c>
      <c r="W1207" s="76">
        <f t="shared" ca="1" si="167"/>
        <v>0</v>
      </c>
      <c r="Y1207" s="106" t="str">
        <f t="shared" si="168"/>
        <v>prüfen</v>
      </c>
      <c r="Z1207" s="107" t="str">
        <f ca="1">IFERROR(OFFSET(MD!$U$5,MATCH(Grundlagen_Abrechnung_KAE!$E1207,MD_GENDER,0),0),"")</f>
        <v/>
      </c>
      <c r="AA1207" s="104">
        <f t="shared" si="169"/>
        <v>0</v>
      </c>
      <c r="AC1207" s="104">
        <f t="shared" si="170"/>
        <v>0</v>
      </c>
      <c r="AD1207" s="104">
        <f ca="1">IF(F1207="Arbeitgeberähnliche Stellung",OFFSET(MD!$Q$5,MATCH(Grundlagen_Abrechnung_KAE!$AK$7,MD_JAHR,0),0)*$H1207,IF(J1207&gt;0,AC1207,I1207))</f>
        <v>0</v>
      </c>
      <c r="AF1207" s="85" t="e">
        <f ca="1">OFFSET(MD!$P$5,MATCH($AK$7,MD_JAHR,0),0)*12</f>
        <v>#VALUE!</v>
      </c>
      <c r="AG1207" s="85">
        <f t="shared" si="171"/>
        <v>0</v>
      </c>
      <c r="AH1207" s="81"/>
      <c r="AJ1207" s="72"/>
      <c r="AK1207" s="72"/>
      <c r="AL1207" s="72"/>
      <c r="AM1207" s="72"/>
      <c r="AN1207" s="72"/>
    </row>
    <row r="1208" spans="2:40" ht="15" customHeight="1" x14ac:dyDescent="0.2">
      <c r="B1208" s="78"/>
      <c r="C1208" s="78"/>
      <c r="D1208" s="78"/>
      <c r="E1208" s="79"/>
      <c r="F1208" s="80"/>
      <c r="G1208" s="73"/>
      <c r="H1208" s="82"/>
      <c r="I1208" s="93"/>
      <c r="J1208" s="90"/>
      <c r="K1208" s="83"/>
      <c r="L1208" s="83"/>
      <c r="M1208" s="84"/>
      <c r="N1208" s="83"/>
      <c r="O1208" s="104" t="str">
        <f ca="1">IF($B1208="","",IF(F1208="Arbeitgeberähnliche Stellung",OFFSET(MD!$Q$5,MATCH(Grundlagen_Abrechnung_KAE!$AK$7,MD_JAHR,0),0)*$H1208,IF(((AD1208/12*M1208*12)+N1208)&gt;AF1208,AF1208/12,((AD1208/12*M1208*12)+N1208)/12)))</f>
        <v/>
      </c>
      <c r="P1208" s="90"/>
      <c r="Q1208" s="90"/>
      <c r="R1208" s="104">
        <f t="shared" si="164"/>
        <v>0</v>
      </c>
      <c r="T1208" s="145">
        <f t="shared" si="165"/>
        <v>0</v>
      </c>
      <c r="U1208" s="76">
        <f t="shared" ca="1" si="166"/>
        <v>0</v>
      </c>
      <c r="V1208" s="76">
        <f t="shared" ca="1" si="172"/>
        <v>0</v>
      </c>
      <c r="W1208" s="76">
        <f t="shared" ca="1" si="167"/>
        <v>0</v>
      </c>
      <c r="Y1208" s="106" t="str">
        <f t="shared" si="168"/>
        <v>prüfen</v>
      </c>
      <c r="Z1208" s="107" t="str">
        <f ca="1">IFERROR(OFFSET(MD!$U$5,MATCH(Grundlagen_Abrechnung_KAE!$E1208,MD_GENDER,0),0),"")</f>
        <v/>
      </c>
      <c r="AA1208" s="104">
        <f t="shared" si="169"/>
        <v>0</v>
      </c>
      <c r="AC1208" s="104">
        <f t="shared" si="170"/>
        <v>0</v>
      </c>
      <c r="AD1208" s="104">
        <f ca="1">IF(F1208="Arbeitgeberähnliche Stellung",OFFSET(MD!$Q$5,MATCH(Grundlagen_Abrechnung_KAE!$AK$7,MD_JAHR,0),0)*$H1208,IF(J1208&gt;0,AC1208,I1208))</f>
        <v>0</v>
      </c>
      <c r="AF1208" s="85" t="e">
        <f ca="1">OFFSET(MD!$P$5,MATCH($AK$7,MD_JAHR,0),0)*12</f>
        <v>#VALUE!</v>
      </c>
      <c r="AG1208" s="85">
        <f t="shared" si="171"/>
        <v>0</v>
      </c>
      <c r="AH1208" s="81"/>
      <c r="AJ1208" s="72"/>
      <c r="AK1208" s="72"/>
      <c r="AL1208" s="72"/>
      <c r="AM1208" s="72"/>
      <c r="AN1208" s="72"/>
    </row>
    <row r="1209" spans="2:40" ht="15" customHeight="1" x14ac:dyDescent="0.2">
      <c r="B1209" s="78"/>
      <c r="C1209" s="78"/>
      <c r="D1209" s="78"/>
      <c r="E1209" s="79"/>
      <c r="F1209" s="80"/>
      <c r="G1209" s="73"/>
      <c r="H1209" s="82"/>
      <c r="I1209" s="93"/>
      <c r="J1209" s="90"/>
      <c r="K1209" s="83"/>
      <c r="L1209" s="83"/>
      <c r="M1209" s="84"/>
      <c r="N1209" s="83"/>
      <c r="O1209" s="104" t="str">
        <f ca="1">IF($B1209="","",IF(F1209="Arbeitgeberähnliche Stellung",OFFSET(MD!$Q$5,MATCH(Grundlagen_Abrechnung_KAE!$AK$7,MD_JAHR,0),0)*$H1209,IF(((AD1209/12*M1209*12)+N1209)&gt;AF1209,AF1209/12,((AD1209/12*M1209*12)+N1209)/12)))</f>
        <v/>
      </c>
      <c r="P1209" s="90"/>
      <c r="Q1209" s="90"/>
      <c r="R1209" s="104">
        <f t="shared" si="164"/>
        <v>0</v>
      </c>
      <c r="T1209" s="145">
        <f t="shared" si="165"/>
        <v>0</v>
      </c>
      <c r="U1209" s="76">
        <f t="shared" ca="1" si="166"/>
        <v>0</v>
      </c>
      <c r="V1209" s="76">
        <f t="shared" ca="1" si="172"/>
        <v>0</v>
      </c>
      <c r="W1209" s="76">
        <f t="shared" ca="1" si="167"/>
        <v>0</v>
      </c>
      <c r="Y1209" s="106" t="str">
        <f t="shared" si="168"/>
        <v>prüfen</v>
      </c>
      <c r="Z1209" s="107" t="str">
        <f ca="1">IFERROR(OFFSET(MD!$U$5,MATCH(Grundlagen_Abrechnung_KAE!$E1209,MD_GENDER,0),0),"")</f>
        <v/>
      </c>
      <c r="AA1209" s="104">
        <f t="shared" si="169"/>
        <v>0</v>
      </c>
      <c r="AC1209" s="104">
        <f t="shared" si="170"/>
        <v>0</v>
      </c>
      <c r="AD1209" s="104">
        <f ca="1">IF(F1209="Arbeitgeberähnliche Stellung",OFFSET(MD!$Q$5,MATCH(Grundlagen_Abrechnung_KAE!$AK$7,MD_JAHR,0),0)*$H1209,IF(J1209&gt;0,AC1209,I1209))</f>
        <v>0</v>
      </c>
      <c r="AF1209" s="85" t="e">
        <f ca="1">OFFSET(MD!$P$5,MATCH($AK$7,MD_JAHR,0),0)*12</f>
        <v>#VALUE!</v>
      </c>
      <c r="AG1209" s="85">
        <f t="shared" si="171"/>
        <v>0</v>
      </c>
      <c r="AH1209" s="81"/>
      <c r="AJ1209" s="72"/>
      <c r="AK1209" s="72"/>
      <c r="AL1209" s="72"/>
      <c r="AM1209" s="72"/>
      <c r="AN1209" s="72"/>
    </row>
    <row r="1210" spans="2:40" ht="15" customHeight="1" x14ac:dyDescent="0.2">
      <c r="B1210" s="78"/>
      <c r="C1210" s="78"/>
      <c r="D1210" s="78"/>
      <c r="E1210" s="79"/>
      <c r="F1210" s="80"/>
      <c r="G1210" s="73"/>
      <c r="H1210" s="82"/>
      <c r="I1210" s="93"/>
      <c r="J1210" s="90"/>
      <c r="K1210" s="83"/>
      <c r="L1210" s="83"/>
      <c r="M1210" s="84"/>
      <c r="N1210" s="83"/>
      <c r="O1210" s="104" t="str">
        <f ca="1">IF($B1210="","",IF(F1210="Arbeitgeberähnliche Stellung",OFFSET(MD!$Q$5,MATCH(Grundlagen_Abrechnung_KAE!$AK$7,MD_JAHR,0),0)*$H1210,IF(((AD1210/12*M1210*12)+N1210)&gt;AF1210,AF1210/12,((AD1210/12*M1210*12)+N1210)/12)))</f>
        <v/>
      </c>
      <c r="P1210" s="90"/>
      <c r="Q1210" s="90"/>
      <c r="R1210" s="104">
        <f t="shared" si="164"/>
        <v>0</v>
      </c>
      <c r="T1210" s="145">
        <f t="shared" si="165"/>
        <v>0</v>
      </c>
      <c r="U1210" s="76">
        <f t="shared" ca="1" si="166"/>
        <v>0</v>
      </c>
      <c r="V1210" s="76">
        <f t="shared" ca="1" si="172"/>
        <v>0</v>
      </c>
      <c r="W1210" s="76">
        <f t="shared" ca="1" si="167"/>
        <v>0</v>
      </c>
      <c r="Y1210" s="106" t="str">
        <f t="shared" si="168"/>
        <v>prüfen</v>
      </c>
      <c r="Z1210" s="107" t="str">
        <f ca="1">IFERROR(OFFSET(MD!$U$5,MATCH(Grundlagen_Abrechnung_KAE!$E1210,MD_GENDER,0),0),"")</f>
        <v/>
      </c>
      <c r="AA1210" s="104">
        <f t="shared" si="169"/>
        <v>0</v>
      </c>
      <c r="AC1210" s="104">
        <f t="shared" si="170"/>
        <v>0</v>
      </c>
      <c r="AD1210" s="104">
        <f ca="1">IF(F1210="Arbeitgeberähnliche Stellung",OFFSET(MD!$Q$5,MATCH(Grundlagen_Abrechnung_KAE!$AK$7,MD_JAHR,0),0)*$H1210,IF(J1210&gt;0,AC1210,I1210))</f>
        <v>0</v>
      </c>
      <c r="AF1210" s="85" t="e">
        <f ca="1">OFFSET(MD!$P$5,MATCH($AK$7,MD_JAHR,0),0)*12</f>
        <v>#VALUE!</v>
      </c>
      <c r="AG1210" s="85">
        <f t="shared" si="171"/>
        <v>0</v>
      </c>
      <c r="AH1210" s="81"/>
      <c r="AJ1210" s="72"/>
      <c r="AK1210" s="72"/>
      <c r="AL1210" s="72"/>
      <c r="AM1210" s="72"/>
      <c r="AN1210" s="72"/>
    </row>
    <row r="1211" spans="2:40" ht="15" customHeight="1" x14ac:dyDescent="0.2">
      <c r="B1211" s="78"/>
      <c r="C1211" s="78"/>
      <c r="D1211" s="78"/>
      <c r="E1211" s="79"/>
      <c r="F1211" s="80"/>
      <c r="G1211" s="73"/>
      <c r="H1211" s="82"/>
      <c r="I1211" s="93"/>
      <c r="J1211" s="90"/>
      <c r="K1211" s="83"/>
      <c r="L1211" s="83"/>
      <c r="M1211" s="84"/>
      <c r="N1211" s="83"/>
      <c r="O1211" s="104" t="str">
        <f ca="1">IF($B1211="","",IF(F1211="Arbeitgeberähnliche Stellung",OFFSET(MD!$Q$5,MATCH(Grundlagen_Abrechnung_KAE!$AK$7,MD_JAHR,0),0)*$H1211,IF(((AD1211/12*M1211*12)+N1211)&gt;AF1211,AF1211/12,((AD1211/12*M1211*12)+N1211)/12)))</f>
        <v/>
      </c>
      <c r="P1211" s="90"/>
      <c r="Q1211" s="90"/>
      <c r="R1211" s="104">
        <f t="shared" si="164"/>
        <v>0</v>
      </c>
      <c r="T1211" s="145">
        <f t="shared" si="165"/>
        <v>0</v>
      </c>
      <c r="U1211" s="76">
        <f t="shared" ca="1" si="166"/>
        <v>0</v>
      </c>
      <c r="V1211" s="76">
        <f t="shared" ca="1" si="172"/>
        <v>0</v>
      </c>
      <c r="W1211" s="76">
        <f t="shared" ca="1" si="167"/>
        <v>0</v>
      </c>
      <c r="Y1211" s="106" t="str">
        <f t="shared" si="168"/>
        <v>prüfen</v>
      </c>
      <c r="Z1211" s="107" t="str">
        <f ca="1">IFERROR(OFFSET(MD!$U$5,MATCH(Grundlagen_Abrechnung_KAE!$E1211,MD_GENDER,0),0),"")</f>
        <v/>
      </c>
      <c r="AA1211" s="104">
        <f t="shared" si="169"/>
        <v>0</v>
      </c>
      <c r="AC1211" s="104">
        <f t="shared" si="170"/>
        <v>0</v>
      </c>
      <c r="AD1211" s="104">
        <f ca="1">IF(F1211="Arbeitgeberähnliche Stellung",OFFSET(MD!$Q$5,MATCH(Grundlagen_Abrechnung_KAE!$AK$7,MD_JAHR,0),0)*$H1211,IF(J1211&gt;0,AC1211,I1211))</f>
        <v>0</v>
      </c>
      <c r="AF1211" s="85" t="e">
        <f ca="1">OFFSET(MD!$P$5,MATCH($AK$7,MD_JAHR,0),0)*12</f>
        <v>#VALUE!</v>
      </c>
      <c r="AG1211" s="85">
        <f t="shared" si="171"/>
        <v>0</v>
      </c>
      <c r="AH1211" s="81"/>
      <c r="AJ1211" s="72"/>
      <c r="AK1211" s="72"/>
      <c r="AL1211" s="72"/>
      <c r="AM1211" s="72"/>
      <c r="AN1211" s="72"/>
    </row>
    <row r="1212" spans="2:40" ht="15" customHeight="1" x14ac:dyDescent="0.2">
      <c r="B1212" s="78"/>
      <c r="C1212" s="78"/>
      <c r="D1212" s="78"/>
      <c r="E1212" s="79"/>
      <c r="F1212" s="80"/>
      <c r="G1212" s="73"/>
      <c r="H1212" s="82"/>
      <c r="I1212" s="93"/>
      <c r="J1212" s="90"/>
      <c r="K1212" s="83"/>
      <c r="L1212" s="83"/>
      <c r="M1212" s="84"/>
      <c r="N1212" s="83"/>
      <c r="O1212" s="104" t="str">
        <f ca="1">IF($B1212="","",IF(F1212="Arbeitgeberähnliche Stellung",OFFSET(MD!$Q$5,MATCH(Grundlagen_Abrechnung_KAE!$AK$7,MD_JAHR,0),0)*$H1212,IF(((AD1212/12*M1212*12)+N1212)&gt;AF1212,AF1212/12,((AD1212/12*M1212*12)+N1212)/12)))</f>
        <v/>
      </c>
      <c r="P1212" s="90"/>
      <c r="Q1212" s="90"/>
      <c r="R1212" s="104">
        <f t="shared" si="164"/>
        <v>0</v>
      </c>
      <c r="T1212" s="145">
        <f t="shared" si="165"/>
        <v>0</v>
      </c>
      <c r="U1212" s="76">
        <f t="shared" ca="1" si="166"/>
        <v>0</v>
      </c>
      <c r="V1212" s="76">
        <f t="shared" ca="1" si="172"/>
        <v>0</v>
      </c>
      <c r="W1212" s="76">
        <f t="shared" ca="1" si="167"/>
        <v>0</v>
      </c>
      <c r="Y1212" s="106" t="str">
        <f t="shared" si="168"/>
        <v>prüfen</v>
      </c>
      <c r="Z1212" s="107" t="str">
        <f ca="1">IFERROR(OFFSET(MD!$U$5,MATCH(Grundlagen_Abrechnung_KAE!$E1212,MD_GENDER,0),0),"")</f>
        <v/>
      </c>
      <c r="AA1212" s="104">
        <f t="shared" si="169"/>
        <v>0</v>
      </c>
      <c r="AC1212" s="104">
        <f t="shared" si="170"/>
        <v>0</v>
      </c>
      <c r="AD1212" s="104">
        <f ca="1">IF(F1212="Arbeitgeberähnliche Stellung",OFFSET(MD!$Q$5,MATCH(Grundlagen_Abrechnung_KAE!$AK$7,MD_JAHR,0),0)*$H1212,IF(J1212&gt;0,AC1212,I1212))</f>
        <v>0</v>
      </c>
      <c r="AF1212" s="85" t="e">
        <f ca="1">OFFSET(MD!$P$5,MATCH($AK$7,MD_JAHR,0),0)*12</f>
        <v>#VALUE!</v>
      </c>
      <c r="AG1212" s="85">
        <f t="shared" si="171"/>
        <v>0</v>
      </c>
      <c r="AH1212" s="81"/>
      <c r="AJ1212" s="72"/>
      <c r="AK1212" s="72"/>
      <c r="AL1212" s="72"/>
      <c r="AM1212" s="72"/>
      <c r="AN1212" s="72"/>
    </row>
    <row r="1213" spans="2:40" ht="15" customHeight="1" x14ac:dyDescent="0.2">
      <c r="B1213" s="78"/>
      <c r="C1213" s="78"/>
      <c r="D1213" s="78"/>
      <c r="E1213" s="79"/>
      <c r="F1213" s="80"/>
      <c r="G1213" s="73"/>
      <c r="H1213" s="82"/>
      <c r="I1213" s="93"/>
      <c r="J1213" s="90"/>
      <c r="K1213" s="83"/>
      <c r="L1213" s="83"/>
      <c r="M1213" s="84"/>
      <c r="N1213" s="83"/>
      <c r="O1213" s="104" t="str">
        <f ca="1">IF($B1213="","",IF(F1213="Arbeitgeberähnliche Stellung",OFFSET(MD!$Q$5,MATCH(Grundlagen_Abrechnung_KAE!$AK$7,MD_JAHR,0),0)*$H1213,IF(((AD1213/12*M1213*12)+N1213)&gt;AF1213,AF1213/12,((AD1213/12*M1213*12)+N1213)/12)))</f>
        <v/>
      </c>
      <c r="P1213" s="90"/>
      <c r="Q1213" s="90"/>
      <c r="R1213" s="104">
        <f t="shared" si="164"/>
        <v>0</v>
      </c>
      <c r="T1213" s="145">
        <f t="shared" si="165"/>
        <v>0</v>
      </c>
      <c r="U1213" s="76">
        <f t="shared" ca="1" si="166"/>
        <v>0</v>
      </c>
      <c r="V1213" s="76">
        <f t="shared" ca="1" si="172"/>
        <v>0</v>
      </c>
      <c r="W1213" s="76">
        <f t="shared" ca="1" si="167"/>
        <v>0</v>
      </c>
      <c r="Y1213" s="106" t="str">
        <f t="shared" si="168"/>
        <v>prüfen</v>
      </c>
      <c r="Z1213" s="107" t="str">
        <f ca="1">IFERROR(OFFSET(MD!$U$5,MATCH(Grundlagen_Abrechnung_KAE!$E1213,MD_GENDER,0),0),"")</f>
        <v/>
      </c>
      <c r="AA1213" s="104">
        <f t="shared" si="169"/>
        <v>0</v>
      </c>
      <c r="AC1213" s="104">
        <f t="shared" si="170"/>
        <v>0</v>
      </c>
      <c r="AD1213" s="104">
        <f ca="1">IF(F1213="Arbeitgeberähnliche Stellung",OFFSET(MD!$Q$5,MATCH(Grundlagen_Abrechnung_KAE!$AK$7,MD_JAHR,0),0)*$H1213,IF(J1213&gt;0,AC1213,I1213))</f>
        <v>0</v>
      </c>
      <c r="AF1213" s="85" t="e">
        <f ca="1">OFFSET(MD!$P$5,MATCH($AK$7,MD_JAHR,0),0)*12</f>
        <v>#VALUE!</v>
      </c>
      <c r="AG1213" s="85">
        <f t="shared" si="171"/>
        <v>0</v>
      </c>
      <c r="AH1213" s="81"/>
      <c r="AJ1213" s="72"/>
      <c r="AK1213" s="72"/>
      <c r="AL1213" s="72"/>
      <c r="AM1213" s="72"/>
      <c r="AN1213" s="72"/>
    </row>
    <row r="1214" spans="2:40" ht="15" customHeight="1" x14ac:dyDescent="0.2">
      <c r="B1214" s="78"/>
      <c r="C1214" s="78"/>
      <c r="D1214" s="78"/>
      <c r="E1214" s="79"/>
      <c r="F1214" s="80"/>
      <c r="G1214" s="73"/>
      <c r="H1214" s="82"/>
      <c r="I1214" s="93"/>
      <c r="J1214" s="90"/>
      <c r="K1214" s="83"/>
      <c r="L1214" s="83"/>
      <c r="M1214" s="84"/>
      <c r="N1214" s="83"/>
      <c r="O1214" s="104" t="str">
        <f ca="1">IF($B1214="","",IF(F1214="Arbeitgeberähnliche Stellung",OFFSET(MD!$Q$5,MATCH(Grundlagen_Abrechnung_KAE!$AK$7,MD_JAHR,0),0)*$H1214,IF(((AD1214/12*M1214*12)+N1214)&gt;AF1214,AF1214/12,((AD1214/12*M1214*12)+N1214)/12)))</f>
        <v/>
      </c>
      <c r="P1214" s="90"/>
      <c r="Q1214" s="90"/>
      <c r="R1214" s="104">
        <f t="shared" si="164"/>
        <v>0</v>
      </c>
      <c r="T1214" s="145">
        <f t="shared" si="165"/>
        <v>0</v>
      </c>
      <c r="U1214" s="76">
        <f t="shared" ca="1" si="166"/>
        <v>0</v>
      </c>
      <c r="V1214" s="76">
        <f t="shared" ca="1" si="172"/>
        <v>0</v>
      </c>
      <c r="W1214" s="76">
        <f t="shared" ca="1" si="167"/>
        <v>0</v>
      </c>
      <c r="Y1214" s="106" t="str">
        <f t="shared" si="168"/>
        <v>prüfen</v>
      </c>
      <c r="Z1214" s="107" t="str">
        <f ca="1">IFERROR(OFFSET(MD!$U$5,MATCH(Grundlagen_Abrechnung_KAE!$E1214,MD_GENDER,0),0),"")</f>
        <v/>
      </c>
      <c r="AA1214" s="104">
        <f t="shared" si="169"/>
        <v>0</v>
      </c>
      <c r="AC1214" s="104">
        <f t="shared" si="170"/>
        <v>0</v>
      </c>
      <c r="AD1214" s="104">
        <f ca="1">IF(F1214="Arbeitgeberähnliche Stellung",OFFSET(MD!$Q$5,MATCH(Grundlagen_Abrechnung_KAE!$AK$7,MD_JAHR,0),0)*$H1214,IF(J1214&gt;0,AC1214,I1214))</f>
        <v>0</v>
      </c>
      <c r="AF1214" s="85" t="e">
        <f ca="1">OFFSET(MD!$P$5,MATCH($AK$7,MD_JAHR,0),0)*12</f>
        <v>#VALUE!</v>
      </c>
      <c r="AG1214" s="85">
        <f t="shared" si="171"/>
        <v>0</v>
      </c>
      <c r="AH1214" s="81"/>
      <c r="AJ1214" s="72"/>
      <c r="AK1214" s="72"/>
      <c r="AL1214" s="72"/>
      <c r="AM1214" s="72"/>
      <c r="AN1214" s="72"/>
    </row>
    <row r="1215" spans="2:40" ht="15" customHeight="1" x14ac:dyDescent="0.2">
      <c r="B1215" s="78"/>
      <c r="C1215" s="78"/>
      <c r="D1215" s="78"/>
      <c r="E1215" s="79"/>
      <c r="F1215" s="80"/>
      <c r="G1215" s="73"/>
      <c r="H1215" s="82"/>
      <c r="I1215" s="93"/>
      <c r="J1215" s="90"/>
      <c r="K1215" s="83"/>
      <c r="L1215" s="83"/>
      <c r="M1215" s="84"/>
      <c r="N1215" s="83"/>
      <c r="O1215" s="104" t="str">
        <f ca="1">IF($B1215="","",IF(F1215="Arbeitgeberähnliche Stellung",OFFSET(MD!$Q$5,MATCH(Grundlagen_Abrechnung_KAE!$AK$7,MD_JAHR,0),0)*$H1215,IF(((AD1215/12*M1215*12)+N1215)&gt;AF1215,AF1215/12,((AD1215/12*M1215*12)+N1215)/12)))</f>
        <v/>
      </c>
      <c r="P1215" s="90"/>
      <c r="Q1215" s="90"/>
      <c r="R1215" s="104">
        <f t="shared" si="164"/>
        <v>0</v>
      </c>
      <c r="T1215" s="145">
        <f t="shared" si="165"/>
        <v>0</v>
      </c>
      <c r="U1215" s="76">
        <f t="shared" ca="1" si="166"/>
        <v>0</v>
      </c>
      <c r="V1215" s="76">
        <f t="shared" ca="1" si="172"/>
        <v>0</v>
      </c>
      <c r="W1215" s="76">
        <f t="shared" ca="1" si="167"/>
        <v>0</v>
      </c>
      <c r="Y1215" s="106" t="str">
        <f t="shared" si="168"/>
        <v>prüfen</v>
      </c>
      <c r="Z1215" s="107" t="str">
        <f ca="1">IFERROR(OFFSET(MD!$U$5,MATCH(Grundlagen_Abrechnung_KAE!$E1215,MD_GENDER,0),0),"")</f>
        <v/>
      </c>
      <c r="AA1215" s="104">
        <f t="shared" si="169"/>
        <v>0</v>
      </c>
      <c r="AC1215" s="104">
        <f t="shared" si="170"/>
        <v>0</v>
      </c>
      <c r="AD1215" s="104">
        <f ca="1">IF(F1215="Arbeitgeberähnliche Stellung",OFFSET(MD!$Q$5,MATCH(Grundlagen_Abrechnung_KAE!$AK$7,MD_JAHR,0),0)*$H1215,IF(J1215&gt;0,AC1215,I1215))</f>
        <v>0</v>
      </c>
      <c r="AF1215" s="85" t="e">
        <f ca="1">OFFSET(MD!$P$5,MATCH($AK$7,MD_JAHR,0),0)*12</f>
        <v>#VALUE!</v>
      </c>
      <c r="AG1215" s="85">
        <f t="shared" si="171"/>
        <v>0</v>
      </c>
      <c r="AH1215" s="81"/>
      <c r="AJ1215" s="72"/>
      <c r="AK1215" s="72"/>
      <c r="AL1215" s="72"/>
      <c r="AM1215" s="72"/>
      <c r="AN1215" s="72"/>
    </row>
    <row r="1216" spans="2:40" ht="15" customHeight="1" x14ac:dyDescent="0.2">
      <c r="B1216" s="78"/>
      <c r="C1216" s="78"/>
      <c r="D1216" s="78"/>
      <c r="E1216" s="79"/>
      <c r="F1216" s="80"/>
      <c r="G1216" s="73"/>
      <c r="H1216" s="82"/>
      <c r="I1216" s="93"/>
      <c r="J1216" s="90"/>
      <c r="K1216" s="83"/>
      <c r="L1216" s="83"/>
      <c r="M1216" s="84"/>
      <c r="N1216" s="83"/>
      <c r="O1216" s="104" t="str">
        <f ca="1">IF($B1216="","",IF(F1216="Arbeitgeberähnliche Stellung",OFFSET(MD!$Q$5,MATCH(Grundlagen_Abrechnung_KAE!$AK$7,MD_JAHR,0),0)*$H1216,IF(((AD1216/12*M1216*12)+N1216)&gt;AF1216,AF1216/12,((AD1216/12*M1216*12)+N1216)/12)))</f>
        <v/>
      </c>
      <c r="P1216" s="90"/>
      <c r="Q1216" s="90"/>
      <c r="R1216" s="104">
        <f t="shared" si="164"/>
        <v>0</v>
      </c>
      <c r="T1216" s="145">
        <f t="shared" si="165"/>
        <v>0</v>
      </c>
      <c r="U1216" s="76">
        <f t="shared" ca="1" si="166"/>
        <v>0</v>
      </c>
      <c r="V1216" s="76">
        <f t="shared" ca="1" si="172"/>
        <v>0</v>
      </c>
      <c r="W1216" s="76">
        <f t="shared" ca="1" si="167"/>
        <v>0</v>
      </c>
      <c r="Y1216" s="106" t="str">
        <f t="shared" si="168"/>
        <v>prüfen</v>
      </c>
      <c r="Z1216" s="107" t="str">
        <f ca="1">IFERROR(OFFSET(MD!$U$5,MATCH(Grundlagen_Abrechnung_KAE!$E1216,MD_GENDER,0),0),"")</f>
        <v/>
      </c>
      <c r="AA1216" s="104">
        <f t="shared" si="169"/>
        <v>0</v>
      </c>
      <c r="AC1216" s="104">
        <f t="shared" si="170"/>
        <v>0</v>
      </c>
      <c r="AD1216" s="104">
        <f ca="1">IF(F1216="Arbeitgeberähnliche Stellung",OFFSET(MD!$Q$5,MATCH(Grundlagen_Abrechnung_KAE!$AK$7,MD_JAHR,0),0)*$H1216,IF(J1216&gt;0,AC1216,I1216))</f>
        <v>0</v>
      </c>
      <c r="AF1216" s="85" t="e">
        <f ca="1">OFFSET(MD!$P$5,MATCH($AK$7,MD_JAHR,0),0)*12</f>
        <v>#VALUE!</v>
      </c>
      <c r="AG1216" s="85">
        <f t="shared" si="171"/>
        <v>0</v>
      </c>
      <c r="AH1216" s="81"/>
      <c r="AJ1216" s="72"/>
      <c r="AK1216" s="72"/>
      <c r="AL1216" s="72"/>
      <c r="AM1216" s="72"/>
      <c r="AN1216" s="72"/>
    </row>
    <row r="1217" spans="2:40" ht="15" customHeight="1" x14ac:dyDescent="0.2">
      <c r="B1217" s="78"/>
      <c r="C1217" s="78"/>
      <c r="D1217" s="78"/>
      <c r="E1217" s="79"/>
      <c r="F1217" s="80"/>
      <c r="G1217" s="73"/>
      <c r="H1217" s="82"/>
      <c r="I1217" s="93"/>
      <c r="J1217" s="90"/>
      <c r="K1217" s="83"/>
      <c r="L1217" s="83"/>
      <c r="M1217" s="84"/>
      <c r="N1217" s="83"/>
      <c r="O1217" s="104" t="str">
        <f ca="1">IF($B1217="","",IF(F1217="Arbeitgeberähnliche Stellung",OFFSET(MD!$Q$5,MATCH(Grundlagen_Abrechnung_KAE!$AK$7,MD_JAHR,0),0)*$H1217,IF(((AD1217/12*M1217*12)+N1217)&gt;AF1217,AF1217/12,((AD1217/12*M1217*12)+N1217)/12)))</f>
        <v/>
      </c>
      <c r="P1217" s="90"/>
      <c r="Q1217" s="90"/>
      <c r="R1217" s="104">
        <f t="shared" si="164"/>
        <v>0</v>
      </c>
      <c r="T1217" s="145">
        <f t="shared" si="165"/>
        <v>0</v>
      </c>
      <c r="U1217" s="76">
        <f t="shared" ca="1" si="166"/>
        <v>0</v>
      </c>
      <c r="V1217" s="76">
        <f t="shared" ca="1" si="172"/>
        <v>0</v>
      </c>
      <c r="W1217" s="76">
        <f t="shared" ca="1" si="167"/>
        <v>0</v>
      </c>
      <c r="Y1217" s="106" t="str">
        <f t="shared" si="168"/>
        <v>prüfen</v>
      </c>
      <c r="Z1217" s="107" t="str">
        <f ca="1">IFERROR(OFFSET(MD!$U$5,MATCH(Grundlagen_Abrechnung_KAE!$E1217,MD_GENDER,0),0),"")</f>
        <v/>
      </c>
      <c r="AA1217" s="104">
        <f t="shared" si="169"/>
        <v>0</v>
      </c>
      <c r="AC1217" s="104">
        <f t="shared" si="170"/>
        <v>0</v>
      </c>
      <c r="AD1217" s="104">
        <f ca="1">IF(F1217="Arbeitgeberähnliche Stellung",OFFSET(MD!$Q$5,MATCH(Grundlagen_Abrechnung_KAE!$AK$7,MD_JAHR,0),0)*$H1217,IF(J1217&gt;0,AC1217,I1217))</f>
        <v>0</v>
      </c>
      <c r="AF1217" s="85" t="e">
        <f ca="1">OFFSET(MD!$P$5,MATCH($AK$7,MD_JAHR,0),0)*12</f>
        <v>#VALUE!</v>
      </c>
      <c r="AG1217" s="85">
        <f t="shared" si="171"/>
        <v>0</v>
      </c>
      <c r="AH1217" s="81"/>
      <c r="AJ1217" s="72"/>
      <c r="AK1217" s="72"/>
      <c r="AL1217" s="72"/>
      <c r="AM1217" s="72"/>
      <c r="AN1217" s="72"/>
    </row>
    <row r="1218" spans="2:40" ht="15" customHeight="1" x14ac:dyDescent="0.2">
      <c r="B1218" s="78"/>
      <c r="C1218" s="78"/>
      <c r="D1218" s="78"/>
      <c r="E1218" s="79"/>
      <c r="F1218" s="80"/>
      <c r="G1218" s="73"/>
      <c r="H1218" s="82"/>
      <c r="I1218" s="93"/>
      <c r="J1218" s="90"/>
      <c r="K1218" s="83"/>
      <c r="L1218" s="83"/>
      <c r="M1218" s="84"/>
      <c r="N1218" s="83"/>
      <c r="O1218" s="104" t="str">
        <f ca="1">IF($B1218="","",IF(F1218="Arbeitgeberähnliche Stellung",OFFSET(MD!$Q$5,MATCH(Grundlagen_Abrechnung_KAE!$AK$7,MD_JAHR,0),0)*$H1218,IF(((AD1218/12*M1218*12)+N1218)&gt;AF1218,AF1218/12,((AD1218/12*M1218*12)+N1218)/12)))</f>
        <v/>
      </c>
      <c r="P1218" s="90"/>
      <c r="Q1218" s="90"/>
      <c r="R1218" s="104">
        <f t="shared" si="164"/>
        <v>0</v>
      </c>
      <c r="T1218" s="145">
        <f t="shared" si="165"/>
        <v>0</v>
      </c>
      <c r="U1218" s="76">
        <f t="shared" ca="1" si="166"/>
        <v>0</v>
      </c>
      <c r="V1218" s="76">
        <f t="shared" ca="1" si="172"/>
        <v>0</v>
      </c>
      <c r="W1218" s="76">
        <f t="shared" ca="1" si="167"/>
        <v>0</v>
      </c>
      <c r="Y1218" s="106" t="str">
        <f t="shared" si="168"/>
        <v>prüfen</v>
      </c>
      <c r="Z1218" s="107" t="str">
        <f ca="1">IFERROR(OFFSET(MD!$U$5,MATCH(Grundlagen_Abrechnung_KAE!$E1218,MD_GENDER,0),0),"")</f>
        <v/>
      </c>
      <c r="AA1218" s="104">
        <f t="shared" si="169"/>
        <v>0</v>
      </c>
      <c r="AC1218" s="104">
        <f t="shared" si="170"/>
        <v>0</v>
      </c>
      <c r="AD1218" s="104">
        <f ca="1">IF(F1218="Arbeitgeberähnliche Stellung",OFFSET(MD!$Q$5,MATCH(Grundlagen_Abrechnung_KAE!$AK$7,MD_JAHR,0),0)*$H1218,IF(J1218&gt;0,AC1218,I1218))</f>
        <v>0</v>
      </c>
      <c r="AF1218" s="85" t="e">
        <f ca="1">OFFSET(MD!$P$5,MATCH($AK$7,MD_JAHR,0),0)*12</f>
        <v>#VALUE!</v>
      </c>
      <c r="AG1218" s="85">
        <f t="shared" si="171"/>
        <v>0</v>
      </c>
      <c r="AH1218" s="81"/>
      <c r="AJ1218" s="72"/>
      <c r="AK1218" s="72"/>
      <c r="AL1218" s="72"/>
      <c r="AM1218" s="72"/>
      <c r="AN1218" s="72"/>
    </row>
    <row r="1219" spans="2:40" ht="15" customHeight="1" x14ac:dyDescent="0.2">
      <c r="B1219" s="78"/>
      <c r="C1219" s="78"/>
      <c r="D1219" s="78"/>
      <c r="E1219" s="79"/>
      <c r="F1219" s="80"/>
      <c r="G1219" s="73"/>
      <c r="H1219" s="82"/>
      <c r="I1219" s="93"/>
      <c r="J1219" s="90"/>
      <c r="K1219" s="83"/>
      <c r="L1219" s="83"/>
      <c r="M1219" s="84"/>
      <c r="N1219" s="83"/>
      <c r="O1219" s="104" t="str">
        <f ca="1">IF($B1219="","",IF(F1219="Arbeitgeberähnliche Stellung",OFFSET(MD!$Q$5,MATCH(Grundlagen_Abrechnung_KAE!$AK$7,MD_JAHR,0),0)*$H1219,IF(((AD1219/12*M1219*12)+N1219)&gt;AF1219,AF1219/12,((AD1219/12*M1219*12)+N1219)/12)))</f>
        <v/>
      </c>
      <c r="P1219" s="90"/>
      <c r="Q1219" s="90"/>
      <c r="R1219" s="104">
        <f t="shared" si="164"/>
        <v>0</v>
      </c>
      <c r="T1219" s="145">
        <f t="shared" si="165"/>
        <v>0</v>
      </c>
      <c r="U1219" s="76">
        <f t="shared" ca="1" si="166"/>
        <v>0</v>
      </c>
      <c r="V1219" s="76">
        <f t="shared" ca="1" si="172"/>
        <v>0</v>
      </c>
      <c r="W1219" s="76">
        <f t="shared" ca="1" si="167"/>
        <v>0</v>
      </c>
      <c r="Y1219" s="106" t="str">
        <f t="shared" si="168"/>
        <v>prüfen</v>
      </c>
      <c r="Z1219" s="107" t="str">
        <f ca="1">IFERROR(OFFSET(MD!$U$5,MATCH(Grundlagen_Abrechnung_KAE!$E1219,MD_GENDER,0),0),"")</f>
        <v/>
      </c>
      <c r="AA1219" s="104">
        <f t="shared" si="169"/>
        <v>0</v>
      </c>
      <c r="AC1219" s="104">
        <f t="shared" si="170"/>
        <v>0</v>
      </c>
      <c r="AD1219" s="104">
        <f ca="1">IF(F1219="Arbeitgeberähnliche Stellung",OFFSET(MD!$Q$5,MATCH(Grundlagen_Abrechnung_KAE!$AK$7,MD_JAHR,0),0)*$H1219,IF(J1219&gt;0,AC1219,I1219))</f>
        <v>0</v>
      </c>
      <c r="AF1219" s="85" t="e">
        <f ca="1">OFFSET(MD!$P$5,MATCH($AK$7,MD_JAHR,0),0)*12</f>
        <v>#VALUE!</v>
      </c>
      <c r="AG1219" s="85">
        <f t="shared" si="171"/>
        <v>0</v>
      </c>
      <c r="AH1219" s="81"/>
      <c r="AJ1219" s="72"/>
      <c r="AK1219" s="72"/>
      <c r="AL1219" s="72"/>
      <c r="AM1219" s="72"/>
      <c r="AN1219" s="72"/>
    </row>
    <row r="1220" spans="2:40" ht="15" customHeight="1" x14ac:dyDescent="0.2">
      <c r="B1220" s="78"/>
      <c r="C1220" s="78"/>
      <c r="D1220" s="78"/>
      <c r="E1220" s="79"/>
      <c r="F1220" s="80"/>
      <c r="G1220" s="73"/>
      <c r="H1220" s="82"/>
      <c r="I1220" s="93"/>
      <c r="J1220" s="90"/>
      <c r="K1220" s="83"/>
      <c r="L1220" s="83"/>
      <c r="M1220" s="84"/>
      <c r="N1220" s="83"/>
      <c r="O1220" s="104" t="str">
        <f ca="1">IF($B1220="","",IF(F1220="Arbeitgeberähnliche Stellung",OFFSET(MD!$Q$5,MATCH(Grundlagen_Abrechnung_KAE!$AK$7,MD_JAHR,0),0)*$H1220,IF(((AD1220/12*M1220*12)+N1220)&gt;AF1220,AF1220/12,((AD1220/12*M1220*12)+N1220)/12)))</f>
        <v/>
      </c>
      <c r="P1220" s="90"/>
      <c r="Q1220" s="90"/>
      <c r="R1220" s="104">
        <f t="shared" si="164"/>
        <v>0</v>
      </c>
      <c r="T1220" s="145">
        <f t="shared" si="165"/>
        <v>0</v>
      </c>
      <c r="U1220" s="76">
        <f t="shared" ca="1" si="166"/>
        <v>0</v>
      </c>
      <c r="V1220" s="76">
        <f t="shared" ca="1" si="172"/>
        <v>0</v>
      </c>
      <c r="W1220" s="76">
        <f t="shared" ca="1" si="167"/>
        <v>0</v>
      </c>
      <c r="Y1220" s="106" t="str">
        <f t="shared" si="168"/>
        <v>prüfen</v>
      </c>
      <c r="Z1220" s="107" t="str">
        <f ca="1">IFERROR(OFFSET(MD!$U$5,MATCH(Grundlagen_Abrechnung_KAE!$E1220,MD_GENDER,0),0),"")</f>
        <v/>
      </c>
      <c r="AA1220" s="104">
        <f t="shared" si="169"/>
        <v>0</v>
      </c>
      <c r="AC1220" s="104">
        <f t="shared" si="170"/>
        <v>0</v>
      </c>
      <c r="AD1220" s="104">
        <f ca="1">IF(F1220="Arbeitgeberähnliche Stellung",OFFSET(MD!$Q$5,MATCH(Grundlagen_Abrechnung_KAE!$AK$7,MD_JAHR,0),0)*$H1220,IF(J1220&gt;0,AC1220,I1220))</f>
        <v>0</v>
      </c>
      <c r="AF1220" s="85" t="e">
        <f ca="1">OFFSET(MD!$P$5,MATCH($AK$7,MD_JAHR,0),0)*12</f>
        <v>#VALUE!</v>
      </c>
      <c r="AG1220" s="85">
        <f t="shared" si="171"/>
        <v>0</v>
      </c>
      <c r="AH1220" s="81"/>
      <c r="AJ1220" s="72"/>
      <c r="AK1220" s="72"/>
      <c r="AL1220" s="72"/>
      <c r="AM1220" s="72"/>
      <c r="AN1220" s="72"/>
    </row>
    <row r="1221" spans="2:40" ht="15" customHeight="1" x14ac:dyDescent="0.2">
      <c r="B1221" s="78"/>
      <c r="C1221" s="78"/>
      <c r="D1221" s="78"/>
      <c r="E1221" s="79"/>
      <c r="F1221" s="80"/>
      <c r="G1221" s="73"/>
      <c r="H1221" s="82"/>
      <c r="I1221" s="93"/>
      <c r="J1221" s="90"/>
      <c r="K1221" s="83"/>
      <c r="L1221" s="83"/>
      <c r="M1221" s="84"/>
      <c r="N1221" s="83"/>
      <c r="O1221" s="104" t="str">
        <f ca="1">IF($B1221="","",IF(F1221="Arbeitgeberähnliche Stellung",OFFSET(MD!$Q$5,MATCH(Grundlagen_Abrechnung_KAE!$AK$7,MD_JAHR,0),0)*$H1221,IF(((AD1221/12*M1221*12)+N1221)&gt;AF1221,AF1221/12,((AD1221/12*M1221*12)+N1221)/12)))</f>
        <v/>
      </c>
      <c r="P1221" s="90"/>
      <c r="Q1221" s="90"/>
      <c r="R1221" s="104">
        <f t="shared" si="164"/>
        <v>0</v>
      </c>
      <c r="T1221" s="145">
        <f t="shared" si="165"/>
        <v>0</v>
      </c>
      <c r="U1221" s="76">
        <f t="shared" ca="1" si="166"/>
        <v>0</v>
      </c>
      <c r="V1221" s="76">
        <f t="shared" ca="1" si="172"/>
        <v>0</v>
      </c>
      <c r="W1221" s="76">
        <f t="shared" ca="1" si="167"/>
        <v>0</v>
      </c>
      <c r="Y1221" s="106" t="str">
        <f t="shared" si="168"/>
        <v>prüfen</v>
      </c>
      <c r="Z1221" s="107" t="str">
        <f ca="1">IFERROR(OFFSET(MD!$U$5,MATCH(Grundlagen_Abrechnung_KAE!$E1221,MD_GENDER,0),0),"")</f>
        <v/>
      </c>
      <c r="AA1221" s="104">
        <f t="shared" si="169"/>
        <v>0</v>
      </c>
      <c r="AC1221" s="104">
        <f t="shared" si="170"/>
        <v>0</v>
      </c>
      <c r="AD1221" s="104">
        <f ca="1">IF(F1221="Arbeitgeberähnliche Stellung",OFFSET(MD!$Q$5,MATCH(Grundlagen_Abrechnung_KAE!$AK$7,MD_JAHR,0),0)*$H1221,IF(J1221&gt;0,AC1221,I1221))</f>
        <v>0</v>
      </c>
      <c r="AF1221" s="85" t="e">
        <f ca="1">OFFSET(MD!$P$5,MATCH($AK$7,MD_JAHR,0),0)*12</f>
        <v>#VALUE!</v>
      </c>
      <c r="AG1221" s="85">
        <f t="shared" si="171"/>
        <v>0</v>
      </c>
      <c r="AH1221" s="81"/>
      <c r="AJ1221" s="72"/>
      <c r="AK1221" s="72"/>
      <c r="AL1221" s="72"/>
      <c r="AM1221" s="72"/>
      <c r="AN1221" s="72"/>
    </row>
    <row r="1222" spans="2:40" ht="15" customHeight="1" x14ac:dyDescent="0.2">
      <c r="B1222" s="78"/>
      <c r="C1222" s="78"/>
      <c r="D1222" s="78"/>
      <c r="E1222" s="79"/>
      <c r="F1222" s="80"/>
      <c r="G1222" s="73"/>
      <c r="H1222" s="82"/>
      <c r="I1222" s="93"/>
      <c r="J1222" s="90"/>
      <c r="K1222" s="83"/>
      <c r="L1222" s="83"/>
      <c r="M1222" s="84"/>
      <c r="N1222" s="83"/>
      <c r="O1222" s="104" t="str">
        <f ca="1">IF($B1222="","",IF(F1222="Arbeitgeberähnliche Stellung",OFFSET(MD!$Q$5,MATCH(Grundlagen_Abrechnung_KAE!$AK$7,MD_JAHR,0),0)*$H1222,IF(((AD1222/12*M1222*12)+N1222)&gt;AF1222,AF1222/12,((AD1222/12*M1222*12)+N1222)/12)))</f>
        <v/>
      </c>
      <c r="P1222" s="90"/>
      <c r="Q1222" s="90"/>
      <c r="R1222" s="104">
        <f t="shared" si="164"/>
        <v>0</v>
      </c>
      <c r="T1222" s="145">
        <f t="shared" si="165"/>
        <v>0</v>
      </c>
      <c r="U1222" s="76">
        <f t="shared" ca="1" si="166"/>
        <v>0</v>
      </c>
      <c r="V1222" s="76">
        <f t="shared" ca="1" si="172"/>
        <v>0</v>
      </c>
      <c r="W1222" s="76">
        <f t="shared" ca="1" si="167"/>
        <v>0</v>
      </c>
      <c r="Y1222" s="106" t="str">
        <f t="shared" si="168"/>
        <v>prüfen</v>
      </c>
      <c r="Z1222" s="107" t="str">
        <f ca="1">IFERROR(OFFSET(MD!$U$5,MATCH(Grundlagen_Abrechnung_KAE!$E1222,MD_GENDER,0),0),"")</f>
        <v/>
      </c>
      <c r="AA1222" s="104">
        <f t="shared" si="169"/>
        <v>0</v>
      </c>
      <c r="AC1222" s="104">
        <f t="shared" si="170"/>
        <v>0</v>
      </c>
      <c r="AD1222" s="104">
        <f ca="1">IF(F1222="Arbeitgeberähnliche Stellung",OFFSET(MD!$Q$5,MATCH(Grundlagen_Abrechnung_KAE!$AK$7,MD_JAHR,0),0)*$H1222,IF(J1222&gt;0,AC1222,I1222))</f>
        <v>0</v>
      </c>
      <c r="AF1222" s="85" t="e">
        <f ca="1">OFFSET(MD!$P$5,MATCH($AK$7,MD_JAHR,0),0)*12</f>
        <v>#VALUE!</v>
      </c>
      <c r="AG1222" s="85">
        <f t="shared" si="171"/>
        <v>0</v>
      </c>
      <c r="AH1222" s="81"/>
      <c r="AJ1222" s="72"/>
      <c r="AK1222" s="72"/>
      <c r="AL1222" s="72"/>
      <c r="AM1222" s="72"/>
      <c r="AN1222" s="72"/>
    </row>
    <row r="1223" spans="2:40" ht="15" customHeight="1" x14ac:dyDescent="0.2">
      <c r="B1223" s="78"/>
      <c r="C1223" s="78"/>
      <c r="D1223" s="78"/>
      <c r="E1223" s="79"/>
      <c r="F1223" s="80"/>
      <c r="G1223" s="73"/>
      <c r="H1223" s="82"/>
      <c r="I1223" s="93"/>
      <c r="J1223" s="90"/>
      <c r="K1223" s="83"/>
      <c r="L1223" s="83"/>
      <c r="M1223" s="84"/>
      <c r="N1223" s="83"/>
      <c r="O1223" s="104" t="str">
        <f ca="1">IF($B1223="","",IF(F1223="Arbeitgeberähnliche Stellung",OFFSET(MD!$Q$5,MATCH(Grundlagen_Abrechnung_KAE!$AK$7,MD_JAHR,0),0)*$H1223,IF(((AD1223/12*M1223*12)+N1223)&gt;AF1223,AF1223/12,((AD1223/12*M1223*12)+N1223)/12)))</f>
        <v/>
      </c>
      <c r="P1223" s="90"/>
      <c r="Q1223" s="90"/>
      <c r="R1223" s="104">
        <f t="shared" si="164"/>
        <v>0</v>
      </c>
      <c r="T1223" s="145">
        <f t="shared" si="165"/>
        <v>0</v>
      </c>
      <c r="U1223" s="76">
        <f t="shared" ca="1" si="166"/>
        <v>0</v>
      </c>
      <c r="V1223" s="76">
        <f t="shared" ca="1" si="172"/>
        <v>0</v>
      </c>
      <c r="W1223" s="76">
        <f t="shared" ca="1" si="167"/>
        <v>0</v>
      </c>
      <c r="Y1223" s="106" t="str">
        <f t="shared" si="168"/>
        <v>prüfen</v>
      </c>
      <c r="Z1223" s="107" t="str">
        <f ca="1">IFERROR(OFFSET(MD!$U$5,MATCH(Grundlagen_Abrechnung_KAE!$E1223,MD_GENDER,0),0),"")</f>
        <v/>
      </c>
      <c r="AA1223" s="104">
        <f t="shared" si="169"/>
        <v>0</v>
      </c>
      <c r="AC1223" s="104">
        <f t="shared" si="170"/>
        <v>0</v>
      </c>
      <c r="AD1223" s="104">
        <f ca="1">IF(F1223="Arbeitgeberähnliche Stellung",OFFSET(MD!$Q$5,MATCH(Grundlagen_Abrechnung_KAE!$AK$7,MD_JAHR,0),0)*$H1223,IF(J1223&gt;0,AC1223,I1223))</f>
        <v>0</v>
      </c>
      <c r="AF1223" s="85" t="e">
        <f ca="1">OFFSET(MD!$P$5,MATCH($AK$7,MD_JAHR,0),0)*12</f>
        <v>#VALUE!</v>
      </c>
      <c r="AG1223" s="85">
        <f t="shared" si="171"/>
        <v>0</v>
      </c>
      <c r="AH1223" s="81"/>
      <c r="AJ1223" s="72"/>
      <c r="AK1223" s="72"/>
      <c r="AL1223" s="72"/>
      <c r="AM1223" s="72"/>
      <c r="AN1223" s="72"/>
    </row>
    <row r="1224" spans="2:40" ht="15" customHeight="1" x14ac:dyDescent="0.2">
      <c r="B1224" s="78"/>
      <c r="C1224" s="78"/>
      <c r="D1224" s="78"/>
      <c r="E1224" s="79"/>
      <c r="F1224" s="80"/>
      <c r="G1224" s="73"/>
      <c r="H1224" s="82"/>
      <c r="I1224" s="93"/>
      <c r="J1224" s="90"/>
      <c r="K1224" s="83"/>
      <c r="L1224" s="83"/>
      <c r="M1224" s="84"/>
      <c r="N1224" s="83"/>
      <c r="O1224" s="104" t="str">
        <f ca="1">IF($B1224="","",IF(F1224="Arbeitgeberähnliche Stellung",OFFSET(MD!$Q$5,MATCH(Grundlagen_Abrechnung_KAE!$AK$7,MD_JAHR,0),0)*$H1224,IF(((AD1224/12*M1224*12)+N1224)&gt;AF1224,AF1224/12,((AD1224/12*M1224*12)+N1224)/12)))</f>
        <v/>
      </c>
      <c r="P1224" s="90"/>
      <c r="Q1224" s="90"/>
      <c r="R1224" s="104">
        <f t="shared" si="164"/>
        <v>0</v>
      </c>
      <c r="T1224" s="145">
        <f t="shared" si="165"/>
        <v>0</v>
      </c>
      <c r="U1224" s="76">
        <f t="shared" ca="1" si="166"/>
        <v>0</v>
      </c>
      <c r="V1224" s="76">
        <f t="shared" ca="1" si="172"/>
        <v>0</v>
      </c>
      <c r="W1224" s="76">
        <f t="shared" ca="1" si="167"/>
        <v>0</v>
      </c>
      <c r="Y1224" s="106" t="str">
        <f t="shared" si="168"/>
        <v>prüfen</v>
      </c>
      <c r="Z1224" s="107" t="str">
        <f ca="1">IFERROR(OFFSET(MD!$U$5,MATCH(Grundlagen_Abrechnung_KAE!$E1224,MD_GENDER,0),0),"")</f>
        <v/>
      </c>
      <c r="AA1224" s="104">
        <f t="shared" si="169"/>
        <v>0</v>
      </c>
      <c r="AC1224" s="104">
        <f t="shared" si="170"/>
        <v>0</v>
      </c>
      <c r="AD1224" s="104">
        <f ca="1">IF(F1224="Arbeitgeberähnliche Stellung",OFFSET(MD!$Q$5,MATCH(Grundlagen_Abrechnung_KAE!$AK$7,MD_JAHR,0),0)*$H1224,IF(J1224&gt;0,AC1224,I1224))</f>
        <v>0</v>
      </c>
      <c r="AF1224" s="85" t="e">
        <f ca="1">OFFSET(MD!$P$5,MATCH($AK$7,MD_JAHR,0),0)*12</f>
        <v>#VALUE!</v>
      </c>
      <c r="AG1224" s="85">
        <f t="shared" si="171"/>
        <v>0</v>
      </c>
      <c r="AH1224" s="81"/>
      <c r="AJ1224" s="72"/>
      <c r="AK1224" s="72"/>
      <c r="AL1224" s="72"/>
      <c r="AM1224" s="72"/>
      <c r="AN1224" s="72"/>
    </row>
    <row r="1225" spans="2:40" ht="15" customHeight="1" x14ac:dyDescent="0.2">
      <c r="B1225" s="78"/>
      <c r="C1225" s="78"/>
      <c r="D1225" s="78"/>
      <c r="E1225" s="79"/>
      <c r="F1225" s="80"/>
      <c r="G1225" s="73"/>
      <c r="H1225" s="82"/>
      <c r="I1225" s="93"/>
      <c r="J1225" s="90"/>
      <c r="K1225" s="83"/>
      <c r="L1225" s="83"/>
      <c r="M1225" s="84"/>
      <c r="N1225" s="83"/>
      <c r="O1225" s="104" t="str">
        <f ca="1">IF($B1225="","",IF(F1225="Arbeitgeberähnliche Stellung",OFFSET(MD!$Q$5,MATCH(Grundlagen_Abrechnung_KAE!$AK$7,MD_JAHR,0),0)*$H1225,IF(((AD1225/12*M1225*12)+N1225)&gt;AF1225,AF1225/12,((AD1225/12*M1225*12)+N1225)/12)))</f>
        <v/>
      </c>
      <c r="P1225" s="90"/>
      <c r="Q1225" s="90"/>
      <c r="R1225" s="104">
        <f t="shared" si="164"/>
        <v>0</v>
      </c>
      <c r="T1225" s="145">
        <f t="shared" si="165"/>
        <v>0</v>
      </c>
      <c r="U1225" s="76">
        <f t="shared" ca="1" si="166"/>
        <v>0</v>
      </c>
      <c r="V1225" s="76">
        <f t="shared" ca="1" si="172"/>
        <v>0</v>
      </c>
      <c r="W1225" s="76">
        <f t="shared" ca="1" si="167"/>
        <v>0</v>
      </c>
      <c r="Y1225" s="106" t="str">
        <f t="shared" si="168"/>
        <v>prüfen</v>
      </c>
      <c r="Z1225" s="107" t="str">
        <f ca="1">IFERROR(OFFSET(MD!$U$5,MATCH(Grundlagen_Abrechnung_KAE!$E1225,MD_GENDER,0),0),"")</f>
        <v/>
      </c>
      <c r="AA1225" s="104">
        <f t="shared" si="169"/>
        <v>0</v>
      </c>
      <c r="AC1225" s="104">
        <f t="shared" si="170"/>
        <v>0</v>
      </c>
      <c r="AD1225" s="104">
        <f ca="1">IF(F1225="Arbeitgeberähnliche Stellung",OFFSET(MD!$Q$5,MATCH(Grundlagen_Abrechnung_KAE!$AK$7,MD_JAHR,0),0)*$H1225,IF(J1225&gt;0,AC1225,I1225))</f>
        <v>0</v>
      </c>
      <c r="AF1225" s="85" t="e">
        <f ca="1">OFFSET(MD!$P$5,MATCH($AK$7,MD_JAHR,0),0)*12</f>
        <v>#VALUE!</v>
      </c>
      <c r="AG1225" s="85">
        <f t="shared" si="171"/>
        <v>0</v>
      </c>
      <c r="AH1225" s="81"/>
      <c r="AJ1225" s="72"/>
      <c r="AK1225" s="72"/>
      <c r="AL1225" s="72"/>
      <c r="AM1225" s="72"/>
      <c r="AN1225" s="72"/>
    </row>
    <row r="1226" spans="2:40" ht="15" customHeight="1" x14ac:dyDescent="0.2">
      <c r="B1226" s="78"/>
      <c r="C1226" s="78"/>
      <c r="D1226" s="78"/>
      <c r="E1226" s="79"/>
      <c r="F1226" s="80"/>
      <c r="G1226" s="73"/>
      <c r="H1226" s="82"/>
      <c r="I1226" s="93"/>
      <c r="J1226" s="90"/>
      <c r="K1226" s="83"/>
      <c r="L1226" s="83"/>
      <c r="M1226" s="84"/>
      <c r="N1226" s="83"/>
      <c r="O1226" s="104" t="str">
        <f ca="1">IF($B1226="","",IF(F1226="Arbeitgeberähnliche Stellung",OFFSET(MD!$Q$5,MATCH(Grundlagen_Abrechnung_KAE!$AK$7,MD_JAHR,0),0)*$H1226,IF(((AD1226/12*M1226*12)+N1226)&gt;AF1226,AF1226/12,((AD1226/12*M1226*12)+N1226)/12)))</f>
        <v/>
      </c>
      <c r="P1226" s="90"/>
      <c r="Q1226" s="90"/>
      <c r="R1226" s="104">
        <f t="shared" si="164"/>
        <v>0</v>
      </c>
      <c r="T1226" s="145">
        <f t="shared" si="165"/>
        <v>0</v>
      </c>
      <c r="U1226" s="76">
        <f t="shared" ca="1" si="166"/>
        <v>0</v>
      </c>
      <c r="V1226" s="76">
        <f t="shared" ca="1" si="172"/>
        <v>0</v>
      </c>
      <c r="W1226" s="76">
        <f t="shared" ca="1" si="167"/>
        <v>0</v>
      </c>
      <c r="Y1226" s="106" t="str">
        <f t="shared" si="168"/>
        <v>prüfen</v>
      </c>
      <c r="Z1226" s="107" t="str">
        <f ca="1">IFERROR(OFFSET(MD!$U$5,MATCH(Grundlagen_Abrechnung_KAE!$E1226,MD_GENDER,0),0),"")</f>
        <v/>
      </c>
      <c r="AA1226" s="104">
        <f t="shared" si="169"/>
        <v>0</v>
      </c>
      <c r="AC1226" s="104">
        <f t="shared" si="170"/>
        <v>0</v>
      </c>
      <c r="AD1226" s="104">
        <f ca="1">IF(F1226="Arbeitgeberähnliche Stellung",OFFSET(MD!$Q$5,MATCH(Grundlagen_Abrechnung_KAE!$AK$7,MD_JAHR,0),0)*$H1226,IF(J1226&gt;0,AC1226,I1226))</f>
        <v>0</v>
      </c>
      <c r="AF1226" s="85" t="e">
        <f ca="1">OFFSET(MD!$P$5,MATCH($AK$7,MD_JAHR,0),0)*12</f>
        <v>#VALUE!</v>
      </c>
      <c r="AG1226" s="85">
        <f t="shared" si="171"/>
        <v>0</v>
      </c>
      <c r="AH1226" s="81"/>
      <c r="AJ1226" s="72"/>
      <c r="AK1226" s="72"/>
      <c r="AL1226" s="72"/>
      <c r="AM1226" s="72"/>
      <c r="AN1226" s="72"/>
    </row>
    <row r="1227" spans="2:40" ht="15" customHeight="1" x14ac:dyDescent="0.2">
      <c r="B1227" s="78"/>
      <c r="C1227" s="78"/>
      <c r="D1227" s="78"/>
      <c r="E1227" s="79"/>
      <c r="F1227" s="80"/>
      <c r="G1227" s="73"/>
      <c r="H1227" s="82"/>
      <c r="I1227" s="93"/>
      <c r="J1227" s="90"/>
      <c r="K1227" s="83"/>
      <c r="L1227" s="83"/>
      <c r="M1227" s="84"/>
      <c r="N1227" s="83"/>
      <c r="O1227" s="104" t="str">
        <f ca="1">IF($B1227="","",IF(F1227="Arbeitgeberähnliche Stellung",OFFSET(MD!$Q$5,MATCH(Grundlagen_Abrechnung_KAE!$AK$7,MD_JAHR,0),0)*$H1227,IF(((AD1227/12*M1227*12)+N1227)&gt;AF1227,AF1227/12,((AD1227/12*M1227*12)+N1227)/12)))</f>
        <v/>
      </c>
      <c r="P1227" s="90"/>
      <c r="Q1227" s="90"/>
      <c r="R1227" s="104">
        <f t="shared" si="164"/>
        <v>0</v>
      </c>
      <c r="T1227" s="145">
        <f t="shared" si="165"/>
        <v>0</v>
      </c>
      <c r="U1227" s="76">
        <f t="shared" ca="1" si="166"/>
        <v>0</v>
      </c>
      <c r="V1227" s="76">
        <f t="shared" ca="1" si="172"/>
        <v>0</v>
      </c>
      <c r="W1227" s="76">
        <f t="shared" ca="1" si="167"/>
        <v>0</v>
      </c>
      <c r="Y1227" s="106" t="str">
        <f t="shared" si="168"/>
        <v>prüfen</v>
      </c>
      <c r="Z1227" s="107" t="str">
        <f ca="1">IFERROR(OFFSET(MD!$U$5,MATCH(Grundlagen_Abrechnung_KAE!$E1227,MD_GENDER,0),0),"")</f>
        <v/>
      </c>
      <c r="AA1227" s="104">
        <f t="shared" si="169"/>
        <v>0</v>
      </c>
      <c r="AC1227" s="104">
        <f t="shared" si="170"/>
        <v>0</v>
      </c>
      <c r="AD1227" s="104">
        <f ca="1">IF(F1227="Arbeitgeberähnliche Stellung",OFFSET(MD!$Q$5,MATCH(Grundlagen_Abrechnung_KAE!$AK$7,MD_JAHR,0),0)*$H1227,IF(J1227&gt;0,AC1227,I1227))</f>
        <v>0</v>
      </c>
      <c r="AF1227" s="85" t="e">
        <f ca="1">OFFSET(MD!$P$5,MATCH($AK$7,MD_JAHR,0),0)*12</f>
        <v>#VALUE!</v>
      </c>
      <c r="AG1227" s="85">
        <f t="shared" si="171"/>
        <v>0</v>
      </c>
      <c r="AH1227" s="81"/>
      <c r="AJ1227" s="72"/>
      <c r="AK1227" s="72"/>
      <c r="AL1227" s="72"/>
      <c r="AM1227" s="72"/>
      <c r="AN1227" s="72"/>
    </row>
    <row r="1228" spans="2:40" ht="15" customHeight="1" x14ac:dyDescent="0.2">
      <c r="B1228" s="78"/>
      <c r="C1228" s="78"/>
      <c r="D1228" s="78"/>
      <c r="E1228" s="79"/>
      <c r="F1228" s="80"/>
      <c r="G1228" s="73"/>
      <c r="H1228" s="82"/>
      <c r="I1228" s="93"/>
      <c r="J1228" s="90"/>
      <c r="K1228" s="83"/>
      <c r="L1228" s="83"/>
      <c r="M1228" s="84"/>
      <c r="N1228" s="83"/>
      <c r="O1228" s="104" t="str">
        <f ca="1">IF($B1228="","",IF(F1228="Arbeitgeberähnliche Stellung",OFFSET(MD!$Q$5,MATCH(Grundlagen_Abrechnung_KAE!$AK$7,MD_JAHR,0),0)*$H1228,IF(((AD1228/12*M1228*12)+N1228)&gt;AF1228,AF1228/12,((AD1228/12*M1228*12)+N1228)/12)))</f>
        <v/>
      </c>
      <c r="P1228" s="90"/>
      <c r="Q1228" s="90"/>
      <c r="R1228" s="104">
        <f t="shared" si="164"/>
        <v>0</v>
      </c>
      <c r="T1228" s="145">
        <f t="shared" si="165"/>
        <v>0</v>
      </c>
      <c r="U1228" s="76">
        <f t="shared" ca="1" si="166"/>
        <v>0</v>
      </c>
      <c r="V1228" s="76">
        <f t="shared" ca="1" si="172"/>
        <v>0</v>
      </c>
      <c r="W1228" s="76">
        <f t="shared" ca="1" si="167"/>
        <v>0</v>
      </c>
      <c r="Y1228" s="106" t="str">
        <f t="shared" si="168"/>
        <v>prüfen</v>
      </c>
      <c r="Z1228" s="107" t="str">
        <f ca="1">IFERROR(OFFSET(MD!$U$5,MATCH(Grundlagen_Abrechnung_KAE!$E1228,MD_GENDER,0),0),"")</f>
        <v/>
      </c>
      <c r="AA1228" s="104">
        <f t="shared" si="169"/>
        <v>0</v>
      </c>
      <c r="AC1228" s="104">
        <f t="shared" si="170"/>
        <v>0</v>
      </c>
      <c r="AD1228" s="104">
        <f ca="1">IF(F1228="Arbeitgeberähnliche Stellung",OFFSET(MD!$Q$5,MATCH(Grundlagen_Abrechnung_KAE!$AK$7,MD_JAHR,0),0)*$H1228,IF(J1228&gt;0,AC1228,I1228))</f>
        <v>0</v>
      </c>
      <c r="AF1228" s="85" t="e">
        <f ca="1">OFFSET(MD!$P$5,MATCH($AK$7,MD_JAHR,0),0)*12</f>
        <v>#VALUE!</v>
      </c>
      <c r="AG1228" s="85">
        <f t="shared" si="171"/>
        <v>0</v>
      </c>
      <c r="AH1228" s="81"/>
      <c r="AJ1228" s="72"/>
      <c r="AK1228" s="72"/>
      <c r="AL1228" s="72"/>
      <c r="AM1228" s="72"/>
      <c r="AN1228" s="72"/>
    </row>
    <row r="1229" spans="2:40" ht="15" customHeight="1" x14ac:dyDescent="0.2">
      <c r="B1229" s="78"/>
      <c r="C1229" s="78"/>
      <c r="D1229" s="78"/>
      <c r="E1229" s="79"/>
      <c r="F1229" s="80"/>
      <c r="G1229" s="73"/>
      <c r="H1229" s="82"/>
      <c r="I1229" s="93"/>
      <c r="J1229" s="90"/>
      <c r="K1229" s="83"/>
      <c r="L1229" s="83"/>
      <c r="M1229" s="84"/>
      <c r="N1229" s="83"/>
      <c r="O1229" s="104" t="str">
        <f ca="1">IF($B1229="","",IF(F1229="Arbeitgeberähnliche Stellung",OFFSET(MD!$Q$5,MATCH(Grundlagen_Abrechnung_KAE!$AK$7,MD_JAHR,0),0)*$H1229,IF(((AD1229/12*M1229*12)+N1229)&gt;AF1229,AF1229/12,((AD1229/12*M1229*12)+N1229)/12)))</f>
        <v/>
      </c>
      <c r="P1229" s="90"/>
      <c r="Q1229" s="90"/>
      <c r="R1229" s="104">
        <f t="shared" si="164"/>
        <v>0</v>
      </c>
      <c r="T1229" s="145">
        <f t="shared" si="165"/>
        <v>0</v>
      </c>
      <c r="U1229" s="76">
        <f t="shared" ca="1" si="166"/>
        <v>0</v>
      </c>
      <c r="V1229" s="76">
        <f t="shared" ca="1" si="172"/>
        <v>0</v>
      </c>
      <c r="W1229" s="76">
        <f t="shared" ca="1" si="167"/>
        <v>0</v>
      </c>
      <c r="Y1229" s="106" t="str">
        <f t="shared" si="168"/>
        <v>prüfen</v>
      </c>
      <c r="Z1229" s="107" t="str">
        <f ca="1">IFERROR(OFFSET(MD!$U$5,MATCH(Grundlagen_Abrechnung_KAE!$E1229,MD_GENDER,0),0),"")</f>
        <v/>
      </c>
      <c r="AA1229" s="104">
        <f t="shared" si="169"/>
        <v>0</v>
      </c>
      <c r="AC1229" s="104">
        <f t="shared" si="170"/>
        <v>0</v>
      </c>
      <c r="AD1229" s="104">
        <f ca="1">IF(F1229="Arbeitgeberähnliche Stellung",OFFSET(MD!$Q$5,MATCH(Grundlagen_Abrechnung_KAE!$AK$7,MD_JAHR,0),0)*$H1229,IF(J1229&gt;0,AC1229,I1229))</f>
        <v>0</v>
      </c>
      <c r="AF1229" s="85" t="e">
        <f ca="1">OFFSET(MD!$P$5,MATCH($AK$7,MD_JAHR,0),0)*12</f>
        <v>#VALUE!</v>
      </c>
      <c r="AG1229" s="85">
        <f t="shared" si="171"/>
        <v>0</v>
      </c>
      <c r="AH1229" s="81"/>
      <c r="AJ1229" s="72"/>
      <c r="AK1229" s="72"/>
      <c r="AL1229" s="72"/>
      <c r="AM1229" s="72"/>
      <c r="AN1229" s="72"/>
    </row>
    <row r="1230" spans="2:40" ht="15" customHeight="1" x14ac:dyDescent="0.2">
      <c r="B1230" s="78"/>
      <c r="C1230" s="78"/>
      <c r="D1230" s="78"/>
      <c r="E1230" s="79"/>
      <c r="F1230" s="80"/>
      <c r="G1230" s="73"/>
      <c r="H1230" s="82"/>
      <c r="I1230" s="93"/>
      <c r="J1230" s="90"/>
      <c r="K1230" s="83"/>
      <c r="L1230" s="83"/>
      <c r="M1230" s="84"/>
      <c r="N1230" s="83"/>
      <c r="O1230" s="104" t="str">
        <f ca="1">IF($B1230="","",IF(F1230="Arbeitgeberähnliche Stellung",OFFSET(MD!$Q$5,MATCH(Grundlagen_Abrechnung_KAE!$AK$7,MD_JAHR,0),0)*$H1230,IF(((AD1230/12*M1230*12)+N1230)&gt;AF1230,AF1230/12,((AD1230/12*M1230*12)+N1230)/12)))</f>
        <v/>
      </c>
      <c r="P1230" s="90"/>
      <c r="Q1230" s="90"/>
      <c r="R1230" s="104">
        <f t="shared" si="164"/>
        <v>0</v>
      </c>
      <c r="T1230" s="145">
        <f t="shared" si="165"/>
        <v>0</v>
      </c>
      <c r="U1230" s="76">
        <f t="shared" ca="1" si="166"/>
        <v>0</v>
      </c>
      <c r="V1230" s="76">
        <f t="shared" ca="1" si="172"/>
        <v>0</v>
      </c>
      <c r="W1230" s="76">
        <f t="shared" ca="1" si="167"/>
        <v>0</v>
      </c>
      <c r="Y1230" s="106" t="str">
        <f t="shared" si="168"/>
        <v>prüfen</v>
      </c>
      <c r="Z1230" s="107" t="str">
        <f ca="1">IFERROR(OFFSET(MD!$U$5,MATCH(Grundlagen_Abrechnung_KAE!$E1230,MD_GENDER,0),0),"")</f>
        <v/>
      </c>
      <c r="AA1230" s="104">
        <f t="shared" si="169"/>
        <v>0</v>
      </c>
      <c r="AC1230" s="104">
        <f t="shared" si="170"/>
        <v>0</v>
      </c>
      <c r="AD1230" s="104">
        <f ca="1">IF(F1230="Arbeitgeberähnliche Stellung",OFFSET(MD!$Q$5,MATCH(Grundlagen_Abrechnung_KAE!$AK$7,MD_JAHR,0),0)*$H1230,IF(J1230&gt;0,AC1230,I1230))</f>
        <v>0</v>
      </c>
      <c r="AF1230" s="85" t="e">
        <f ca="1">OFFSET(MD!$P$5,MATCH($AK$7,MD_JAHR,0),0)*12</f>
        <v>#VALUE!</v>
      </c>
      <c r="AG1230" s="85">
        <f t="shared" si="171"/>
        <v>0</v>
      </c>
      <c r="AH1230" s="81"/>
      <c r="AJ1230" s="72"/>
      <c r="AK1230" s="72"/>
      <c r="AL1230" s="72"/>
      <c r="AM1230" s="72"/>
      <c r="AN1230" s="72"/>
    </row>
    <row r="1231" spans="2:40" ht="15" customHeight="1" x14ac:dyDescent="0.2">
      <c r="B1231" s="78"/>
      <c r="C1231" s="78"/>
      <c r="D1231" s="78"/>
      <c r="E1231" s="79"/>
      <c r="F1231" s="80"/>
      <c r="G1231" s="73"/>
      <c r="H1231" s="82"/>
      <c r="I1231" s="93"/>
      <c r="J1231" s="90"/>
      <c r="K1231" s="83"/>
      <c r="L1231" s="83"/>
      <c r="M1231" s="84"/>
      <c r="N1231" s="83"/>
      <c r="O1231" s="104" t="str">
        <f ca="1">IF($B1231="","",IF(F1231="Arbeitgeberähnliche Stellung",OFFSET(MD!$Q$5,MATCH(Grundlagen_Abrechnung_KAE!$AK$7,MD_JAHR,0),0)*$H1231,IF(((AD1231/12*M1231*12)+N1231)&gt;AF1231,AF1231/12,((AD1231/12*M1231*12)+N1231)/12)))</f>
        <v/>
      </c>
      <c r="P1231" s="90"/>
      <c r="Q1231" s="90"/>
      <c r="R1231" s="104">
        <f t="shared" si="164"/>
        <v>0</v>
      </c>
      <c r="T1231" s="145">
        <f t="shared" si="165"/>
        <v>0</v>
      </c>
      <c r="U1231" s="76">
        <f t="shared" ca="1" si="166"/>
        <v>0</v>
      </c>
      <c r="V1231" s="76">
        <f t="shared" ca="1" si="172"/>
        <v>0</v>
      </c>
      <c r="W1231" s="76">
        <f t="shared" ca="1" si="167"/>
        <v>0</v>
      </c>
      <c r="Y1231" s="106" t="str">
        <f t="shared" si="168"/>
        <v>prüfen</v>
      </c>
      <c r="Z1231" s="107" t="str">
        <f ca="1">IFERROR(OFFSET(MD!$U$5,MATCH(Grundlagen_Abrechnung_KAE!$E1231,MD_GENDER,0),0),"")</f>
        <v/>
      </c>
      <c r="AA1231" s="104">
        <f t="shared" si="169"/>
        <v>0</v>
      </c>
      <c r="AC1231" s="104">
        <f t="shared" si="170"/>
        <v>0</v>
      </c>
      <c r="AD1231" s="104">
        <f ca="1">IF(F1231="Arbeitgeberähnliche Stellung",OFFSET(MD!$Q$5,MATCH(Grundlagen_Abrechnung_KAE!$AK$7,MD_JAHR,0),0)*$H1231,IF(J1231&gt;0,AC1231,I1231))</f>
        <v>0</v>
      </c>
      <c r="AF1231" s="85" t="e">
        <f ca="1">OFFSET(MD!$P$5,MATCH($AK$7,MD_JAHR,0),0)*12</f>
        <v>#VALUE!</v>
      </c>
      <c r="AG1231" s="85">
        <f t="shared" si="171"/>
        <v>0</v>
      </c>
      <c r="AH1231" s="81"/>
      <c r="AJ1231" s="72"/>
      <c r="AK1231" s="72"/>
      <c r="AL1231" s="72"/>
      <c r="AM1231" s="72"/>
      <c r="AN1231" s="72"/>
    </row>
    <row r="1232" spans="2:40" ht="15" customHeight="1" x14ac:dyDescent="0.2">
      <c r="B1232" s="78"/>
      <c r="C1232" s="78"/>
      <c r="D1232" s="78"/>
      <c r="E1232" s="79"/>
      <c r="F1232" s="80"/>
      <c r="G1232" s="73"/>
      <c r="H1232" s="82"/>
      <c r="I1232" s="93"/>
      <c r="J1232" s="90"/>
      <c r="K1232" s="83"/>
      <c r="L1232" s="83"/>
      <c r="M1232" s="84"/>
      <c r="N1232" s="83"/>
      <c r="O1232" s="104" t="str">
        <f ca="1">IF($B1232="","",IF(F1232="Arbeitgeberähnliche Stellung",OFFSET(MD!$Q$5,MATCH(Grundlagen_Abrechnung_KAE!$AK$7,MD_JAHR,0),0)*$H1232,IF(((AD1232/12*M1232*12)+N1232)&gt;AF1232,AF1232/12,((AD1232/12*M1232*12)+N1232)/12)))</f>
        <v/>
      </c>
      <c r="P1232" s="90"/>
      <c r="Q1232" s="90"/>
      <c r="R1232" s="104">
        <f t="shared" si="164"/>
        <v>0</v>
      </c>
      <c r="T1232" s="145">
        <f t="shared" si="165"/>
        <v>0</v>
      </c>
      <c r="U1232" s="76">
        <f t="shared" ca="1" si="166"/>
        <v>0</v>
      </c>
      <c r="V1232" s="76">
        <f t="shared" ca="1" si="172"/>
        <v>0</v>
      </c>
      <c r="W1232" s="76">
        <f t="shared" ca="1" si="167"/>
        <v>0</v>
      </c>
      <c r="Y1232" s="106" t="str">
        <f t="shared" si="168"/>
        <v>prüfen</v>
      </c>
      <c r="Z1232" s="107" t="str">
        <f ca="1">IFERROR(OFFSET(MD!$U$5,MATCH(Grundlagen_Abrechnung_KAE!$E1232,MD_GENDER,0),0),"")</f>
        <v/>
      </c>
      <c r="AA1232" s="104">
        <f t="shared" si="169"/>
        <v>0</v>
      </c>
      <c r="AC1232" s="104">
        <f t="shared" si="170"/>
        <v>0</v>
      </c>
      <c r="AD1232" s="104">
        <f ca="1">IF(F1232="Arbeitgeberähnliche Stellung",OFFSET(MD!$Q$5,MATCH(Grundlagen_Abrechnung_KAE!$AK$7,MD_JAHR,0),0)*$H1232,IF(J1232&gt;0,AC1232,I1232))</f>
        <v>0</v>
      </c>
      <c r="AF1232" s="85" t="e">
        <f ca="1">OFFSET(MD!$P$5,MATCH($AK$7,MD_JAHR,0),0)*12</f>
        <v>#VALUE!</v>
      </c>
      <c r="AG1232" s="85">
        <f t="shared" si="171"/>
        <v>0</v>
      </c>
      <c r="AH1232" s="81"/>
      <c r="AJ1232" s="72"/>
      <c r="AK1232" s="72"/>
      <c r="AL1232" s="72"/>
      <c r="AM1232" s="72"/>
      <c r="AN1232" s="72"/>
    </row>
    <row r="1233" spans="2:40" ht="15" customHeight="1" x14ac:dyDescent="0.2">
      <c r="B1233" s="78"/>
      <c r="C1233" s="78"/>
      <c r="D1233" s="78"/>
      <c r="E1233" s="79"/>
      <c r="F1233" s="80"/>
      <c r="G1233" s="73"/>
      <c r="H1233" s="82"/>
      <c r="I1233" s="93"/>
      <c r="J1233" s="90"/>
      <c r="K1233" s="83"/>
      <c r="L1233" s="83"/>
      <c r="M1233" s="84"/>
      <c r="N1233" s="83"/>
      <c r="O1233" s="104" t="str">
        <f ca="1">IF($B1233="","",IF(F1233="Arbeitgeberähnliche Stellung",OFFSET(MD!$Q$5,MATCH(Grundlagen_Abrechnung_KAE!$AK$7,MD_JAHR,0),0)*$H1233,IF(((AD1233/12*M1233*12)+N1233)&gt;AF1233,AF1233/12,((AD1233/12*M1233*12)+N1233)/12)))</f>
        <v/>
      </c>
      <c r="P1233" s="90"/>
      <c r="Q1233" s="90"/>
      <c r="R1233" s="104">
        <f t="shared" si="164"/>
        <v>0</v>
      </c>
      <c r="T1233" s="145">
        <f t="shared" si="165"/>
        <v>0</v>
      </c>
      <c r="U1233" s="76">
        <f t="shared" ca="1" si="166"/>
        <v>0</v>
      </c>
      <c r="V1233" s="76">
        <f t="shared" ca="1" si="172"/>
        <v>0</v>
      </c>
      <c r="W1233" s="76">
        <f t="shared" ca="1" si="167"/>
        <v>0</v>
      </c>
      <c r="Y1233" s="106" t="str">
        <f t="shared" si="168"/>
        <v>prüfen</v>
      </c>
      <c r="Z1233" s="107" t="str">
        <f ca="1">IFERROR(OFFSET(MD!$U$5,MATCH(Grundlagen_Abrechnung_KAE!$E1233,MD_GENDER,0),0),"")</f>
        <v/>
      </c>
      <c r="AA1233" s="104">
        <f t="shared" si="169"/>
        <v>0</v>
      </c>
      <c r="AC1233" s="104">
        <f t="shared" si="170"/>
        <v>0</v>
      </c>
      <c r="AD1233" s="104">
        <f ca="1">IF(F1233="Arbeitgeberähnliche Stellung",OFFSET(MD!$Q$5,MATCH(Grundlagen_Abrechnung_KAE!$AK$7,MD_JAHR,0),0)*$H1233,IF(J1233&gt;0,AC1233,I1233))</f>
        <v>0</v>
      </c>
      <c r="AF1233" s="85" t="e">
        <f ca="1">OFFSET(MD!$P$5,MATCH($AK$7,MD_JAHR,0),0)*12</f>
        <v>#VALUE!</v>
      </c>
      <c r="AG1233" s="85">
        <f t="shared" si="171"/>
        <v>0</v>
      </c>
      <c r="AH1233" s="81"/>
      <c r="AJ1233" s="72"/>
      <c r="AK1233" s="72"/>
      <c r="AL1233" s="72"/>
      <c r="AM1233" s="72"/>
      <c r="AN1233" s="72"/>
    </row>
    <row r="1234" spans="2:40" ht="15" customHeight="1" x14ac:dyDescent="0.2">
      <c r="B1234" s="78"/>
      <c r="C1234" s="78"/>
      <c r="D1234" s="78"/>
      <c r="E1234" s="79"/>
      <c r="F1234" s="80"/>
      <c r="G1234" s="73"/>
      <c r="H1234" s="82"/>
      <c r="I1234" s="93"/>
      <c r="J1234" s="90"/>
      <c r="K1234" s="83"/>
      <c r="L1234" s="83"/>
      <c r="M1234" s="84"/>
      <c r="N1234" s="83"/>
      <c r="O1234" s="104" t="str">
        <f ca="1">IF($B1234="","",IF(F1234="Arbeitgeberähnliche Stellung",OFFSET(MD!$Q$5,MATCH(Grundlagen_Abrechnung_KAE!$AK$7,MD_JAHR,0),0)*$H1234,IF(((AD1234/12*M1234*12)+N1234)&gt;AF1234,AF1234/12,((AD1234/12*M1234*12)+N1234)/12)))</f>
        <v/>
      </c>
      <c r="P1234" s="90"/>
      <c r="Q1234" s="90"/>
      <c r="R1234" s="104">
        <f t="shared" si="164"/>
        <v>0</v>
      </c>
      <c r="T1234" s="145">
        <f t="shared" si="165"/>
        <v>0</v>
      </c>
      <c r="U1234" s="76">
        <f t="shared" ca="1" si="166"/>
        <v>0</v>
      </c>
      <c r="V1234" s="76">
        <f t="shared" ca="1" si="172"/>
        <v>0</v>
      </c>
      <c r="W1234" s="76">
        <f t="shared" ca="1" si="167"/>
        <v>0</v>
      </c>
      <c r="Y1234" s="106" t="str">
        <f t="shared" si="168"/>
        <v>prüfen</v>
      </c>
      <c r="Z1234" s="107" t="str">
        <f ca="1">IFERROR(OFFSET(MD!$U$5,MATCH(Grundlagen_Abrechnung_KAE!$E1234,MD_GENDER,0),0),"")</f>
        <v/>
      </c>
      <c r="AA1234" s="104">
        <f t="shared" si="169"/>
        <v>0</v>
      </c>
      <c r="AC1234" s="104">
        <f t="shared" si="170"/>
        <v>0</v>
      </c>
      <c r="AD1234" s="104">
        <f ca="1">IF(F1234="Arbeitgeberähnliche Stellung",OFFSET(MD!$Q$5,MATCH(Grundlagen_Abrechnung_KAE!$AK$7,MD_JAHR,0),0)*$H1234,IF(J1234&gt;0,AC1234,I1234))</f>
        <v>0</v>
      </c>
      <c r="AF1234" s="85" t="e">
        <f ca="1">OFFSET(MD!$P$5,MATCH($AK$7,MD_JAHR,0),0)*12</f>
        <v>#VALUE!</v>
      </c>
      <c r="AG1234" s="85">
        <f t="shared" si="171"/>
        <v>0</v>
      </c>
      <c r="AH1234" s="81"/>
      <c r="AJ1234" s="72"/>
      <c r="AK1234" s="72"/>
      <c r="AL1234" s="72"/>
      <c r="AM1234" s="72"/>
      <c r="AN1234" s="72"/>
    </row>
    <row r="1235" spans="2:40" ht="15" customHeight="1" x14ac:dyDescent="0.2">
      <c r="B1235" s="78"/>
      <c r="C1235" s="78"/>
      <c r="D1235" s="78"/>
      <c r="E1235" s="79"/>
      <c r="F1235" s="80"/>
      <c r="G1235" s="73"/>
      <c r="H1235" s="82"/>
      <c r="I1235" s="93"/>
      <c r="J1235" s="90"/>
      <c r="K1235" s="83"/>
      <c r="L1235" s="83"/>
      <c r="M1235" s="84"/>
      <c r="N1235" s="83"/>
      <c r="O1235" s="104" t="str">
        <f ca="1">IF($B1235="","",IF(F1235="Arbeitgeberähnliche Stellung",OFFSET(MD!$Q$5,MATCH(Grundlagen_Abrechnung_KAE!$AK$7,MD_JAHR,0),0)*$H1235,IF(((AD1235/12*M1235*12)+N1235)&gt;AF1235,AF1235/12,((AD1235/12*M1235*12)+N1235)/12)))</f>
        <v/>
      </c>
      <c r="P1235" s="90"/>
      <c r="Q1235" s="90"/>
      <c r="R1235" s="104">
        <f t="shared" ref="R1235:R1298" si="173">ROUND(IF(Q1235="",0,IF(P1235=0,0,IF(Q1235&gt;P1235,0,P1235-Q1235))),2)</f>
        <v>0</v>
      </c>
      <c r="T1235" s="145">
        <f t="shared" ref="T1235:T1298" si="174">IFERROR(R1235/P1235,0)</f>
        <v>0</v>
      </c>
      <c r="U1235" s="76">
        <f t="shared" ref="U1235:U1298" ca="1" si="175">IFERROR(IF(O1235-W1235=0,O1235,(O1235)*(1-T1235)),0)</f>
        <v>0</v>
      </c>
      <c r="V1235" s="76">
        <f t="shared" ca="1" si="172"/>
        <v>0</v>
      </c>
      <c r="W1235" s="76">
        <f t="shared" ref="W1235:W1298" ca="1" si="176">IFERROR(O1235*T1235,0)*0.8</f>
        <v>0</v>
      </c>
      <c r="Y1235" s="106" t="str">
        <f t="shared" ref="Y1235:Y1298" si="177">IF(YEAR($G1235)&gt;$Y$16,"prüfen","")</f>
        <v>prüfen</v>
      </c>
      <c r="Z1235" s="107" t="str">
        <f ca="1">IFERROR(OFFSET(MD!$U$5,MATCH(Grundlagen_Abrechnung_KAE!$E1235,MD_GENDER,0),0),"")</f>
        <v/>
      </c>
      <c r="AA1235" s="104">
        <f t="shared" ref="AA1235:AA1298" si="178">IF(B1235="",0,IF(YEAR(G1235)&gt;$AA$16,0,1))</f>
        <v>0</v>
      </c>
      <c r="AC1235" s="104">
        <f t="shared" ref="AC1235:AC1298" si="179">IF(J1235*K1235/6&gt;J1235*L1235/12,J1235*K1235/6,J1235*L1235/12)</f>
        <v>0</v>
      </c>
      <c r="AD1235" s="104">
        <f ca="1">IF(F1235="Arbeitgeberähnliche Stellung",OFFSET(MD!$Q$5,MATCH(Grundlagen_Abrechnung_KAE!$AK$7,MD_JAHR,0),0)*$H1235,IF(J1235&gt;0,AC1235,I1235))</f>
        <v>0</v>
      </c>
      <c r="AF1235" s="85" t="e">
        <f ca="1">OFFSET(MD!$P$5,MATCH($AK$7,MD_JAHR,0),0)*12</f>
        <v>#VALUE!</v>
      </c>
      <c r="AG1235" s="85">
        <f t="shared" ref="AG1235:AG1298" si="180">I1235*M1235+N1235</f>
        <v>0</v>
      </c>
      <c r="AH1235" s="81"/>
      <c r="AJ1235" s="72"/>
      <c r="AK1235" s="72"/>
      <c r="AL1235" s="72"/>
      <c r="AM1235" s="72"/>
      <c r="AN1235" s="72"/>
    </row>
    <row r="1236" spans="2:40" ht="15" customHeight="1" x14ac:dyDescent="0.2">
      <c r="B1236" s="78"/>
      <c r="C1236" s="78"/>
      <c r="D1236" s="78"/>
      <c r="E1236" s="79"/>
      <c r="F1236" s="80"/>
      <c r="G1236" s="73"/>
      <c r="H1236" s="82"/>
      <c r="I1236" s="93"/>
      <c r="J1236" s="90"/>
      <c r="K1236" s="83"/>
      <c r="L1236" s="83"/>
      <c r="M1236" s="84"/>
      <c r="N1236" s="83"/>
      <c r="O1236" s="104" t="str">
        <f ca="1">IF($B1236="","",IF(F1236="Arbeitgeberähnliche Stellung",OFFSET(MD!$Q$5,MATCH(Grundlagen_Abrechnung_KAE!$AK$7,MD_JAHR,0),0)*$H1236,IF(((AD1236/12*M1236*12)+N1236)&gt;AF1236,AF1236/12,((AD1236/12*M1236*12)+N1236)/12)))</f>
        <v/>
      </c>
      <c r="P1236" s="90"/>
      <c r="Q1236" s="90"/>
      <c r="R1236" s="104">
        <f t="shared" si="173"/>
        <v>0</v>
      </c>
      <c r="T1236" s="145">
        <f t="shared" si="174"/>
        <v>0</v>
      </c>
      <c r="U1236" s="76">
        <f t="shared" ca="1" si="175"/>
        <v>0</v>
      </c>
      <c r="V1236" s="76">
        <f t="shared" ref="V1236:V1299" ca="1" si="181">IFERROR(O1236*T1236,0)</f>
        <v>0</v>
      </c>
      <c r="W1236" s="76">
        <f t="shared" ca="1" si="176"/>
        <v>0</v>
      </c>
      <c r="Y1236" s="106" t="str">
        <f t="shared" si="177"/>
        <v>prüfen</v>
      </c>
      <c r="Z1236" s="107" t="str">
        <f ca="1">IFERROR(OFFSET(MD!$U$5,MATCH(Grundlagen_Abrechnung_KAE!$E1236,MD_GENDER,0),0),"")</f>
        <v/>
      </c>
      <c r="AA1236" s="104">
        <f t="shared" si="178"/>
        <v>0</v>
      </c>
      <c r="AC1236" s="104">
        <f t="shared" si="179"/>
        <v>0</v>
      </c>
      <c r="AD1236" s="104">
        <f ca="1">IF(F1236="Arbeitgeberähnliche Stellung",OFFSET(MD!$Q$5,MATCH(Grundlagen_Abrechnung_KAE!$AK$7,MD_JAHR,0),0)*$H1236,IF(J1236&gt;0,AC1236,I1236))</f>
        <v>0</v>
      </c>
      <c r="AF1236" s="85" t="e">
        <f ca="1">OFFSET(MD!$P$5,MATCH($AK$7,MD_JAHR,0),0)*12</f>
        <v>#VALUE!</v>
      </c>
      <c r="AG1236" s="85">
        <f t="shared" si="180"/>
        <v>0</v>
      </c>
      <c r="AH1236" s="81"/>
      <c r="AJ1236" s="72"/>
      <c r="AK1236" s="72"/>
      <c r="AL1236" s="72"/>
      <c r="AM1236" s="72"/>
      <c r="AN1236" s="72"/>
    </row>
    <row r="1237" spans="2:40" ht="15" customHeight="1" x14ac:dyDescent="0.2">
      <c r="B1237" s="78"/>
      <c r="C1237" s="78"/>
      <c r="D1237" s="78"/>
      <c r="E1237" s="79"/>
      <c r="F1237" s="80"/>
      <c r="G1237" s="73"/>
      <c r="H1237" s="82"/>
      <c r="I1237" s="93"/>
      <c r="J1237" s="90"/>
      <c r="K1237" s="83"/>
      <c r="L1237" s="83"/>
      <c r="M1237" s="84"/>
      <c r="N1237" s="83"/>
      <c r="O1237" s="104" t="str">
        <f ca="1">IF($B1237="","",IF(F1237="Arbeitgeberähnliche Stellung",OFFSET(MD!$Q$5,MATCH(Grundlagen_Abrechnung_KAE!$AK$7,MD_JAHR,0),0)*$H1237,IF(((AD1237/12*M1237*12)+N1237)&gt;AF1237,AF1237/12,((AD1237/12*M1237*12)+N1237)/12)))</f>
        <v/>
      </c>
      <c r="P1237" s="90"/>
      <c r="Q1237" s="90"/>
      <c r="R1237" s="104">
        <f t="shared" si="173"/>
        <v>0</v>
      </c>
      <c r="T1237" s="145">
        <f t="shared" si="174"/>
        <v>0</v>
      </c>
      <c r="U1237" s="76">
        <f t="shared" ca="1" si="175"/>
        <v>0</v>
      </c>
      <c r="V1237" s="76">
        <f t="shared" ca="1" si="181"/>
        <v>0</v>
      </c>
      <c r="W1237" s="76">
        <f t="shared" ca="1" si="176"/>
        <v>0</v>
      </c>
      <c r="Y1237" s="106" t="str">
        <f t="shared" si="177"/>
        <v>prüfen</v>
      </c>
      <c r="Z1237" s="107" t="str">
        <f ca="1">IFERROR(OFFSET(MD!$U$5,MATCH(Grundlagen_Abrechnung_KAE!$E1237,MD_GENDER,0),0),"")</f>
        <v/>
      </c>
      <c r="AA1237" s="104">
        <f t="shared" si="178"/>
        <v>0</v>
      </c>
      <c r="AC1237" s="104">
        <f t="shared" si="179"/>
        <v>0</v>
      </c>
      <c r="AD1237" s="104">
        <f ca="1">IF(F1237="Arbeitgeberähnliche Stellung",OFFSET(MD!$Q$5,MATCH(Grundlagen_Abrechnung_KAE!$AK$7,MD_JAHR,0),0)*$H1237,IF(J1237&gt;0,AC1237,I1237))</f>
        <v>0</v>
      </c>
      <c r="AF1237" s="85" t="e">
        <f ca="1">OFFSET(MD!$P$5,MATCH($AK$7,MD_JAHR,0),0)*12</f>
        <v>#VALUE!</v>
      </c>
      <c r="AG1237" s="85">
        <f t="shared" si="180"/>
        <v>0</v>
      </c>
      <c r="AH1237" s="81"/>
      <c r="AJ1237" s="72"/>
      <c r="AK1237" s="72"/>
      <c r="AL1237" s="72"/>
      <c r="AM1237" s="72"/>
      <c r="AN1237" s="72"/>
    </row>
    <row r="1238" spans="2:40" ht="15" customHeight="1" x14ac:dyDescent="0.2">
      <c r="B1238" s="78"/>
      <c r="C1238" s="78"/>
      <c r="D1238" s="78"/>
      <c r="E1238" s="79"/>
      <c r="F1238" s="80"/>
      <c r="G1238" s="73"/>
      <c r="H1238" s="82"/>
      <c r="I1238" s="93"/>
      <c r="J1238" s="90"/>
      <c r="K1238" s="83"/>
      <c r="L1238" s="83"/>
      <c r="M1238" s="84"/>
      <c r="N1238" s="83"/>
      <c r="O1238" s="104" t="str">
        <f ca="1">IF($B1238="","",IF(F1238="Arbeitgeberähnliche Stellung",OFFSET(MD!$Q$5,MATCH(Grundlagen_Abrechnung_KAE!$AK$7,MD_JAHR,0),0)*$H1238,IF(((AD1238/12*M1238*12)+N1238)&gt;AF1238,AF1238/12,((AD1238/12*M1238*12)+N1238)/12)))</f>
        <v/>
      </c>
      <c r="P1238" s="90"/>
      <c r="Q1238" s="90"/>
      <c r="R1238" s="104">
        <f t="shared" si="173"/>
        <v>0</v>
      </c>
      <c r="T1238" s="145">
        <f t="shared" si="174"/>
        <v>0</v>
      </c>
      <c r="U1238" s="76">
        <f t="shared" ca="1" si="175"/>
        <v>0</v>
      </c>
      <c r="V1238" s="76">
        <f t="shared" ca="1" si="181"/>
        <v>0</v>
      </c>
      <c r="W1238" s="76">
        <f t="shared" ca="1" si="176"/>
        <v>0</v>
      </c>
      <c r="Y1238" s="106" t="str">
        <f t="shared" si="177"/>
        <v>prüfen</v>
      </c>
      <c r="Z1238" s="107" t="str">
        <f ca="1">IFERROR(OFFSET(MD!$U$5,MATCH(Grundlagen_Abrechnung_KAE!$E1238,MD_GENDER,0),0),"")</f>
        <v/>
      </c>
      <c r="AA1238" s="104">
        <f t="shared" si="178"/>
        <v>0</v>
      </c>
      <c r="AC1238" s="104">
        <f t="shared" si="179"/>
        <v>0</v>
      </c>
      <c r="AD1238" s="104">
        <f ca="1">IF(F1238="Arbeitgeberähnliche Stellung",OFFSET(MD!$Q$5,MATCH(Grundlagen_Abrechnung_KAE!$AK$7,MD_JAHR,0),0)*$H1238,IF(J1238&gt;0,AC1238,I1238))</f>
        <v>0</v>
      </c>
      <c r="AF1238" s="85" t="e">
        <f ca="1">OFFSET(MD!$P$5,MATCH($AK$7,MD_JAHR,0),0)*12</f>
        <v>#VALUE!</v>
      </c>
      <c r="AG1238" s="85">
        <f t="shared" si="180"/>
        <v>0</v>
      </c>
      <c r="AH1238" s="81"/>
      <c r="AJ1238" s="72"/>
      <c r="AK1238" s="72"/>
      <c r="AL1238" s="72"/>
      <c r="AM1238" s="72"/>
      <c r="AN1238" s="72"/>
    </row>
    <row r="1239" spans="2:40" ht="15" customHeight="1" x14ac:dyDescent="0.2">
      <c r="B1239" s="78"/>
      <c r="C1239" s="78"/>
      <c r="D1239" s="78"/>
      <c r="E1239" s="79"/>
      <c r="F1239" s="80"/>
      <c r="G1239" s="73"/>
      <c r="H1239" s="82"/>
      <c r="I1239" s="93"/>
      <c r="J1239" s="90"/>
      <c r="K1239" s="83"/>
      <c r="L1239" s="83"/>
      <c r="M1239" s="84"/>
      <c r="N1239" s="83"/>
      <c r="O1239" s="104" t="str">
        <f ca="1">IF($B1239="","",IF(F1239="Arbeitgeberähnliche Stellung",OFFSET(MD!$Q$5,MATCH(Grundlagen_Abrechnung_KAE!$AK$7,MD_JAHR,0),0)*$H1239,IF(((AD1239/12*M1239*12)+N1239)&gt;AF1239,AF1239/12,((AD1239/12*M1239*12)+N1239)/12)))</f>
        <v/>
      </c>
      <c r="P1239" s="90"/>
      <c r="Q1239" s="90"/>
      <c r="R1239" s="104">
        <f t="shared" si="173"/>
        <v>0</v>
      </c>
      <c r="T1239" s="145">
        <f t="shared" si="174"/>
        <v>0</v>
      </c>
      <c r="U1239" s="76">
        <f t="shared" ca="1" si="175"/>
        <v>0</v>
      </c>
      <c r="V1239" s="76">
        <f t="shared" ca="1" si="181"/>
        <v>0</v>
      </c>
      <c r="W1239" s="76">
        <f t="shared" ca="1" si="176"/>
        <v>0</v>
      </c>
      <c r="Y1239" s="106" t="str">
        <f t="shared" si="177"/>
        <v>prüfen</v>
      </c>
      <c r="Z1239" s="107" t="str">
        <f ca="1">IFERROR(OFFSET(MD!$U$5,MATCH(Grundlagen_Abrechnung_KAE!$E1239,MD_GENDER,0),0),"")</f>
        <v/>
      </c>
      <c r="AA1239" s="104">
        <f t="shared" si="178"/>
        <v>0</v>
      </c>
      <c r="AC1239" s="104">
        <f t="shared" si="179"/>
        <v>0</v>
      </c>
      <c r="AD1239" s="104">
        <f ca="1">IF(F1239="Arbeitgeberähnliche Stellung",OFFSET(MD!$Q$5,MATCH(Grundlagen_Abrechnung_KAE!$AK$7,MD_JAHR,0),0)*$H1239,IF(J1239&gt;0,AC1239,I1239))</f>
        <v>0</v>
      </c>
      <c r="AF1239" s="85" t="e">
        <f ca="1">OFFSET(MD!$P$5,MATCH($AK$7,MD_JAHR,0),0)*12</f>
        <v>#VALUE!</v>
      </c>
      <c r="AG1239" s="85">
        <f t="shared" si="180"/>
        <v>0</v>
      </c>
      <c r="AH1239" s="81"/>
      <c r="AJ1239" s="72"/>
      <c r="AK1239" s="72"/>
      <c r="AL1239" s="72"/>
      <c r="AM1239" s="72"/>
      <c r="AN1239" s="72"/>
    </row>
    <row r="1240" spans="2:40" ht="15" customHeight="1" x14ac:dyDescent="0.2">
      <c r="B1240" s="78"/>
      <c r="C1240" s="78"/>
      <c r="D1240" s="78"/>
      <c r="E1240" s="79"/>
      <c r="F1240" s="80"/>
      <c r="G1240" s="73"/>
      <c r="H1240" s="82"/>
      <c r="I1240" s="93"/>
      <c r="J1240" s="90"/>
      <c r="K1240" s="83"/>
      <c r="L1240" s="83"/>
      <c r="M1240" s="84"/>
      <c r="N1240" s="83"/>
      <c r="O1240" s="104" t="str">
        <f ca="1">IF($B1240="","",IF(F1240="Arbeitgeberähnliche Stellung",OFFSET(MD!$Q$5,MATCH(Grundlagen_Abrechnung_KAE!$AK$7,MD_JAHR,0),0)*$H1240,IF(((AD1240/12*M1240*12)+N1240)&gt;AF1240,AF1240/12,((AD1240/12*M1240*12)+N1240)/12)))</f>
        <v/>
      </c>
      <c r="P1240" s="90"/>
      <c r="Q1240" s="90"/>
      <c r="R1240" s="104">
        <f t="shared" si="173"/>
        <v>0</v>
      </c>
      <c r="T1240" s="145">
        <f t="shared" si="174"/>
        <v>0</v>
      </c>
      <c r="U1240" s="76">
        <f t="shared" ca="1" si="175"/>
        <v>0</v>
      </c>
      <c r="V1240" s="76">
        <f t="shared" ca="1" si="181"/>
        <v>0</v>
      </c>
      <c r="W1240" s="76">
        <f t="shared" ca="1" si="176"/>
        <v>0</v>
      </c>
      <c r="Y1240" s="106" t="str">
        <f t="shared" si="177"/>
        <v>prüfen</v>
      </c>
      <c r="Z1240" s="107" t="str">
        <f ca="1">IFERROR(OFFSET(MD!$U$5,MATCH(Grundlagen_Abrechnung_KAE!$E1240,MD_GENDER,0),0),"")</f>
        <v/>
      </c>
      <c r="AA1240" s="104">
        <f t="shared" si="178"/>
        <v>0</v>
      </c>
      <c r="AC1240" s="104">
        <f t="shared" si="179"/>
        <v>0</v>
      </c>
      <c r="AD1240" s="104">
        <f ca="1">IF(F1240="Arbeitgeberähnliche Stellung",OFFSET(MD!$Q$5,MATCH(Grundlagen_Abrechnung_KAE!$AK$7,MD_JAHR,0),0)*$H1240,IF(J1240&gt;0,AC1240,I1240))</f>
        <v>0</v>
      </c>
      <c r="AF1240" s="85" t="e">
        <f ca="1">OFFSET(MD!$P$5,MATCH($AK$7,MD_JAHR,0),0)*12</f>
        <v>#VALUE!</v>
      </c>
      <c r="AG1240" s="85">
        <f t="shared" si="180"/>
        <v>0</v>
      </c>
      <c r="AH1240" s="81"/>
      <c r="AJ1240" s="72"/>
      <c r="AK1240" s="72"/>
      <c r="AL1240" s="72"/>
      <c r="AM1240" s="72"/>
      <c r="AN1240" s="72"/>
    </row>
    <row r="1241" spans="2:40" ht="15" customHeight="1" x14ac:dyDescent="0.2">
      <c r="B1241" s="78"/>
      <c r="C1241" s="78"/>
      <c r="D1241" s="78"/>
      <c r="E1241" s="79"/>
      <c r="F1241" s="80"/>
      <c r="G1241" s="73"/>
      <c r="H1241" s="82"/>
      <c r="I1241" s="93"/>
      <c r="J1241" s="90"/>
      <c r="K1241" s="83"/>
      <c r="L1241" s="83"/>
      <c r="M1241" s="84"/>
      <c r="N1241" s="83"/>
      <c r="O1241" s="104" t="str">
        <f ca="1">IF($B1241="","",IF(F1241="Arbeitgeberähnliche Stellung",OFFSET(MD!$Q$5,MATCH(Grundlagen_Abrechnung_KAE!$AK$7,MD_JAHR,0),0)*$H1241,IF(((AD1241/12*M1241*12)+N1241)&gt;AF1241,AF1241/12,((AD1241/12*M1241*12)+N1241)/12)))</f>
        <v/>
      </c>
      <c r="P1241" s="90"/>
      <c r="Q1241" s="90"/>
      <c r="R1241" s="104">
        <f t="shared" si="173"/>
        <v>0</v>
      </c>
      <c r="T1241" s="145">
        <f t="shared" si="174"/>
        <v>0</v>
      </c>
      <c r="U1241" s="76">
        <f t="shared" ca="1" si="175"/>
        <v>0</v>
      </c>
      <c r="V1241" s="76">
        <f t="shared" ca="1" si="181"/>
        <v>0</v>
      </c>
      <c r="W1241" s="76">
        <f t="shared" ca="1" si="176"/>
        <v>0</v>
      </c>
      <c r="Y1241" s="106" t="str">
        <f t="shared" si="177"/>
        <v>prüfen</v>
      </c>
      <c r="Z1241" s="107" t="str">
        <f ca="1">IFERROR(OFFSET(MD!$U$5,MATCH(Grundlagen_Abrechnung_KAE!$E1241,MD_GENDER,0),0),"")</f>
        <v/>
      </c>
      <c r="AA1241" s="104">
        <f t="shared" si="178"/>
        <v>0</v>
      </c>
      <c r="AC1241" s="104">
        <f t="shared" si="179"/>
        <v>0</v>
      </c>
      <c r="AD1241" s="104">
        <f ca="1">IF(F1241="Arbeitgeberähnliche Stellung",OFFSET(MD!$Q$5,MATCH(Grundlagen_Abrechnung_KAE!$AK$7,MD_JAHR,0),0)*$H1241,IF(J1241&gt;0,AC1241,I1241))</f>
        <v>0</v>
      </c>
      <c r="AF1241" s="85" t="e">
        <f ca="1">OFFSET(MD!$P$5,MATCH($AK$7,MD_JAHR,0),0)*12</f>
        <v>#VALUE!</v>
      </c>
      <c r="AG1241" s="85">
        <f t="shared" si="180"/>
        <v>0</v>
      </c>
      <c r="AH1241" s="81"/>
      <c r="AJ1241" s="72"/>
      <c r="AK1241" s="72"/>
      <c r="AL1241" s="72"/>
      <c r="AM1241" s="72"/>
      <c r="AN1241" s="72"/>
    </row>
    <row r="1242" spans="2:40" ht="15" customHeight="1" x14ac:dyDescent="0.2">
      <c r="B1242" s="78"/>
      <c r="C1242" s="78"/>
      <c r="D1242" s="78"/>
      <c r="E1242" s="79"/>
      <c r="F1242" s="80"/>
      <c r="G1242" s="73"/>
      <c r="H1242" s="82"/>
      <c r="I1242" s="93"/>
      <c r="J1242" s="90"/>
      <c r="K1242" s="83"/>
      <c r="L1242" s="83"/>
      <c r="M1242" s="84"/>
      <c r="N1242" s="83"/>
      <c r="O1242" s="104" t="str">
        <f ca="1">IF($B1242="","",IF(F1242="Arbeitgeberähnliche Stellung",OFFSET(MD!$Q$5,MATCH(Grundlagen_Abrechnung_KAE!$AK$7,MD_JAHR,0),0)*$H1242,IF(((AD1242/12*M1242*12)+N1242)&gt;AF1242,AF1242/12,((AD1242/12*M1242*12)+N1242)/12)))</f>
        <v/>
      </c>
      <c r="P1242" s="90"/>
      <c r="Q1242" s="90"/>
      <c r="R1242" s="104">
        <f t="shared" si="173"/>
        <v>0</v>
      </c>
      <c r="T1242" s="145">
        <f t="shared" si="174"/>
        <v>0</v>
      </c>
      <c r="U1242" s="76">
        <f t="shared" ca="1" si="175"/>
        <v>0</v>
      </c>
      <c r="V1242" s="76">
        <f t="shared" ca="1" si="181"/>
        <v>0</v>
      </c>
      <c r="W1242" s="76">
        <f t="shared" ca="1" si="176"/>
        <v>0</v>
      </c>
      <c r="Y1242" s="106" t="str">
        <f t="shared" si="177"/>
        <v>prüfen</v>
      </c>
      <c r="Z1242" s="107" t="str">
        <f ca="1">IFERROR(OFFSET(MD!$U$5,MATCH(Grundlagen_Abrechnung_KAE!$E1242,MD_GENDER,0),0),"")</f>
        <v/>
      </c>
      <c r="AA1242" s="104">
        <f t="shared" si="178"/>
        <v>0</v>
      </c>
      <c r="AC1242" s="104">
        <f t="shared" si="179"/>
        <v>0</v>
      </c>
      <c r="AD1242" s="104">
        <f ca="1">IF(F1242="Arbeitgeberähnliche Stellung",OFFSET(MD!$Q$5,MATCH(Grundlagen_Abrechnung_KAE!$AK$7,MD_JAHR,0),0)*$H1242,IF(J1242&gt;0,AC1242,I1242))</f>
        <v>0</v>
      </c>
      <c r="AF1242" s="85" t="e">
        <f ca="1">OFFSET(MD!$P$5,MATCH($AK$7,MD_JAHR,0),0)*12</f>
        <v>#VALUE!</v>
      </c>
      <c r="AG1242" s="85">
        <f t="shared" si="180"/>
        <v>0</v>
      </c>
      <c r="AH1242" s="81"/>
      <c r="AJ1242" s="72"/>
      <c r="AK1242" s="72"/>
      <c r="AL1242" s="72"/>
      <c r="AM1242" s="72"/>
      <c r="AN1242" s="72"/>
    </row>
    <row r="1243" spans="2:40" ht="15" customHeight="1" x14ac:dyDescent="0.2">
      <c r="B1243" s="78"/>
      <c r="C1243" s="78"/>
      <c r="D1243" s="78"/>
      <c r="E1243" s="79"/>
      <c r="F1243" s="80"/>
      <c r="G1243" s="73"/>
      <c r="H1243" s="82"/>
      <c r="I1243" s="93"/>
      <c r="J1243" s="90"/>
      <c r="K1243" s="83"/>
      <c r="L1243" s="83"/>
      <c r="M1243" s="84"/>
      <c r="N1243" s="83"/>
      <c r="O1243" s="104" t="str">
        <f ca="1">IF($B1243="","",IF(F1243="Arbeitgeberähnliche Stellung",OFFSET(MD!$Q$5,MATCH(Grundlagen_Abrechnung_KAE!$AK$7,MD_JAHR,0),0)*$H1243,IF(((AD1243/12*M1243*12)+N1243)&gt;AF1243,AF1243/12,((AD1243/12*M1243*12)+N1243)/12)))</f>
        <v/>
      </c>
      <c r="P1243" s="90"/>
      <c r="Q1243" s="90"/>
      <c r="R1243" s="104">
        <f t="shared" si="173"/>
        <v>0</v>
      </c>
      <c r="T1243" s="145">
        <f t="shared" si="174"/>
        <v>0</v>
      </c>
      <c r="U1243" s="76">
        <f t="shared" ca="1" si="175"/>
        <v>0</v>
      </c>
      <c r="V1243" s="76">
        <f t="shared" ca="1" si="181"/>
        <v>0</v>
      </c>
      <c r="W1243" s="76">
        <f t="shared" ca="1" si="176"/>
        <v>0</v>
      </c>
      <c r="Y1243" s="106" t="str">
        <f t="shared" si="177"/>
        <v>prüfen</v>
      </c>
      <c r="Z1243" s="107" t="str">
        <f ca="1">IFERROR(OFFSET(MD!$U$5,MATCH(Grundlagen_Abrechnung_KAE!$E1243,MD_GENDER,0),0),"")</f>
        <v/>
      </c>
      <c r="AA1243" s="104">
        <f t="shared" si="178"/>
        <v>0</v>
      </c>
      <c r="AC1243" s="104">
        <f t="shared" si="179"/>
        <v>0</v>
      </c>
      <c r="AD1243" s="104">
        <f ca="1">IF(F1243="Arbeitgeberähnliche Stellung",OFFSET(MD!$Q$5,MATCH(Grundlagen_Abrechnung_KAE!$AK$7,MD_JAHR,0),0)*$H1243,IF(J1243&gt;0,AC1243,I1243))</f>
        <v>0</v>
      </c>
      <c r="AF1243" s="85" t="e">
        <f ca="1">OFFSET(MD!$P$5,MATCH($AK$7,MD_JAHR,0),0)*12</f>
        <v>#VALUE!</v>
      </c>
      <c r="AG1243" s="85">
        <f t="shared" si="180"/>
        <v>0</v>
      </c>
      <c r="AH1243" s="81"/>
      <c r="AJ1243" s="72"/>
      <c r="AK1243" s="72"/>
      <c r="AL1243" s="72"/>
      <c r="AM1243" s="72"/>
      <c r="AN1243" s="72"/>
    </row>
    <row r="1244" spans="2:40" ht="15" customHeight="1" x14ac:dyDescent="0.2">
      <c r="B1244" s="78"/>
      <c r="C1244" s="78"/>
      <c r="D1244" s="78"/>
      <c r="E1244" s="79"/>
      <c r="F1244" s="80"/>
      <c r="G1244" s="73"/>
      <c r="H1244" s="82"/>
      <c r="I1244" s="93"/>
      <c r="J1244" s="90"/>
      <c r="K1244" s="83"/>
      <c r="L1244" s="83"/>
      <c r="M1244" s="84"/>
      <c r="N1244" s="83"/>
      <c r="O1244" s="104" t="str">
        <f ca="1">IF($B1244="","",IF(F1244="Arbeitgeberähnliche Stellung",OFFSET(MD!$Q$5,MATCH(Grundlagen_Abrechnung_KAE!$AK$7,MD_JAHR,0),0)*$H1244,IF(((AD1244/12*M1244*12)+N1244)&gt;AF1244,AF1244/12,((AD1244/12*M1244*12)+N1244)/12)))</f>
        <v/>
      </c>
      <c r="P1244" s="90"/>
      <c r="Q1244" s="90"/>
      <c r="R1244" s="104">
        <f t="shared" si="173"/>
        <v>0</v>
      </c>
      <c r="T1244" s="145">
        <f t="shared" si="174"/>
        <v>0</v>
      </c>
      <c r="U1244" s="76">
        <f t="shared" ca="1" si="175"/>
        <v>0</v>
      </c>
      <c r="V1244" s="76">
        <f t="shared" ca="1" si="181"/>
        <v>0</v>
      </c>
      <c r="W1244" s="76">
        <f t="shared" ca="1" si="176"/>
        <v>0</v>
      </c>
      <c r="Y1244" s="106" t="str">
        <f t="shared" si="177"/>
        <v>prüfen</v>
      </c>
      <c r="Z1244" s="107" t="str">
        <f ca="1">IFERROR(OFFSET(MD!$U$5,MATCH(Grundlagen_Abrechnung_KAE!$E1244,MD_GENDER,0),0),"")</f>
        <v/>
      </c>
      <c r="AA1244" s="104">
        <f t="shared" si="178"/>
        <v>0</v>
      </c>
      <c r="AC1244" s="104">
        <f t="shared" si="179"/>
        <v>0</v>
      </c>
      <c r="AD1244" s="104">
        <f ca="1">IF(F1244="Arbeitgeberähnliche Stellung",OFFSET(MD!$Q$5,MATCH(Grundlagen_Abrechnung_KAE!$AK$7,MD_JAHR,0),0)*$H1244,IF(J1244&gt;0,AC1244,I1244))</f>
        <v>0</v>
      </c>
      <c r="AF1244" s="85" t="e">
        <f ca="1">OFFSET(MD!$P$5,MATCH($AK$7,MD_JAHR,0),0)*12</f>
        <v>#VALUE!</v>
      </c>
      <c r="AG1244" s="85">
        <f t="shared" si="180"/>
        <v>0</v>
      </c>
      <c r="AH1244" s="81"/>
      <c r="AJ1244" s="72"/>
      <c r="AK1244" s="72"/>
      <c r="AL1244" s="72"/>
      <c r="AM1244" s="72"/>
      <c r="AN1244" s="72"/>
    </row>
    <row r="1245" spans="2:40" ht="15" customHeight="1" x14ac:dyDescent="0.2">
      <c r="B1245" s="78"/>
      <c r="C1245" s="78"/>
      <c r="D1245" s="78"/>
      <c r="E1245" s="79"/>
      <c r="F1245" s="80"/>
      <c r="G1245" s="73"/>
      <c r="H1245" s="82"/>
      <c r="I1245" s="93"/>
      <c r="J1245" s="90"/>
      <c r="K1245" s="83"/>
      <c r="L1245" s="83"/>
      <c r="M1245" s="84"/>
      <c r="N1245" s="83"/>
      <c r="O1245" s="104" t="str">
        <f ca="1">IF($B1245="","",IF(F1245="Arbeitgeberähnliche Stellung",OFFSET(MD!$Q$5,MATCH(Grundlagen_Abrechnung_KAE!$AK$7,MD_JAHR,0),0)*$H1245,IF(((AD1245/12*M1245*12)+N1245)&gt;AF1245,AF1245/12,((AD1245/12*M1245*12)+N1245)/12)))</f>
        <v/>
      </c>
      <c r="P1245" s="90"/>
      <c r="Q1245" s="90"/>
      <c r="R1245" s="104">
        <f t="shared" si="173"/>
        <v>0</v>
      </c>
      <c r="T1245" s="145">
        <f t="shared" si="174"/>
        <v>0</v>
      </c>
      <c r="U1245" s="76">
        <f t="shared" ca="1" si="175"/>
        <v>0</v>
      </c>
      <c r="V1245" s="76">
        <f t="shared" ca="1" si="181"/>
        <v>0</v>
      </c>
      <c r="W1245" s="76">
        <f t="shared" ca="1" si="176"/>
        <v>0</v>
      </c>
      <c r="Y1245" s="106" t="str">
        <f t="shared" si="177"/>
        <v>prüfen</v>
      </c>
      <c r="Z1245" s="107" t="str">
        <f ca="1">IFERROR(OFFSET(MD!$U$5,MATCH(Grundlagen_Abrechnung_KAE!$E1245,MD_GENDER,0),0),"")</f>
        <v/>
      </c>
      <c r="AA1245" s="104">
        <f t="shared" si="178"/>
        <v>0</v>
      </c>
      <c r="AC1245" s="104">
        <f t="shared" si="179"/>
        <v>0</v>
      </c>
      <c r="AD1245" s="104">
        <f ca="1">IF(F1245="Arbeitgeberähnliche Stellung",OFFSET(MD!$Q$5,MATCH(Grundlagen_Abrechnung_KAE!$AK$7,MD_JAHR,0),0)*$H1245,IF(J1245&gt;0,AC1245,I1245))</f>
        <v>0</v>
      </c>
      <c r="AF1245" s="85" t="e">
        <f ca="1">OFFSET(MD!$P$5,MATCH($AK$7,MD_JAHR,0),0)*12</f>
        <v>#VALUE!</v>
      </c>
      <c r="AG1245" s="85">
        <f t="shared" si="180"/>
        <v>0</v>
      </c>
      <c r="AH1245" s="81"/>
      <c r="AJ1245" s="72"/>
      <c r="AK1245" s="72"/>
      <c r="AL1245" s="72"/>
      <c r="AM1245" s="72"/>
      <c r="AN1245" s="72"/>
    </row>
    <row r="1246" spans="2:40" ht="15" customHeight="1" x14ac:dyDescent="0.2">
      <c r="B1246" s="78"/>
      <c r="C1246" s="78"/>
      <c r="D1246" s="78"/>
      <c r="E1246" s="79"/>
      <c r="F1246" s="80"/>
      <c r="G1246" s="73"/>
      <c r="H1246" s="82"/>
      <c r="I1246" s="93"/>
      <c r="J1246" s="90"/>
      <c r="K1246" s="83"/>
      <c r="L1246" s="83"/>
      <c r="M1246" s="84"/>
      <c r="N1246" s="83"/>
      <c r="O1246" s="104" t="str">
        <f ca="1">IF($B1246="","",IF(F1246="Arbeitgeberähnliche Stellung",OFFSET(MD!$Q$5,MATCH(Grundlagen_Abrechnung_KAE!$AK$7,MD_JAHR,0),0)*$H1246,IF(((AD1246/12*M1246*12)+N1246)&gt;AF1246,AF1246/12,((AD1246/12*M1246*12)+N1246)/12)))</f>
        <v/>
      </c>
      <c r="P1246" s="90"/>
      <c r="Q1246" s="90"/>
      <c r="R1246" s="104">
        <f t="shared" si="173"/>
        <v>0</v>
      </c>
      <c r="T1246" s="145">
        <f t="shared" si="174"/>
        <v>0</v>
      </c>
      <c r="U1246" s="76">
        <f t="shared" ca="1" si="175"/>
        <v>0</v>
      </c>
      <c r="V1246" s="76">
        <f t="shared" ca="1" si="181"/>
        <v>0</v>
      </c>
      <c r="W1246" s="76">
        <f t="shared" ca="1" si="176"/>
        <v>0</v>
      </c>
      <c r="Y1246" s="106" t="str">
        <f t="shared" si="177"/>
        <v>prüfen</v>
      </c>
      <c r="Z1246" s="107" t="str">
        <f ca="1">IFERROR(OFFSET(MD!$U$5,MATCH(Grundlagen_Abrechnung_KAE!$E1246,MD_GENDER,0),0),"")</f>
        <v/>
      </c>
      <c r="AA1246" s="104">
        <f t="shared" si="178"/>
        <v>0</v>
      </c>
      <c r="AC1246" s="104">
        <f t="shared" si="179"/>
        <v>0</v>
      </c>
      <c r="AD1246" s="104">
        <f ca="1">IF(F1246="Arbeitgeberähnliche Stellung",OFFSET(MD!$Q$5,MATCH(Grundlagen_Abrechnung_KAE!$AK$7,MD_JAHR,0),0)*$H1246,IF(J1246&gt;0,AC1246,I1246))</f>
        <v>0</v>
      </c>
      <c r="AF1246" s="85" t="e">
        <f ca="1">OFFSET(MD!$P$5,MATCH($AK$7,MD_JAHR,0),0)*12</f>
        <v>#VALUE!</v>
      </c>
      <c r="AG1246" s="85">
        <f t="shared" si="180"/>
        <v>0</v>
      </c>
      <c r="AH1246" s="81"/>
      <c r="AJ1246" s="72"/>
      <c r="AK1246" s="72"/>
      <c r="AL1246" s="72"/>
      <c r="AM1246" s="72"/>
      <c r="AN1246" s="72"/>
    </row>
    <row r="1247" spans="2:40" ht="15" customHeight="1" x14ac:dyDescent="0.2">
      <c r="B1247" s="78"/>
      <c r="C1247" s="78"/>
      <c r="D1247" s="78"/>
      <c r="E1247" s="79"/>
      <c r="F1247" s="80"/>
      <c r="G1247" s="73"/>
      <c r="H1247" s="82"/>
      <c r="I1247" s="93"/>
      <c r="J1247" s="90"/>
      <c r="K1247" s="83"/>
      <c r="L1247" s="83"/>
      <c r="M1247" s="84"/>
      <c r="N1247" s="83"/>
      <c r="O1247" s="104" t="str">
        <f ca="1">IF($B1247="","",IF(F1247="Arbeitgeberähnliche Stellung",OFFSET(MD!$Q$5,MATCH(Grundlagen_Abrechnung_KAE!$AK$7,MD_JAHR,0),0)*$H1247,IF(((AD1247/12*M1247*12)+N1247)&gt;AF1247,AF1247/12,((AD1247/12*M1247*12)+N1247)/12)))</f>
        <v/>
      </c>
      <c r="P1247" s="90"/>
      <c r="Q1247" s="90"/>
      <c r="R1247" s="104">
        <f t="shared" si="173"/>
        <v>0</v>
      </c>
      <c r="T1247" s="145">
        <f t="shared" si="174"/>
        <v>0</v>
      </c>
      <c r="U1247" s="76">
        <f t="shared" ca="1" si="175"/>
        <v>0</v>
      </c>
      <c r="V1247" s="76">
        <f t="shared" ca="1" si="181"/>
        <v>0</v>
      </c>
      <c r="W1247" s="76">
        <f t="shared" ca="1" si="176"/>
        <v>0</v>
      </c>
      <c r="Y1247" s="106" t="str">
        <f t="shared" si="177"/>
        <v>prüfen</v>
      </c>
      <c r="Z1247" s="107" t="str">
        <f ca="1">IFERROR(OFFSET(MD!$U$5,MATCH(Grundlagen_Abrechnung_KAE!$E1247,MD_GENDER,0),0),"")</f>
        <v/>
      </c>
      <c r="AA1247" s="104">
        <f t="shared" si="178"/>
        <v>0</v>
      </c>
      <c r="AC1247" s="104">
        <f t="shared" si="179"/>
        <v>0</v>
      </c>
      <c r="AD1247" s="104">
        <f ca="1">IF(F1247="Arbeitgeberähnliche Stellung",OFFSET(MD!$Q$5,MATCH(Grundlagen_Abrechnung_KAE!$AK$7,MD_JAHR,0),0)*$H1247,IF(J1247&gt;0,AC1247,I1247))</f>
        <v>0</v>
      </c>
      <c r="AF1247" s="85" t="e">
        <f ca="1">OFFSET(MD!$P$5,MATCH($AK$7,MD_JAHR,0),0)*12</f>
        <v>#VALUE!</v>
      </c>
      <c r="AG1247" s="85">
        <f t="shared" si="180"/>
        <v>0</v>
      </c>
      <c r="AH1247" s="81"/>
      <c r="AJ1247" s="72"/>
      <c r="AK1247" s="72"/>
      <c r="AL1247" s="72"/>
      <c r="AM1247" s="72"/>
      <c r="AN1247" s="72"/>
    </row>
    <row r="1248" spans="2:40" ht="15" customHeight="1" x14ac:dyDescent="0.2">
      <c r="B1248" s="78"/>
      <c r="C1248" s="78"/>
      <c r="D1248" s="78"/>
      <c r="E1248" s="79"/>
      <c r="F1248" s="80"/>
      <c r="G1248" s="73"/>
      <c r="H1248" s="82"/>
      <c r="I1248" s="93"/>
      <c r="J1248" s="90"/>
      <c r="K1248" s="83"/>
      <c r="L1248" s="83"/>
      <c r="M1248" s="84"/>
      <c r="N1248" s="83"/>
      <c r="O1248" s="104" t="str">
        <f ca="1">IF($B1248="","",IF(F1248="Arbeitgeberähnliche Stellung",OFFSET(MD!$Q$5,MATCH(Grundlagen_Abrechnung_KAE!$AK$7,MD_JAHR,0),0)*$H1248,IF(((AD1248/12*M1248*12)+N1248)&gt;AF1248,AF1248/12,((AD1248/12*M1248*12)+N1248)/12)))</f>
        <v/>
      </c>
      <c r="P1248" s="90"/>
      <c r="Q1248" s="90"/>
      <c r="R1248" s="104">
        <f t="shared" si="173"/>
        <v>0</v>
      </c>
      <c r="T1248" s="145">
        <f t="shared" si="174"/>
        <v>0</v>
      </c>
      <c r="U1248" s="76">
        <f t="shared" ca="1" si="175"/>
        <v>0</v>
      </c>
      <c r="V1248" s="76">
        <f t="shared" ca="1" si="181"/>
        <v>0</v>
      </c>
      <c r="W1248" s="76">
        <f t="shared" ca="1" si="176"/>
        <v>0</v>
      </c>
      <c r="Y1248" s="106" t="str">
        <f t="shared" si="177"/>
        <v>prüfen</v>
      </c>
      <c r="Z1248" s="107" t="str">
        <f ca="1">IFERROR(OFFSET(MD!$U$5,MATCH(Grundlagen_Abrechnung_KAE!$E1248,MD_GENDER,0),0),"")</f>
        <v/>
      </c>
      <c r="AA1248" s="104">
        <f t="shared" si="178"/>
        <v>0</v>
      </c>
      <c r="AC1248" s="104">
        <f t="shared" si="179"/>
        <v>0</v>
      </c>
      <c r="AD1248" s="104">
        <f ca="1">IF(F1248="Arbeitgeberähnliche Stellung",OFFSET(MD!$Q$5,MATCH(Grundlagen_Abrechnung_KAE!$AK$7,MD_JAHR,0),0)*$H1248,IF(J1248&gt;0,AC1248,I1248))</f>
        <v>0</v>
      </c>
      <c r="AF1248" s="85" t="e">
        <f ca="1">OFFSET(MD!$P$5,MATCH($AK$7,MD_JAHR,0),0)*12</f>
        <v>#VALUE!</v>
      </c>
      <c r="AG1248" s="85">
        <f t="shared" si="180"/>
        <v>0</v>
      </c>
      <c r="AH1248" s="81"/>
      <c r="AJ1248" s="72"/>
      <c r="AK1248" s="72"/>
      <c r="AL1248" s="72"/>
      <c r="AM1248" s="72"/>
      <c r="AN1248" s="72"/>
    </row>
    <row r="1249" spans="2:40" ht="15" customHeight="1" x14ac:dyDescent="0.2">
      <c r="B1249" s="78"/>
      <c r="C1249" s="78"/>
      <c r="D1249" s="78"/>
      <c r="E1249" s="79"/>
      <c r="F1249" s="80"/>
      <c r="G1249" s="73"/>
      <c r="H1249" s="82"/>
      <c r="I1249" s="93"/>
      <c r="J1249" s="90"/>
      <c r="K1249" s="83"/>
      <c r="L1249" s="83"/>
      <c r="M1249" s="84"/>
      <c r="N1249" s="83"/>
      <c r="O1249" s="104" t="str">
        <f ca="1">IF($B1249="","",IF(F1249="Arbeitgeberähnliche Stellung",OFFSET(MD!$Q$5,MATCH(Grundlagen_Abrechnung_KAE!$AK$7,MD_JAHR,0),0)*$H1249,IF(((AD1249/12*M1249*12)+N1249)&gt;AF1249,AF1249/12,((AD1249/12*M1249*12)+N1249)/12)))</f>
        <v/>
      </c>
      <c r="P1249" s="90"/>
      <c r="Q1249" s="90"/>
      <c r="R1249" s="104">
        <f t="shared" si="173"/>
        <v>0</v>
      </c>
      <c r="T1249" s="145">
        <f t="shared" si="174"/>
        <v>0</v>
      </c>
      <c r="U1249" s="76">
        <f t="shared" ca="1" si="175"/>
        <v>0</v>
      </c>
      <c r="V1249" s="76">
        <f t="shared" ca="1" si="181"/>
        <v>0</v>
      </c>
      <c r="W1249" s="76">
        <f t="shared" ca="1" si="176"/>
        <v>0</v>
      </c>
      <c r="Y1249" s="106" t="str">
        <f t="shared" si="177"/>
        <v>prüfen</v>
      </c>
      <c r="Z1249" s="107" t="str">
        <f ca="1">IFERROR(OFFSET(MD!$U$5,MATCH(Grundlagen_Abrechnung_KAE!$E1249,MD_GENDER,0),0),"")</f>
        <v/>
      </c>
      <c r="AA1249" s="104">
        <f t="shared" si="178"/>
        <v>0</v>
      </c>
      <c r="AC1249" s="104">
        <f t="shared" si="179"/>
        <v>0</v>
      </c>
      <c r="AD1249" s="104">
        <f ca="1">IF(F1249="Arbeitgeberähnliche Stellung",OFFSET(MD!$Q$5,MATCH(Grundlagen_Abrechnung_KAE!$AK$7,MD_JAHR,0),0)*$H1249,IF(J1249&gt;0,AC1249,I1249))</f>
        <v>0</v>
      </c>
      <c r="AF1249" s="85" t="e">
        <f ca="1">OFFSET(MD!$P$5,MATCH($AK$7,MD_JAHR,0),0)*12</f>
        <v>#VALUE!</v>
      </c>
      <c r="AG1249" s="85">
        <f t="shared" si="180"/>
        <v>0</v>
      </c>
      <c r="AH1249" s="81"/>
      <c r="AJ1249" s="72"/>
      <c r="AK1249" s="72"/>
      <c r="AL1249" s="72"/>
      <c r="AM1249" s="72"/>
      <c r="AN1249" s="72"/>
    </row>
    <row r="1250" spans="2:40" ht="15" customHeight="1" x14ac:dyDescent="0.2">
      <c r="B1250" s="78"/>
      <c r="C1250" s="78"/>
      <c r="D1250" s="78"/>
      <c r="E1250" s="79"/>
      <c r="F1250" s="80"/>
      <c r="G1250" s="73"/>
      <c r="H1250" s="82"/>
      <c r="I1250" s="93"/>
      <c r="J1250" s="90"/>
      <c r="K1250" s="83"/>
      <c r="L1250" s="83"/>
      <c r="M1250" s="84"/>
      <c r="N1250" s="83"/>
      <c r="O1250" s="104" t="str">
        <f ca="1">IF($B1250="","",IF(F1250="Arbeitgeberähnliche Stellung",OFFSET(MD!$Q$5,MATCH(Grundlagen_Abrechnung_KAE!$AK$7,MD_JAHR,0),0)*$H1250,IF(((AD1250/12*M1250*12)+N1250)&gt;AF1250,AF1250/12,((AD1250/12*M1250*12)+N1250)/12)))</f>
        <v/>
      </c>
      <c r="P1250" s="90"/>
      <c r="Q1250" s="90"/>
      <c r="R1250" s="104">
        <f t="shared" si="173"/>
        <v>0</v>
      </c>
      <c r="T1250" s="145">
        <f t="shared" si="174"/>
        <v>0</v>
      </c>
      <c r="U1250" s="76">
        <f t="shared" ca="1" si="175"/>
        <v>0</v>
      </c>
      <c r="V1250" s="76">
        <f t="shared" ca="1" si="181"/>
        <v>0</v>
      </c>
      <c r="W1250" s="76">
        <f t="shared" ca="1" si="176"/>
        <v>0</v>
      </c>
      <c r="Y1250" s="106" t="str">
        <f t="shared" si="177"/>
        <v>prüfen</v>
      </c>
      <c r="Z1250" s="107" t="str">
        <f ca="1">IFERROR(OFFSET(MD!$U$5,MATCH(Grundlagen_Abrechnung_KAE!$E1250,MD_GENDER,0),0),"")</f>
        <v/>
      </c>
      <c r="AA1250" s="104">
        <f t="shared" si="178"/>
        <v>0</v>
      </c>
      <c r="AC1250" s="104">
        <f t="shared" si="179"/>
        <v>0</v>
      </c>
      <c r="AD1250" s="104">
        <f ca="1">IF(F1250="Arbeitgeberähnliche Stellung",OFFSET(MD!$Q$5,MATCH(Grundlagen_Abrechnung_KAE!$AK$7,MD_JAHR,0),0)*$H1250,IF(J1250&gt;0,AC1250,I1250))</f>
        <v>0</v>
      </c>
      <c r="AF1250" s="85" t="e">
        <f ca="1">OFFSET(MD!$P$5,MATCH($AK$7,MD_JAHR,0),0)*12</f>
        <v>#VALUE!</v>
      </c>
      <c r="AG1250" s="85">
        <f t="shared" si="180"/>
        <v>0</v>
      </c>
      <c r="AH1250" s="81"/>
      <c r="AJ1250" s="72"/>
      <c r="AK1250" s="72"/>
      <c r="AL1250" s="72"/>
      <c r="AM1250" s="72"/>
      <c r="AN1250" s="72"/>
    </row>
    <row r="1251" spans="2:40" ht="15" customHeight="1" x14ac:dyDescent="0.2">
      <c r="B1251" s="78"/>
      <c r="C1251" s="78"/>
      <c r="D1251" s="78"/>
      <c r="E1251" s="79"/>
      <c r="F1251" s="80"/>
      <c r="G1251" s="73"/>
      <c r="H1251" s="82"/>
      <c r="I1251" s="93"/>
      <c r="J1251" s="90"/>
      <c r="K1251" s="83"/>
      <c r="L1251" s="83"/>
      <c r="M1251" s="84"/>
      <c r="N1251" s="83"/>
      <c r="O1251" s="104" t="str">
        <f ca="1">IF($B1251="","",IF(F1251="Arbeitgeberähnliche Stellung",OFFSET(MD!$Q$5,MATCH(Grundlagen_Abrechnung_KAE!$AK$7,MD_JAHR,0),0)*$H1251,IF(((AD1251/12*M1251*12)+N1251)&gt;AF1251,AF1251/12,((AD1251/12*M1251*12)+N1251)/12)))</f>
        <v/>
      </c>
      <c r="P1251" s="90"/>
      <c r="Q1251" s="90"/>
      <c r="R1251" s="104">
        <f t="shared" si="173"/>
        <v>0</v>
      </c>
      <c r="T1251" s="145">
        <f t="shared" si="174"/>
        <v>0</v>
      </c>
      <c r="U1251" s="76">
        <f t="shared" ca="1" si="175"/>
        <v>0</v>
      </c>
      <c r="V1251" s="76">
        <f t="shared" ca="1" si="181"/>
        <v>0</v>
      </c>
      <c r="W1251" s="76">
        <f t="shared" ca="1" si="176"/>
        <v>0</v>
      </c>
      <c r="Y1251" s="106" t="str">
        <f t="shared" si="177"/>
        <v>prüfen</v>
      </c>
      <c r="Z1251" s="107" t="str">
        <f ca="1">IFERROR(OFFSET(MD!$U$5,MATCH(Grundlagen_Abrechnung_KAE!$E1251,MD_GENDER,0),0),"")</f>
        <v/>
      </c>
      <c r="AA1251" s="104">
        <f t="shared" si="178"/>
        <v>0</v>
      </c>
      <c r="AC1251" s="104">
        <f t="shared" si="179"/>
        <v>0</v>
      </c>
      <c r="AD1251" s="104">
        <f ca="1">IF(F1251="Arbeitgeberähnliche Stellung",OFFSET(MD!$Q$5,MATCH(Grundlagen_Abrechnung_KAE!$AK$7,MD_JAHR,0),0)*$H1251,IF(J1251&gt;0,AC1251,I1251))</f>
        <v>0</v>
      </c>
      <c r="AF1251" s="85" t="e">
        <f ca="1">OFFSET(MD!$P$5,MATCH($AK$7,MD_JAHR,0),0)*12</f>
        <v>#VALUE!</v>
      </c>
      <c r="AG1251" s="85">
        <f t="shared" si="180"/>
        <v>0</v>
      </c>
      <c r="AH1251" s="81"/>
      <c r="AJ1251" s="72"/>
      <c r="AK1251" s="72"/>
      <c r="AL1251" s="72"/>
      <c r="AM1251" s="72"/>
      <c r="AN1251" s="72"/>
    </row>
    <row r="1252" spans="2:40" ht="15" customHeight="1" x14ac:dyDescent="0.2">
      <c r="B1252" s="78"/>
      <c r="C1252" s="78"/>
      <c r="D1252" s="78"/>
      <c r="E1252" s="79"/>
      <c r="F1252" s="80"/>
      <c r="G1252" s="73"/>
      <c r="H1252" s="82"/>
      <c r="I1252" s="93"/>
      <c r="J1252" s="90"/>
      <c r="K1252" s="83"/>
      <c r="L1252" s="83"/>
      <c r="M1252" s="84"/>
      <c r="N1252" s="83"/>
      <c r="O1252" s="104" t="str">
        <f ca="1">IF($B1252="","",IF(F1252="Arbeitgeberähnliche Stellung",OFFSET(MD!$Q$5,MATCH(Grundlagen_Abrechnung_KAE!$AK$7,MD_JAHR,0),0)*$H1252,IF(((AD1252/12*M1252*12)+N1252)&gt;AF1252,AF1252/12,((AD1252/12*M1252*12)+N1252)/12)))</f>
        <v/>
      </c>
      <c r="P1252" s="90"/>
      <c r="Q1252" s="90"/>
      <c r="R1252" s="104">
        <f t="shared" si="173"/>
        <v>0</v>
      </c>
      <c r="T1252" s="145">
        <f t="shared" si="174"/>
        <v>0</v>
      </c>
      <c r="U1252" s="76">
        <f t="shared" ca="1" si="175"/>
        <v>0</v>
      </c>
      <c r="V1252" s="76">
        <f t="shared" ca="1" si="181"/>
        <v>0</v>
      </c>
      <c r="W1252" s="76">
        <f t="shared" ca="1" si="176"/>
        <v>0</v>
      </c>
      <c r="Y1252" s="106" t="str">
        <f t="shared" si="177"/>
        <v>prüfen</v>
      </c>
      <c r="Z1252" s="107" t="str">
        <f ca="1">IFERROR(OFFSET(MD!$U$5,MATCH(Grundlagen_Abrechnung_KAE!$E1252,MD_GENDER,0),0),"")</f>
        <v/>
      </c>
      <c r="AA1252" s="104">
        <f t="shared" si="178"/>
        <v>0</v>
      </c>
      <c r="AC1252" s="104">
        <f t="shared" si="179"/>
        <v>0</v>
      </c>
      <c r="AD1252" s="104">
        <f ca="1">IF(F1252="Arbeitgeberähnliche Stellung",OFFSET(MD!$Q$5,MATCH(Grundlagen_Abrechnung_KAE!$AK$7,MD_JAHR,0),0)*$H1252,IF(J1252&gt;0,AC1252,I1252))</f>
        <v>0</v>
      </c>
      <c r="AF1252" s="85" t="e">
        <f ca="1">OFFSET(MD!$P$5,MATCH($AK$7,MD_JAHR,0),0)*12</f>
        <v>#VALUE!</v>
      </c>
      <c r="AG1252" s="85">
        <f t="shared" si="180"/>
        <v>0</v>
      </c>
      <c r="AH1252" s="81"/>
      <c r="AJ1252" s="72"/>
      <c r="AK1252" s="72"/>
      <c r="AL1252" s="72"/>
      <c r="AM1252" s="72"/>
      <c r="AN1252" s="72"/>
    </row>
    <row r="1253" spans="2:40" ht="15" customHeight="1" x14ac:dyDescent="0.2">
      <c r="B1253" s="78"/>
      <c r="C1253" s="78"/>
      <c r="D1253" s="78"/>
      <c r="E1253" s="79"/>
      <c r="F1253" s="80"/>
      <c r="G1253" s="73"/>
      <c r="H1253" s="82"/>
      <c r="I1253" s="93"/>
      <c r="J1253" s="90"/>
      <c r="K1253" s="83"/>
      <c r="L1253" s="83"/>
      <c r="M1253" s="84"/>
      <c r="N1253" s="83"/>
      <c r="O1253" s="104" t="str">
        <f ca="1">IF($B1253="","",IF(F1253="Arbeitgeberähnliche Stellung",OFFSET(MD!$Q$5,MATCH(Grundlagen_Abrechnung_KAE!$AK$7,MD_JAHR,0),0)*$H1253,IF(((AD1253/12*M1253*12)+N1253)&gt;AF1253,AF1253/12,((AD1253/12*M1253*12)+N1253)/12)))</f>
        <v/>
      </c>
      <c r="P1253" s="90"/>
      <c r="Q1253" s="90"/>
      <c r="R1253" s="104">
        <f t="shared" si="173"/>
        <v>0</v>
      </c>
      <c r="T1253" s="145">
        <f t="shared" si="174"/>
        <v>0</v>
      </c>
      <c r="U1253" s="76">
        <f t="shared" ca="1" si="175"/>
        <v>0</v>
      </c>
      <c r="V1253" s="76">
        <f t="shared" ca="1" si="181"/>
        <v>0</v>
      </c>
      <c r="W1253" s="76">
        <f t="shared" ca="1" si="176"/>
        <v>0</v>
      </c>
      <c r="Y1253" s="106" t="str">
        <f t="shared" si="177"/>
        <v>prüfen</v>
      </c>
      <c r="Z1253" s="107" t="str">
        <f ca="1">IFERROR(OFFSET(MD!$U$5,MATCH(Grundlagen_Abrechnung_KAE!$E1253,MD_GENDER,0),0),"")</f>
        <v/>
      </c>
      <c r="AA1253" s="104">
        <f t="shared" si="178"/>
        <v>0</v>
      </c>
      <c r="AC1253" s="104">
        <f t="shared" si="179"/>
        <v>0</v>
      </c>
      <c r="AD1253" s="104">
        <f ca="1">IF(F1253="Arbeitgeberähnliche Stellung",OFFSET(MD!$Q$5,MATCH(Grundlagen_Abrechnung_KAE!$AK$7,MD_JAHR,0),0)*$H1253,IF(J1253&gt;0,AC1253,I1253))</f>
        <v>0</v>
      </c>
      <c r="AF1253" s="85" t="e">
        <f ca="1">OFFSET(MD!$P$5,MATCH($AK$7,MD_JAHR,0),0)*12</f>
        <v>#VALUE!</v>
      </c>
      <c r="AG1253" s="85">
        <f t="shared" si="180"/>
        <v>0</v>
      </c>
      <c r="AH1253" s="81"/>
      <c r="AJ1253" s="72"/>
      <c r="AK1253" s="72"/>
      <c r="AL1253" s="72"/>
      <c r="AM1253" s="72"/>
      <c r="AN1253" s="72"/>
    </row>
    <row r="1254" spans="2:40" ht="15" customHeight="1" x14ac:dyDescent="0.2">
      <c r="B1254" s="78"/>
      <c r="C1254" s="78"/>
      <c r="D1254" s="78"/>
      <c r="E1254" s="79"/>
      <c r="F1254" s="80"/>
      <c r="G1254" s="73"/>
      <c r="H1254" s="82"/>
      <c r="I1254" s="93"/>
      <c r="J1254" s="90"/>
      <c r="K1254" s="83"/>
      <c r="L1254" s="83"/>
      <c r="M1254" s="84"/>
      <c r="N1254" s="83"/>
      <c r="O1254" s="104" t="str">
        <f ca="1">IF($B1254="","",IF(F1254="Arbeitgeberähnliche Stellung",OFFSET(MD!$Q$5,MATCH(Grundlagen_Abrechnung_KAE!$AK$7,MD_JAHR,0),0)*$H1254,IF(((AD1254/12*M1254*12)+N1254)&gt;AF1254,AF1254/12,((AD1254/12*M1254*12)+N1254)/12)))</f>
        <v/>
      </c>
      <c r="P1254" s="90"/>
      <c r="Q1254" s="90"/>
      <c r="R1254" s="104">
        <f t="shared" si="173"/>
        <v>0</v>
      </c>
      <c r="T1254" s="145">
        <f t="shared" si="174"/>
        <v>0</v>
      </c>
      <c r="U1254" s="76">
        <f t="shared" ca="1" si="175"/>
        <v>0</v>
      </c>
      <c r="V1254" s="76">
        <f t="shared" ca="1" si="181"/>
        <v>0</v>
      </c>
      <c r="W1254" s="76">
        <f t="shared" ca="1" si="176"/>
        <v>0</v>
      </c>
      <c r="Y1254" s="106" t="str">
        <f t="shared" si="177"/>
        <v>prüfen</v>
      </c>
      <c r="Z1254" s="107" t="str">
        <f ca="1">IFERROR(OFFSET(MD!$U$5,MATCH(Grundlagen_Abrechnung_KAE!$E1254,MD_GENDER,0),0),"")</f>
        <v/>
      </c>
      <c r="AA1254" s="104">
        <f t="shared" si="178"/>
        <v>0</v>
      </c>
      <c r="AC1254" s="104">
        <f t="shared" si="179"/>
        <v>0</v>
      </c>
      <c r="AD1254" s="104">
        <f ca="1">IF(F1254="Arbeitgeberähnliche Stellung",OFFSET(MD!$Q$5,MATCH(Grundlagen_Abrechnung_KAE!$AK$7,MD_JAHR,0),0)*$H1254,IF(J1254&gt;0,AC1254,I1254))</f>
        <v>0</v>
      </c>
      <c r="AF1254" s="85" t="e">
        <f ca="1">OFFSET(MD!$P$5,MATCH($AK$7,MD_JAHR,0),0)*12</f>
        <v>#VALUE!</v>
      </c>
      <c r="AG1254" s="85">
        <f t="shared" si="180"/>
        <v>0</v>
      </c>
      <c r="AH1254" s="81"/>
      <c r="AJ1254" s="72"/>
      <c r="AK1254" s="72"/>
      <c r="AL1254" s="72"/>
      <c r="AM1254" s="72"/>
      <c r="AN1254" s="72"/>
    </row>
    <row r="1255" spans="2:40" ht="15" customHeight="1" x14ac:dyDescent="0.2">
      <c r="B1255" s="78"/>
      <c r="C1255" s="78"/>
      <c r="D1255" s="78"/>
      <c r="E1255" s="79"/>
      <c r="F1255" s="80"/>
      <c r="G1255" s="73"/>
      <c r="H1255" s="82"/>
      <c r="I1255" s="93"/>
      <c r="J1255" s="90"/>
      <c r="K1255" s="83"/>
      <c r="L1255" s="83"/>
      <c r="M1255" s="84"/>
      <c r="N1255" s="83"/>
      <c r="O1255" s="104" t="str">
        <f ca="1">IF($B1255="","",IF(F1255="Arbeitgeberähnliche Stellung",OFFSET(MD!$Q$5,MATCH(Grundlagen_Abrechnung_KAE!$AK$7,MD_JAHR,0),0)*$H1255,IF(((AD1255/12*M1255*12)+N1255)&gt;AF1255,AF1255/12,((AD1255/12*M1255*12)+N1255)/12)))</f>
        <v/>
      </c>
      <c r="P1255" s="90"/>
      <c r="Q1255" s="90"/>
      <c r="R1255" s="104">
        <f t="shared" si="173"/>
        <v>0</v>
      </c>
      <c r="T1255" s="145">
        <f t="shared" si="174"/>
        <v>0</v>
      </c>
      <c r="U1255" s="76">
        <f t="shared" ca="1" si="175"/>
        <v>0</v>
      </c>
      <c r="V1255" s="76">
        <f t="shared" ca="1" si="181"/>
        <v>0</v>
      </c>
      <c r="W1255" s="76">
        <f t="shared" ca="1" si="176"/>
        <v>0</v>
      </c>
      <c r="Y1255" s="106" t="str">
        <f t="shared" si="177"/>
        <v>prüfen</v>
      </c>
      <c r="Z1255" s="107" t="str">
        <f ca="1">IFERROR(OFFSET(MD!$U$5,MATCH(Grundlagen_Abrechnung_KAE!$E1255,MD_GENDER,0),0),"")</f>
        <v/>
      </c>
      <c r="AA1255" s="104">
        <f t="shared" si="178"/>
        <v>0</v>
      </c>
      <c r="AC1255" s="104">
        <f t="shared" si="179"/>
        <v>0</v>
      </c>
      <c r="AD1255" s="104">
        <f ca="1">IF(F1255="Arbeitgeberähnliche Stellung",OFFSET(MD!$Q$5,MATCH(Grundlagen_Abrechnung_KAE!$AK$7,MD_JAHR,0),0)*$H1255,IF(J1255&gt;0,AC1255,I1255))</f>
        <v>0</v>
      </c>
      <c r="AF1255" s="85" t="e">
        <f ca="1">OFFSET(MD!$P$5,MATCH($AK$7,MD_JAHR,0),0)*12</f>
        <v>#VALUE!</v>
      </c>
      <c r="AG1255" s="85">
        <f t="shared" si="180"/>
        <v>0</v>
      </c>
      <c r="AH1255" s="81"/>
      <c r="AJ1255" s="72"/>
      <c r="AK1255" s="72"/>
      <c r="AL1255" s="72"/>
      <c r="AM1255" s="72"/>
      <c r="AN1255" s="72"/>
    </row>
    <row r="1256" spans="2:40" ht="15" customHeight="1" x14ac:dyDescent="0.2">
      <c r="B1256" s="78"/>
      <c r="C1256" s="78"/>
      <c r="D1256" s="78"/>
      <c r="E1256" s="79"/>
      <c r="F1256" s="80"/>
      <c r="G1256" s="73"/>
      <c r="H1256" s="82"/>
      <c r="I1256" s="93"/>
      <c r="J1256" s="90"/>
      <c r="K1256" s="83"/>
      <c r="L1256" s="83"/>
      <c r="M1256" s="84"/>
      <c r="N1256" s="83"/>
      <c r="O1256" s="104" t="str">
        <f ca="1">IF($B1256="","",IF(F1256="Arbeitgeberähnliche Stellung",OFFSET(MD!$Q$5,MATCH(Grundlagen_Abrechnung_KAE!$AK$7,MD_JAHR,0),0)*$H1256,IF(((AD1256/12*M1256*12)+N1256)&gt;AF1256,AF1256/12,((AD1256/12*M1256*12)+N1256)/12)))</f>
        <v/>
      </c>
      <c r="P1256" s="90"/>
      <c r="Q1256" s="90"/>
      <c r="R1256" s="104">
        <f t="shared" si="173"/>
        <v>0</v>
      </c>
      <c r="T1256" s="145">
        <f t="shared" si="174"/>
        <v>0</v>
      </c>
      <c r="U1256" s="76">
        <f t="shared" ca="1" si="175"/>
        <v>0</v>
      </c>
      <c r="V1256" s="76">
        <f t="shared" ca="1" si="181"/>
        <v>0</v>
      </c>
      <c r="W1256" s="76">
        <f t="shared" ca="1" si="176"/>
        <v>0</v>
      </c>
      <c r="Y1256" s="106" t="str">
        <f t="shared" si="177"/>
        <v>prüfen</v>
      </c>
      <c r="Z1256" s="107" t="str">
        <f ca="1">IFERROR(OFFSET(MD!$U$5,MATCH(Grundlagen_Abrechnung_KAE!$E1256,MD_GENDER,0),0),"")</f>
        <v/>
      </c>
      <c r="AA1256" s="104">
        <f t="shared" si="178"/>
        <v>0</v>
      </c>
      <c r="AC1256" s="104">
        <f t="shared" si="179"/>
        <v>0</v>
      </c>
      <c r="AD1256" s="104">
        <f ca="1">IF(F1256="Arbeitgeberähnliche Stellung",OFFSET(MD!$Q$5,MATCH(Grundlagen_Abrechnung_KAE!$AK$7,MD_JAHR,0),0)*$H1256,IF(J1256&gt;0,AC1256,I1256))</f>
        <v>0</v>
      </c>
      <c r="AF1256" s="85" t="e">
        <f ca="1">OFFSET(MD!$P$5,MATCH($AK$7,MD_JAHR,0),0)*12</f>
        <v>#VALUE!</v>
      </c>
      <c r="AG1256" s="85">
        <f t="shared" si="180"/>
        <v>0</v>
      </c>
      <c r="AH1256" s="81"/>
      <c r="AJ1256" s="72"/>
      <c r="AK1256" s="72"/>
      <c r="AL1256" s="72"/>
      <c r="AM1256" s="72"/>
      <c r="AN1256" s="72"/>
    </row>
    <row r="1257" spans="2:40" ht="15" customHeight="1" x14ac:dyDescent="0.2">
      <c r="B1257" s="78"/>
      <c r="C1257" s="78"/>
      <c r="D1257" s="78"/>
      <c r="E1257" s="79"/>
      <c r="F1257" s="80"/>
      <c r="G1257" s="73"/>
      <c r="H1257" s="82"/>
      <c r="I1257" s="93"/>
      <c r="J1257" s="90"/>
      <c r="K1257" s="83"/>
      <c r="L1257" s="83"/>
      <c r="M1257" s="84"/>
      <c r="N1257" s="83"/>
      <c r="O1257" s="104" t="str">
        <f ca="1">IF($B1257="","",IF(F1257="Arbeitgeberähnliche Stellung",OFFSET(MD!$Q$5,MATCH(Grundlagen_Abrechnung_KAE!$AK$7,MD_JAHR,0),0)*$H1257,IF(((AD1257/12*M1257*12)+N1257)&gt;AF1257,AF1257/12,((AD1257/12*M1257*12)+N1257)/12)))</f>
        <v/>
      </c>
      <c r="P1257" s="90"/>
      <c r="Q1257" s="90"/>
      <c r="R1257" s="104">
        <f t="shared" si="173"/>
        <v>0</v>
      </c>
      <c r="T1257" s="145">
        <f t="shared" si="174"/>
        <v>0</v>
      </c>
      <c r="U1257" s="76">
        <f t="shared" ca="1" si="175"/>
        <v>0</v>
      </c>
      <c r="V1257" s="76">
        <f t="shared" ca="1" si="181"/>
        <v>0</v>
      </c>
      <c r="W1257" s="76">
        <f t="shared" ca="1" si="176"/>
        <v>0</v>
      </c>
      <c r="Y1257" s="106" t="str">
        <f t="shared" si="177"/>
        <v>prüfen</v>
      </c>
      <c r="Z1257" s="107" t="str">
        <f ca="1">IFERROR(OFFSET(MD!$U$5,MATCH(Grundlagen_Abrechnung_KAE!$E1257,MD_GENDER,0),0),"")</f>
        <v/>
      </c>
      <c r="AA1257" s="104">
        <f t="shared" si="178"/>
        <v>0</v>
      </c>
      <c r="AC1257" s="104">
        <f t="shared" si="179"/>
        <v>0</v>
      </c>
      <c r="AD1257" s="104">
        <f ca="1">IF(F1257="Arbeitgeberähnliche Stellung",OFFSET(MD!$Q$5,MATCH(Grundlagen_Abrechnung_KAE!$AK$7,MD_JAHR,0),0)*$H1257,IF(J1257&gt;0,AC1257,I1257))</f>
        <v>0</v>
      </c>
      <c r="AF1257" s="85" t="e">
        <f ca="1">OFFSET(MD!$P$5,MATCH($AK$7,MD_JAHR,0),0)*12</f>
        <v>#VALUE!</v>
      </c>
      <c r="AG1257" s="85">
        <f t="shared" si="180"/>
        <v>0</v>
      </c>
      <c r="AH1257" s="81"/>
      <c r="AJ1257" s="72"/>
      <c r="AK1257" s="72"/>
      <c r="AL1257" s="72"/>
      <c r="AM1257" s="72"/>
      <c r="AN1257" s="72"/>
    </row>
    <row r="1258" spans="2:40" ht="15" customHeight="1" x14ac:dyDescent="0.2">
      <c r="B1258" s="78"/>
      <c r="C1258" s="78"/>
      <c r="D1258" s="78"/>
      <c r="E1258" s="79"/>
      <c r="F1258" s="80"/>
      <c r="G1258" s="73"/>
      <c r="H1258" s="82"/>
      <c r="I1258" s="93"/>
      <c r="J1258" s="90"/>
      <c r="K1258" s="83"/>
      <c r="L1258" s="83"/>
      <c r="M1258" s="84"/>
      <c r="N1258" s="83"/>
      <c r="O1258" s="104" t="str">
        <f ca="1">IF($B1258="","",IF(F1258="Arbeitgeberähnliche Stellung",OFFSET(MD!$Q$5,MATCH(Grundlagen_Abrechnung_KAE!$AK$7,MD_JAHR,0),0)*$H1258,IF(((AD1258/12*M1258*12)+N1258)&gt;AF1258,AF1258/12,((AD1258/12*M1258*12)+N1258)/12)))</f>
        <v/>
      </c>
      <c r="P1258" s="90"/>
      <c r="Q1258" s="90"/>
      <c r="R1258" s="104">
        <f t="shared" si="173"/>
        <v>0</v>
      </c>
      <c r="T1258" s="145">
        <f t="shared" si="174"/>
        <v>0</v>
      </c>
      <c r="U1258" s="76">
        <f t="shared" ca="1" si="175"/>
        <v>0</v>
      </c>
      <c r="V1258" s="76">
        <f t="shared" ca="1" si="181"/>
        <v>0</v>
      </c>
      <c r="W1258" s="76">
        <f t="shared" ca="1" si="176"/>
        <v>0</v>
      </c>
      <c r="Y1258" s="106" t="str">
        <f t="shared" si="177"/>
        <v>prüfen</v>
      </c>
      <c r="Z1258" s="107" t="str">
        <f ca="1">IFERROR(OFFSET(MD!$U$5,MATCH(Grundlagen_Abrechnung_KAE!$E1258,MD_GENDER,0),0),"")</f>
        <v/>
      </c>
      <c r="AA1258" s="104">
        <f t="shared" si="178"/>
        <v>0</v>
      </c>
      <c r="AC1258" s="104">
        <f t="shared" si="179"/>
        <v>0</v>
      </c>
      <c r="AD1258" s="104">
        <f ca="1">IF(F1258="Arbeitgeberähnliche Stellung",OFFSET(MD!$Q$5,MATCH(Grundlagen_Abrechnung_KAE!$AK$7,MD_JAHR,0),0)*$H1258,IF(J1258&gt;0,AC1258,I1258))</f>
        <v>0</v>
      </c>
      <c r="AF1258" s="85" t="e">
        <f ca="1">OFFSET(MD!$P$5,MATCH($AK$7,MD_JAHR,0),0)*12</f>
        <v>#VALUE!</v>
      </c>
      <c r="AG1258" s="85">
        <f t="shared" si="180"/>
        <v>0</v>
      </c>
      <c r="AH1258" s="81"/>
      <c r="AJ1258" s="72"/>
      <c r="AK1258" s="72"/>
      <c r="AL1258" s="72"/>
      <c r="AM1258" s="72"/>
      <c r="AN1258" s="72"/>
    </row>
    <row r="1259" spans="2:40" ht="15" customHeight="1" x14ac:dyDescent="0.2">
      <c r="B1259" s="78"/>
      <c r="C1259" s="78"/>
      <c r="D1259" s="78"/>
      <c r="E1259" s="79"/>
      <c r="F1259" s="80"/>
      <c r="G1259" s="73"/>
      <c r="H1259" s="82"/>
      <c r="I1259" s="93"/>
      <c r="J1259" s="90"/>
      <c r="K1259" s="83"/>
      <c r="L1259" s="83"/>
      <c r="M1259" s="84"/>
      <c r="N1259" s="83"/>
      <c r="O1259" s="104" t="str">
        <f ca="1">IF($B1259="","",IF(F1259="Arbeitgeberähnliche Stellung",OFFSET(MD!$Q$5,MATCH(Grundlagen_Abrechnung_KAE!$AK$7,MD_JAHR,0),0)*$H1259,IF(((AD1259/12*M1259*12)+N1259)&gt;AF1259,AF1259/12,((AD1259/12*M1259*12)+N1259)/12)))</f>
        <v/>
      </c>
      <c r="P1259" s="90"/>
      <c r="Q1259" s="90"/>
      <c r="R1259" s="104">
        <f t="shared" si="173"/>
        <v>0</v>
      </c>
      <c r="T1259" s="145">
        <f t="shared" si="174"/>
        <v>0</v>
      </c>
      <c r="U1259" s="76">
        <f t="shared" ca="1" si="175"/>
        <v>0</v>
      </c>
      <c r="V1259" s="76">
        <f t="shared" ca="1" si="181"/>
        <v>0</v>
      </c>
      <c r="W1259" s="76">
        <f t="shared" ca="1" si="176"/>
        <v>0</v>
      </c>
      <c r="Y1259" s="106" t="str">
        <f t="shared" si="177"/>
        <v>prüfen</v>
      </c>
      <c r="Z1259" s="107" t="str">
        <f ca="1">IFERROR(OFFSET(MD!$U$5,MATCH(Grundlagen_Abrechnung_KAE!$E1259,MD_GENDER,0),0),"")</f>
        <v/>
      </c>
      <c r="AA1259" s="104">
        <f t="shared" si="178"/>
        <v>0</v>
      </c>
      <c r="AC1259" s="104">
        <f t="shared" si="179"/>
        <v>0</v>
      </c>
      <c r="AD1259" s="104">
        <f ca="1">IF(F1259="Arbeitgeberähnliche Stellung",OFFSET(MD!$Q$5,MATCH(Grundlagen_Abrechnung_KAE!$AK$7,MD_JAHR,0),0)*$H1259,IF(J1259&gt;0,AC1259,I1259))</f>
        <v>0</v>
      </c>
      <c r="AF1259" s="85" t="e">
        <f ca="1">OFFSET(MD!$P$5,MATCH($AK$7,MD_JAHR,0),0)*12</f>
        <v>#VALUE!</v>
      </c>
      <c r="AG1259" s="85">
        <f t="shared" si="180"/>
        <v>0</v>
      </c>
      <c r="AH1259" s="81"/>
      <c r="AJ1259" s="72"/>
      <c r="AK1259" s="72"/>
      <c r="AL1259" s="72"/>
      <c r="AM1259" s="72"/>
      <c r="AN1259" s="72"/>
    </row>
    <row r="1260" spans="2:40" ht="15" customHeight="1" x14ac:dyDescent="0.2">
      <c r="B1260" s="78"/>
      <c r="C1260" s="78"/>
      <c r="D1260" s="78"/>
      <c r="E1260" s="79"/>
      <c r="F1260" s="80"/>
      <c r="G1260" s="73"/>
      <c r="H1260" s="82"/>
      <c r="I1260" s="93"/>
      <c r="J1260" s="90"/>
      <c r="K1260" s="83"/>
      <c r="L1260" s="83"/>
      <c r="M1260" s="84"/>
      <c r="N1260" s="83"/>
      <c r="O1260" s="104" t="str">
        <f ca="1">IF($B1260="","",IF(F1260="Arbeitgeberähnliche Stellung",OFFSET(MD!$Q$5,MATCH(Grundlagen_Abrechnung_KAE!$AK$7,MD_JAHR,0),0)*$H1260,IF(((AD1260/12*M1260*12)+N1260)&gt;AF1260,AF1260/12,((AD1260/12*M1260*12)+N1260)/12)))</f>
        <v/>
      </c>
      <c r="P1260" s="90"/>
      <c r="Q1260" s="90"/>
      <c r="R1260" s="104">
        <f t="shared" si="173"/>
        <v>0</v>
      </c>
      <c r="T1260" s="145">
        <f t="shared" si="174"/>
        <v>0</v>
      </c>
      <c r="U1260" s="76">
        <f t="shared" ca="1" si="175"/>
        <v>0</v>
      </c>
      <c r="V1260" s="76">
        <f t="shared" ca="1" si="181"/>
        <v>0</v>
      </c>
      <c r="W1260" s="76">
        <f t="shared" ca="1" si="176"/>
        <v>0</v>
      </c>
      <c r="Y1260" s="106" t="str">
        <f t="shared" si="177"/>
        <v>prüfen</v>
      </c>
      <c r="Z1260" s="107" t="str">
        <f ca="1">IFERROR(OFFSET(MD!$U$5,MATCH(Grundlagen_Abrechnung_KAE!$E1260,MD_GENDER,0),0),"")</f>
        <v/>
      </c>
      <c r="AA1260" s="104">
        <f t="shared" si="178"/>
        <v>0</v>
      </c>
      <c r="AC1260" s="104">
        <f t="shared" si="179"/>
        <v>0</v>
      </c>
      <c r="AD1260" s="104">
        <f ca="1">IF(F1260="Arbeitgeberähnliche Stellung",OFFSET(MD!$Q$5,MATCH(Grundlagen_Abrechnung_KAE!$AK$7,MD_JAHR,0),0)*$H1260,IF(J1260&gt;0,AC1260,I1260))</f>
        <v>0</v>
      </c>
      <c r="AF1260" s="85" t="e">
        <f ca="1">OFFSET(MD!$P$5,MATCH($AK$7,MD_JAHR,0),0)*12</f>
        <v>#VALUE!</v>
      </c>
      <c r="AG1260" s="85">
        <f t="shared" si="180"/>
        <v>0</v>
      </c>
      <c r="AH1260" s="81"/>
      <c r="AJ1260" s="72"/>
      <c r="AK1260" s="72"/>
      <c r="AL1260" s="72"/>
      <c r="AM1260" s="72"/>
      <c r="AN1260" s="72"/>
    </row>
    <row r="1261" spans="2:40" ht="15" customHeight="1" x14ac:dyDescent="0.2">
      <c r="B1261" s="78"/>
      <c r="C1261" s="78"/>
      <c r="D1261" s="78"/>
      <c r="E1261" s="79"/>
      <c r="F1261" s="80"/>
      <c r="G1261" s="73"/>
      <c r="H1261" s="82"/>
      <c r="I1261" s="93"/>
      <c r="J1261" s="90"/>
      <c r="K1261" s="83"/>
      <c r="L1261" s="83"/>
      <c r="M1261" s="84"/>
      <c r="N1261" s="83"/>
      <c r="O1261" s="104" t="str">
        <f ca="1">IF($B1261="","",IF(F1261="Arbeitgeberähnliche Stellung",OFFSET(MD!$Q$5,MATCH(Grundlagen_Abrechnung_KAE!$AK$7,MD_JAHR,0),0)*$H1261,IF(((AD1261/12*M1261*12)+N1261)&gt;AF1261,AF1261/12,((AD1261/12*M1261*12)+N1261)/12)))</f>
        <v/>
      </c>
      <c r="P1261" s="90"/>
      <c r="Q1261" s="90"/>
      <c r="R1261" s="104">
        <f t="shared" si="173"/>
        <v>0</v>
      </c>
      <c r="T1261" s="145">
        <f t="shared" si="174"/>
        <v>0</v>
      </c>
      <c r="U1261" s="76">
        <f t="shared" ca="1" si="175"/>
        <v>0</v>
      </c>
      <c r="V1261" s="76">
        <f t="shared" ca="1" si="181"/>
        <v>0</v>
      </c>
      <c r="W1261" s="76">
        <f t="shared" ca="1" si="176"/>
        <v>0</v>
      </c>
      <c r="Y1261" s="106" t="str">
        <f t="shared" si="177"/>
        <v>prüfen</v>
      </c>
      <c r="Z1261" s="107" t="str">
        <f ca="1">IFERROR(OFFSET(MD!$U$5,MATCH(Grundlagen_Abrechnung_KAE!$E1261,MD_GENDER,0),0),"")</f>
        <v/>
      </c>
      <c r="AA1261" s="104">
        <f t="shared" si="178"/>
        <v>0</v>
      </c>
      <c r="AC1261" s="104">
        <f t="shared" si="179"/>
        <v>0</v>
      </c>
      <c r="AD1261" s="104">
        <f ca="1">IF(F1261="Arbeitgeberähnliche Stellung",OFFSET(MD!$Q$5,MATCH(Grundlagen_Abrechnung_KAE!$AK$7,MD_JAHR,0),0)*$H1261,IF(J1261&gt;0,AC1261,I1261))</f>
        <v>0</v>
      </c>
      <c r="AF1261" s="85" t="e">
        <f ca="1">OFFSET(MD!$P$5,MATCH($AK$7,MD_JAHR,0),0)*12</f>
        <v>#VALUE!</v>
      </c>
      <c r="AG1261" s="85">
        <f t="shared" si="180"/>
        <v>0</v>
      </c>
      <c r="AH1261" s="81"/>
      <c r="AJ1261" s="72"/>
      <c r="AK1261" s="72"/>
      <c r="AL1261" s="72"/>
      <c r="AM1261" s="72"/>
      <c r="AN1261" s="72"/>
    </row>
    <row r="1262" spans="2:40" ht="15" customHeight="1" x14ac:dyDescent="0.2">
      <c r="B1262" s="78"/>
      <c r="C1262" s="78"/>
      <c r="D1262" s="78"/>
      <c r="E1262" s="79"/>
      <c r="F1262" s="80"/>
      <c r="G1262" s="73"/>
      <c r="H1262" s="82"/>
      <c r="I1262" s="93"/>
      <c r="J1262" s="90"/>
      <c r="K1262" s="83"/>
      <c r="L1262" s="83"/>
      <c r="M1262" s="84"/>
      <c r="N1262" s="83"/>
      <c r="O1262" s="104" t="str">
        <f ca="1">IF($B1262="","",IF(F1262="Arbeitgeberähnliche Stellung",OFFSET(MD!$Q$5,MATCH(Grundlagen_Abrechnung_KAE!$AK$7,MD_JAHR,0),0)*$H1262,IF(((AD1262/12*M1262*12)+N1262)&gt;AF1262,AF1262/12,((AD1262/12*M1262*12)+N1262)/12)))</f>
        <v/>
      </c>
      <c r="P1262" s="90"/>
      <c r="Q1262" s="90"/>
      <c r="R1262" s="104">
        <f t="shared" si="173"/>
        <v>0</v>
      </c>
      <c r="T1262" s="145">
        <f t="shared" si="174"/>
        <v>0</v>
      </c>
      <c r="U1262" s="76">
        <f t="shared" ca="1" si="175"/>
        <v>0</v>
      </c>
      <c r="V1262" s="76">
        <f t="shared" ca="1" si="181"/>
        <v>0</v>
      </c>
      <c r="W1262" s="76">
        <f t="shared" ca="1" si="176"/>
        <v>0</v>
      </c>
      <c r="Y1262" s="106" t="str">
        <f t="shared" si="177"/>
        <v>prüfen</v>
      </c>
      <c r="Z1262" s="107" t="str">
        <f ca="1">IFERROR(OFFSET(MD!$U$5,MATCH(Grundlagen_Abrechnung_KAE!$E1262,MD_GENDER,0),0),"")</f>
        <v/>
      </c>
      <c r="AA1262" s="104">
        <f t="shared" si="178"/>
        <v>0</v>
      </c>
      <c r="AC1262" s="104">
        <f t="shared" si="179"/>
        <v>0</v>
      </c>
      <c r="AD1262" s="104">
        <f ca="1">IF(F1262="Arbeitgeberähnliche Stellung",OFFSET(MD!$Q$5,MATCH(Grundlagen_Abrechnung_KAE!$AK$7,MD_JAHR,0),0)*$H1262,IF(J1262&gt;0,AC1262,I1262))</f>
        <v>0</v>
      </c>
      <c r="AF1262" s="85" t="e">
        <f ca="1">OFFSET(MD!$P$5,MATCH($AK$7,MD_JAHR,0),0)*12</f>
        <v>#VALUE!</v>
      </c>
      <c r="AG1262" s="85">
        <f t="shared" si="180"/>
        <v>0</v>
      </c>
      <c r="AH1262" s="81"/>
      <c r="AJ1262" s="72"/>
      <c r="AK1262" s="72"/>
      <c r="AL1262" s="72"/>
      <c r="AM1262" s="72"/>
      <c r="AN1262" s="72"/>
    </row>
    <row r="1263" spans="2:40" ht="15" customHeight="1" x14ac:dyDescent="0.2">
      <c r="B1263" s="78"/>
      <c r="C1263" s="78"/>
      <c r="D1263" s="78"/>
      <c r="E1263" s="79"/>
      <c r="F1263" s="80"/>
      <c r="G1263" s="73"/>
      <c r="H1263" s="82"/>
      <c r="I1263" s="93"/>
      <c r="J1263" s="90"/>
      <c r="K1263" s="83"/>
      <c r="L1263" s="83"/>
      <c r="M1263" s="84"/>
      <c r="N1263" s="83"/>
      <c r="O1263" s="104" t="str">
        <f ca="1">IF($B1263="","",IF(F1263="Arbeitgeberähnliche Stellung",OFFSET(MD!$Q$5,MATCH(Grundlagen_Abrechnung_KAE!$AK$7,MD_JAHR,0),0)*$H1263,IF(((AD1263/12*M1263*12)+N1263)&gt;AF1263,AF1263/12,((AD1263/12*M1263*12)+N1263)/12)))</f>
        <v/>
      </c>
      <c r="P1263" s="90"/>
      <c r="Q1263" s="90"/>
      <c r="R1263" s="104">
        <f t="shared" si="173"/>
        <v>0</v>
      </c>
      <c r="T1263" s="145">
        <f t="shared" si="174"/>
        <v>0</v>
      </c>
      <c r="U1263" s="76">
        <f t="shared" ca="1" si="175"/>
        <v>0</v>
      </c>
      <c r="V1263" s="76">
        <f t="shared" ca="1" si="181"/>
        <v>0</v>
      </c>
      <c r="W1263" s="76">
        <f t="shared" ca="1" si="176"/>
        <v>0</v>
      </c>
      <c r="Y1263" s="106" t="str">
        <f t="shared" si="177"/>
        <v>prüfen</v>
      </c>
      <c r="Z1263" s="107" t="str">
        <f ca="1">IFERROR(OFFSET(MD!$U$5,MATCH(Grundlagen_Abrechnung_KAE!$E1263,MD_GENDER,0),0),"")</f>
        <v/>
      </c>
      <c r="AA1263" s="104">
        <f t="shared" si="178"/>
        <v>0</v>
      </c>
      <c r="AC1263" s="104">
        <f t="shared" si="179"/>
        <v>0</v>
      </c>
      <c r="AD1263" s="104">
        <f ca="1">IF(F1263="Arbeitgeberähnliche Stellung",OFFSET(MD!$Q$5,MATCH(Grundlagen_Abrechnung_KAE!$AK$7,MD_JAHR,0),0)*$H1263,IF(J1263&gt;0,AC1263,I1263))</f>
        <v>0</v>
      </c>
      <c r="AF1263" s="85" t="e">
        <f ca="1">OFFSET(MD!$P$5,MATCH($AK$7,MD_JAHR,0),0)*12</f>
        <v>#VALUE!</v>
      </c>
      <c r="AG1263" s="85">
        <f t="shared" si="180"/>
        <v>0</v>
      </c>
      <c r="AH1263" s="81"/>
      <c r="AJ1263" s="72"/>
      <c r="AK1263" s="72"/>
      <c r="AL1263" s="72"/>
      <c r="AM1263" s="72"/>
      <c r="AN1263" s="72"/>
    </row>
    <row r="1264" spans="2:40" ht="15" customHeight="1" x14ac:dyDescent="0.2">
      <c r="B1264" s="78"/>
      <c r="C1264" s="78"/>
      <c r="D1264" s="78"/>
      <c r="E1264" s="79"/>
      <c r="F1264" s="80"/>
      <c r="G1264" s="73"/>
      <c r="H1264" s="82"/>
      <c r="I1264" s="93"/>
      <c r="J1264" s="90"/>
      <c r="K1264" s="83"/>
      <c r="L1264" s="83"/>
      <c r="M1264" s="84"/>
      <c r="N1264" s="83"/>
      <c r="O1264" s="104" t="str">
        <f ca="1">IF($B1264="","",IF(F1264="Arbeitgeberähnliche Stellung",OFFSET(MD!$Q$5,MATCH(Grundlagen_Abrechnung_KAE!$AK$7,MD_JAHR,0),0)*$H1264,IF(((AD1264/12*M1264*12)+N1264)&gt;AF1264,AF1264/12,((AD1264/12*M1264*12)+N1264)/12)))</f>
        <v/>
      </c>
      <c r="P1264" s="90"/>
      <c r="Q1264" s="90"/>
      <c r="R1264" s="104">
        <f t="shared" si="173"/>
        <v>0</v>
      </c>
      <c r="T1264" s="145">
        <f t="shared" si="174"/>
        <v>0</v>
      </c>
      <c r="U1264" s="76">
        <f t="shared" ca="1" si="175"/>
        <v>0</v>
      </c>
      <c r="V1264" s="76">
        <f t="shared" ca="1" si="181"/>
        <v>0</v>
      </c>
      <c r="W1264" s="76">
        <f t="shared" ca="1" si="176"/>
        <v>0</v>
      </c>
      <c r="Y1264" s="106" t="str">
        <f t="shared" si="177"/>
        <v>prüfen</v>
      </c>
      <c r="Z1264" s="107" t="str">
        <f ca="1">IFERROR(OFFSET(MD!$U$5,MATCH(Grundlagen_Abrechnung_KAE!$E1264,MD_GENDER,0),0),"")</f>
        <v/>
      </c>
      <c r="AA1264" s="104">
        <f t="shared" si="178"/>
        <v>0</v>
      </c>
      <c r="AC1264" s="104">
        <f t="shared" si="179"/>
        <v>0</v>
      </c>
      <c r="AD1264" s="104">
        <f ca="1">IF(F1264="Arbeitgeberähnliche Stellung",OFFSET(MD!$Q$5,MATCH(Grundlagen_Abrechnung_KAE!$AK$7,MD_JAHR,0),0)*$H1264,IF(J1264&gt;0,AC1264,I1264))</f>
        <v>0</v>
      </c>
      <c r="AF1264" s="85" t="e">
        <f ca="1">OFFSET(MD!$P$5,MATCH($AK$7,MD_JAHR,0),0)*12</f>
        <v>#VALUE!</v>
      </c>
      <c r="AG1264" s="85">
        <f t="shared" si="180"/>
        <v>0</v>
      </c>
      <c r="AH1264" s="81"/>
      <c r="AJ1264" s="72"/>
      <c r="AK1264" s="72"/>
      <c r="AL1264" s="72"/>
      <c r="AM1264" s="72"/>
      <c r="AN1264" s="72"/>
    </row>
    <row r="1265" spans="2:40" ht="15" customHeight="1" x14ac:dyDescent="0.2">
      <c r="B1265" s="78"/>
      <c r="C1265" s="78"/>
      <c r="D1265" s="78"/>
      <c r="E1265" s="79"/>
      <c r="F1265" s="80"/>
      <c r="G1265" s="73"/>
      <c r="H1265" s="82"/>
      <c r="I1265" s="93"/>
      <c r="J1265" s="90"/>
      <c r="K1265" s="83"/>
      <c r="L1265" s="83"/>
      <c r="M1265" s="84"/>
      <c r="N1265" s="83"/>
      <c r="O1265" s="104" t="str">
        <f ca="1">IF($B1265="","",IF(F1265="Arbeitgeberähnliche Stellung",OFFSET(MD!$Q$5,MATCH(Grundlagen_Abrechnung_KAE!$AK$7,MD_JAHR,0),0)*$H1265,IF(((AD1265/12*M1265*12)+N1265)&gt;AF1265,AF1265/12,((AD1265/12*M1265*12)+N1265)/12)))</f>
        <v/>
      </c>
      <c r="P1265" s="90"/>
      <c r="Q1265" s="90"/>
      <c r="R1265" s="104">
        <f t="shared" si="173"/>
        <v>0</v>
      </c>
      <c r="T1265" s="145">
        <f t="shared" si="174"/>
        <v>0</v>
      </c>
      <c r="U1265" s="76">
        <f t="shared" ca="1" si="175"/>
        <v>0</v>
      </c>
      <c r="V1265" s="76">
        <f t="shared" ca="1" si="181"/>
        <v>0</v>
      </c>
      <c r="W1265" s="76">
        <f t="shared" ca="1" si="176"/>
        <v>0</v>
      </c>
      <c r="Y1265" s="106" t="str">
        <f t="shared" si="177"/>
        <v>prüfen</v>
      </c>
      <c r="Z1265" s="107" t="str">
        <f ca="1">IFERROR(OFFSET(MD!$U$5,MATCH(Grundlagen_Abrechnung_KAE!$E1265,MD_GENDER,0),0),"")</f>
        <v/>
      </c>
      <c r="AA1265" s="104">
        <f t="shared" si="178"/>
        <v>0</v>
      </c>
      <c r="AC1265" s="104">
        <f t="shared" si="179"/>
        <v>0</v>
      </c>
      <c r="AD1265" s="104">
        <f ca="1">IF(F1265="Arbeitgeberähnliche Stellung",OFFSET(MD!$Q$5,MATCH(Grundlagen_Abrechnung_KAE!$AK$7,MD_JAHR,0),0)*$H1265,IF(J1265&gt;0,AC1265,I1265))</f>
        <v>0</v>
      </c>
      <c r="AF1265" s="85" t="e">
        <f ca="1">OFFSET(MD!$P$5,MATCH($AK$7,MD_JAHR,0),0)*12</f>
        <v>#VALUE!</v>
      </c>
      <c r="AG1265" s="85">
        <f t="shared" si="180"/>
        <v>0</v>
      </c>
      <c r="AH1265" s="81"/>
      <c r="AJ1265" s="72"/>
      <c r="AK1265" s="72"/>
      <c r="AL1265" s="72"/>
      <c r="AM1265" s="72"/>
      <c r="AN1265" s="72"/>
    </row>
    <row r="1266" spans="2:40" ht="15" customHeight="1" x14ac:dyDescent="0.2">
      <c r="B1266" s="78"/>
      <c r="C1266" s="78"/>
      <c r="D1266" s="78"/>
      <c r="E1266" s="79"/>
      <c r="F1266" s="80"/>
      <c r="G1266" s="73"/>
      <c r="H1266" s="82"/>
      <c r="I1266" s="93"/>
      <c r="J1266" s="90"/>
      <c r="K1266" s="83"/>
      <c r="L1266" s="83"/>
      <c r="M1266" s="84"/>
      <c r="N1266" s="83"/>
      <c r="O1266" s="104" t="str">
        <f ca="1">IF($B1266="","",IF(F1266="Arbeitgeberähnliche Stellung",OFFSET(MD!$Q$5,MATCH(Grundlagen_Abrechnung_KAE!$AK$7,MD_JAHR,0),0)*$H1266,IF(((AD1266/12*M1266*12)+N1266)&gt;AF1266,AF1266/12,((AD1266/12*M1266*12)+N1266)/12)))</f>
        <v/>
      </c>
      <c r="P1266" s="90"/>
      <c r="Q1266" s="90"/>
      <c r="R1266" s="104">
        <f t="shared" si="173"/>
        <v>0</v>
      </c>
      <c r="T1266" s="145">
        <f t="shared" si="174"/>
        <v>0</v>
      </c>
      <c r="U1266" s="76">
        <f t="shared" ca="1" si="175"/>
        <v>0</v>
      </c>
      <c r="V1266" s="76">
        <f t="shared" ca="1" si="181"/>
        <v>0</v>
      </c>
      <c r="W1266" s="76">
        <f t="shared" ca="1" si="176"/>
        <v>0</v>
      </c>
      <c r="Y1266" s="106" t="str">
        <f t="shared" si="177"/>
        <v>prüfen</v>
      </c>
      <c r="Z1266" s="107" t="str">
        <f ca="1">IFERROR(OFFSET(MD!$U$5,MATCH(Grundlagen_Abrechnung_KAE!$E1266,MD_GENDER,0),0),"")</f>
        <v/>
      </c>
      <c r="AA1266" s="104">
        <f t="shared" si="178"/>
        <v>0</v>
      </c>
      <c r="AC1266" s="104">
        <f t="shared" si="179"/>
        <v>0</v>
      </c>
      <c r="AD1266" s="104">
        <f ca="1">IF(F1266="Arbeitgeberähnliche Stellung",OFFSET(MD!$Q$5,MATCH(Grundlagen_Abrechnung_KAE!$AK$7,MD_JAHR,0),0)*$H1266,IF(J1266&gt;0,AC1266,I1266))</f>
        <v>0</v>
      </c>
      <c r="AF1266" s="85" t="e">
        <f ca="1">OFFSET(MD!$P$5,MATCH($AK$7,MD_JAHR,0),0)*12</f>
        <v>#VALUE!</v>
      </c>
      <c r="AG1266" s="85">
        <f t="shared" si="180"/>
        <v>0</v>
      </c>
      <c r="AH1266" s="81"/>
      <c r="AJ1266" s="72"/>
      <c r="AK1266" s="72"/>
      <c r="AL1266" s="72"/>
      <c r="AM1266" s="72"/>
      <c r="AN1266" s="72"/>
    </row>
    <row r="1267" spans="2:40" ht="15" customHeight="1" x14ac:dyDescent="0.2">
      <c r="B1267" s="78"/>
      <c r="C1267" s="78"/>
      <c r="D1267" s="78"/>
      <c r="E1267" s="79"/>
      <c r="F1267" s="80"/>
      <c r="G1267" s="73"/>
      <c r="H1267" s="82"/>
      <c r="I1267" s="93"/>
      <c r="J1267" s="90"/>
      <c r="K1267" s="83"/>
      <c r="L1267" s="83"/>
      <c r="M1267" s="84"/>
      <c r="N1267" s="83"/>
      <c r="O1267" s="104" t="str">
        <f ca="1">IF($B1267="","",IF(F1267="Arbeitgeberähnliche Stellung",OFFSET(MD!$Q$5,MATCH(Grundlagen_Abrechnung_KAE!$AK$7,MD_JAHR,0),0)*$H1267,IF(((AD1267/12*M1267*12)+N1267)&gt;AF1267,AF1267/12,((AD1267/12*M1267*12)+N1267)/12)))</f>
        <v/>
      </c>
      <c r="P1267" s="90"/>
      <c r="Q1267" s="90"/>
      <c r="R1267" s="104">
        <f t="shared" si="173"/>
        <v>0</v>
      </c>
      <c r="T1267" s="145">
        <f t="shared" si="174"/>
        <v>0</v>
      </c>
      <c r="U1267" s="76">
        <f t="shared" ca="1" si="175"/>
        <v>0</v>
      </c>
      <c r="V1267" s="76">
        <f t="shared" ca="1" si="181"/>
        <v>0</v>
      </c>
      <c r="W1267" s="76">
        <f t="shared" ca="1" si="176"/>
        <v>0</v>
      </c>
      <c r="Y1267" s="106" t="str">
        <f t="shared" si="177"/>
        <v>prüfen</v>
      </c>
      <c r="Z1267" s="107" t="str">
        <f ca="1">IFERROR(OFFSET(MD!$U$5,MATCH(Grundlagen_Abrechnung_KAE!$E1267,MD_GENDER,0),0),"")</f>
        <v/>
      </c>
      <c r="AA1267" s="104">
        <f t="shared" si="178"/>
        <v>0</v>
      </c>
      <c r="AC1267" s="104">
        <f t="shared" si="179"/>
        <v>0</v>
      </c>
      <c r="AD1267" s="104">
        <f ca="1">IF(F1267="Arbeitgeberähnliche Stellung",OFFSET(MD!$Q$5,MATCH(Grundlagen_Abrechnung_KAE!$AK$7,MD_JAHR,0),0)*$H1267,IF(J1267&gt;0,AC1267,I1267))</f>
        <v>0</v>
      </c>
      <c r="AF1267" s="85" t="e">
        <f ca="1">OFFSET(MD!$P$5,MATCH($AK$7,MD_JAHR,0),0)*12</f>
        <v>#VALUE!</v>
      </c>
      <c r="AG1267" s="85">
        <f t="shared" si="180"/>
        <v>0</v>
      </c>
      <c r="AH1267" s="81"/>
      <c r="AJ1267" s="72"/>
      <c r="AK1267" s="72"/>
      <c r="AL1267" s="72"/>
      <c r="AM1267" s="72"/>
      <c r="AN1267" s="72"/>
    </row>
    <row r="1268" spans="2:40" ht="15" customHeight="1" x14ac:dyDescent="0.2">
      <c r="B1268" s="78"/>
      <c r="C1268" s="78"/>
      <c r="D1268" s="78"/>
      <c r="E1268" s="79"/>
      <c r="F1268" s="80"/>
      <c r="G1268" s="73"/>
      <c r="H1268" s="82"/>
      <c r="I1268" s="93"/>
      <c r="J1268" s="90"/>
      <c r="K1268" s="83"/>
      <c r="L1268" s="83"/>
      <c r="M1268" s="84"/>
      <c r="N1268" s="83"/>
      <c r="O1268" s="104" t="str">
        <f ca="1">IF($B1268="","",IF(F1268="Arbeitgeberähnliche Stellung",OFFSET(MD!$Q$5,MATCH(Grundlagen_Abrechnung_KAE!$AK$7,MD_JAHR,0),0)*$H1268,IF(((AD1268/12*M1268*12)+N1268)&gt;AF1268,AF1268/12,((AD1268/12*M1268*12)+N1268)/12)))</f>
        <v/>
      </c>
      <c r="P1268" s="90"/>
      <c r="Q1268" s="90"/>
      <c r="R1268" s="104">
        <f t="shared" si="173"/>
        <v>0</v>
      </c>
      <c r="T1268" s="145">
        <f t="shared" si="174"/>
        <v>0</v>
      </c>
      <c r="U1268" s="76">
        <f t="shared" ca="1" si="175"/>
        <v>0</v>
      </c>
      <c r="V1268" s="76">
        <f t="shared" ca="1" si="181"/>
        <v>0</v>
      </c>
      <c r="W1268" s="76">
        <f t="shared" ca="1" si="176"/>
        <v>0</v>
      </c>
      <c r="Y1268" s="106" t="str">
        <f t="shared" si="177"/>
        <v>prüfen</v>
      </c>
      <c r="Z1268" s="107" t="str">
        <f ca="1">IFERROR(OFFSET(MD!$U$5,MATCH(Grundlagen_Abrechnung_KAE!$E1268,MD_GENDER,0),0),"")</f>
        <v/>
      </c>
      <c r="AA1268" s="104">
        <f t="shared" si="178"/>
        <v>0</v>
      </c>
      <c r="AC1268" s="104">
        <f t="shared" si="179"/>
        <v>0</v>
      </c>
      <c r="AD1268" s="104">
        <f ca="1">IF(F1268="Arbeitgeberähnliche Stellung",OFFSET(MD!$Q$5,MATCH(Grundlagen_Abrechnung_KAE!$AK$7,MD_JAHR,0),0)*$H1268,IF(J1268&gt;0,AC1268,I1268))</f>
        <v>0</v>
      </c>
      <c r="AF1268" s="85" t="e">
        <f ca="1">OFFSET(MD!$P$5,MATCH($AK$7,MD_JAHR,0),0)*12</f>
        <v>#VALUE!</v>
      </c>
      <c r="AG1268" s="85">
        <f t="shared" si="180"/>
        <v>0</v>
      </c>
      <c r="AH1268" s="81"/>
      <c r="AJ1268" s="72"/>
      <c r="AK1268" s="72"/>
      <c r="AL1268" s="72"/>
      <c r="AM1268" s="72"/>
      <c r="AN1268" s="72"/>
    </row>
    <row r="1269" spans="2:40" ht="15" customHeight="1" x14ac:dyDescent="0.2">
      <c r="B1269" s="78"/>
      <c r="C1269" s="78"/>
      <c r="D1269" s="78"/>
      <c r="E1269" s="79"/>
      <c r="F1269" s="80"/>
      <c r="G1269" s="73"/>
      <c r="H1269" s="82"/>
      <c r="I1269" s="93"/>
      <c r="J1269" s="90"/>
      <c r="K1269" s="83"/>
      <c r="L1269" s="83"/>
      <c r="M1269" s="84"/>
      <c r="N1269" s="83"/>
      <c r="O1269" s="104" t="str">
        <f ca="1">IF($B1269="","",IF(F1269="Arbeitgeberähnliche Stellung",OFFSET(MD!$Q$5,MATCH(Grundlagen_Abrechnung_KAE!$AK$7,MD_JAHR,0),0)*$H1269,IF(((AD1269/12*M1269*12)+N1269)&gt;AF1269,AF1269/12,((AD1269/12*M1269*12)+N1269)/12)))</f>
        <v/>
      </c>
      <c r="P1269" s="90"/>
      <c r="Q1269" s="90"/>
      <c r="R1269" s="104">
        <f t="shared" si="173"/>
        <v>0</v>
      </c>
      <c r="T1269" s="145">
        <f t="shared" si="174"/>
        <v>0</v>
      </c>
      <c r="U1269" s="76">
        <f t="shared" ca="1" si="175"/>
        <v>0</v>
      </c>
      <c r="V1269" s="76">
        <f t="shared" ca="1" si="181"/>
        <v>0</v>
      </c>
      <c r="W1269" s="76">
        <f t="shared" ca="1" si="176"/>
        <v>0</v>
      </c>
      <c r="Y1269" s="106" t="str">
        <f t="shared" si="177"/>
        <v>prüfen</v>
      </c>
      <c r="Z1269" s="107" t="str">
        <f ca="1">IFERROR(OFFSET(MD!$U$5,MATCH(Grundlagen_Abrechnung_KAE!$E1269,MD_GENDER,0),0),"")</f>
        <v/>
      </c>
      <c r="AA1269" s="104">
        <f t="shared" si="178"/>
        <v>0</v>
      </c>
      <c r="AC1269" s="104">
        <f t="shared" si="179"/>
        <v>0</v>
      </c>
      <c r="AD1269" s="104">
        <f ca="1">IF(F1269="Arbeitgeberähnliche Stellung",OFFSET(MD!$Q$5,MATCH(Grundlagen_Abrechnung_KAE!$AK$7,MD_JAHR,0),0)*$H1269,IF(J1269&gt;0,AC1269,I1269))</f>
        <v>0</v>
      </c>
      <c r="AF1269" s="85" t="e">
        <f ca="1">OFFSET(MD!$P$5,MATCH($AK$7,MD_JAHR,0),0)*12</f>
        <v>#VALUE!</v>
      </c>
      <c r="AG1269" s="85">
        <f t="shared" si="180"/>
        <v>0</v>
      </c>
      <c r="AH1269" s="81"/>
      <c r="AJ1269" s="72"/>
      <c r="AK1269" s="72"/>
      <c r="AL1269" s="72"/>
      <c r="AM1269" s="72"/>
      <c r="AN1269" s="72"/>
    </row>
    <row r="1270" spans="2:40" ht="15" customHeight="1" x14ac:dyDescent="0.2">
      <c r="B1270" s="78"/>
      <c r="C1270" s="78"/>
      <c r="D1270" s="78"/>
      <c r="E1270" s="79"/>
      <c r="F1270" s="80"/>
      <c r="G1270" s="73"/>
      <c r="H1270" s="82"/>
      <c r="I1270" s="93"/>
      <c r="J1270" s="90"/>
      <c r="K1270" s="83"/>
      <c r="L1270" s="83"/>
      <c r="M1270" s="84"/>
      <c r="N1270" s="83"/>
      <c r="O1270" s="104" t="str">
        <f ca="1">IF($B1270="","",IF(F1270="Arbeitgeberähnliche Stellung",OFFSET(MD!$Q$5,MATCH(Grundlagen_Abrechnung_KAE!$AK$7,MD_JAHR,0),0)*$H1270,IF(((AD1270/12*M1270*12)+N1270)&gt;AF1270,AF1270/12,((AD1270/12*M1270*12)+N1270)/12)))</f>
        <v/>
      </c>
      <c r="P1270" s="90"/>
      <c r="Q1270" s="90"/>
      <c r="R1270" s="104">
        <f t="shared" si="173"/>
        <v>0</v>
      </c>
      <c r="T1270" s="145">
        <f t="shared" si="174"/>
        <v>0</v>
      </c>
      <c r="U1270" s="76">
        <f t="shared" ca="1" si="175"/>
        <v>0</v>
      </c>
      <c r="V1270" s="76">
        <f t="shared" ca="1" si="181"/>
        <v>0</v>
      </c>
      <c r="W1270" s="76">
        <f t="shared" ca="1" si="176"/>
        <v>0</v>
      </c>
      <c r="Y1270" s="106" t="str">
        <f t="shared" si="177"/>
        <v>prüfen</v>
      </c>
      <c r="Z1270" s="107" t="str">
        <f ca="1">IFERROR(OFFSET(MD!$U$5,MATCH(Grundlagen_Abrechnung_KAE!$E1270,MD_GENDER,0),0),"")</f>
        <v/>
      </c>
      <c r="AA1270" s="104">
        <f t="shared" si="178"/>
        <v>0</v>
      </c>
      <c r="AC1270" s="104">
        <f t="shared" si="179"/>
        <v>0</v>
      </c>
      <c r="AD1270" s="104">
        <f ca="1">IF(F1270="Arbeitgeberähnliche Stellung",OFFSET(MD!$Q$5,MATCH(Grundlagen_Abrechnung_KAE!$AK$7,MD_JAHR,0),0)*$H1270,IF(J1270&gt;0,AC1270,I1270))</f>
        <v>0</v>
      </c>
      <c r="AF1270" s="85" t="e">
        <f ca="1">OFFSET(MD!$P$5,MATCH($AK$7,MD_JAHR,0),0)*12</f>
        <v>#VALUE!</v>
      </c>
      <c r="AG1270" s="85">
        <f t="shared" si="180"/>
        <v>0</v>
      </c>
      <c r="AH1270" s="81"/>
      <c r="AJ1270" s="72"/>
      <c r="AK1270" s="72"/>
      <c r="AL1270" s="72"/>
      <c r="AM1270" s="72"/>
      <c r="AN1270" s="72"/>
    </row>
    <row r="1271" spans="2:40" ht="15" customHeight="1" x14ac:dyDescent="0.2">
      <c r="B1271" s="78"/>
      <c r="C1271" s="78"/>
      <c r="D1271" s="78"/>
      <c r="E1271" s="79"/>
      <c r="F1271" s="80"/>
      <c r="G1271" s="73"/>
      <c r="H1271" s="82"/>
      <c r="I1271" s="93"/>
      <c r="J1271" s="90"/>
      <c r="K1271" s="83"/>
      <c r="L1271" s="83"/>
      <c r="M1271" s="84"/>
      <c r="N1271" s="83"/>
      <c r="O1271" s="104" t="str">
        <f ca="1">IF($B1271="","",IF(F1271="Arbeitgeberähnliche Stellung",OFFSET(MD!$Q$5,MATCH(Grundlagen_Abrechnung_KAE!$AK$7,MD_JAHR,0),0)*$H1271,IF(((AD1271/12*M1271*12)+N1271)&gt;AF1271,AF1271/12,((AD1271/12*M1271*12)+N1271)/12)))</f>
        <v/>
      </c>
      <c r="P1271" s="90"/>
      <c r="Q1271" s="90"/>
      <c r="R1271" s="104">
        <f t="shared" si="173"/>
        <v>0</v>
      </c>
      <c r="T1271" s="145">
        <f t="shared" si="174"/>
        <v>0</v>
      </c>
      <c r="U1271" s="76">
        <f t="shared" ca="1" si="175"/>
        <v>0</v>
      </c>
      <c r="V1271" s="76">
        <f t="shared" ca="1" si="181"/>
        <v>0</v>
      </c>
      <c r="W1271" s="76">
        <f t="shared" ca="1" si="176"/>
        <v>0</v>
      </c>
      <c r="Y1271" s="106" t="str">
        <f t="shared" si="177"/>
        <v>prüfen</v>
      </c>
      <c r="Z1271" s="107" t="str">
        <f ca="1">IFERROR(OFFSET(MD!$U$5,MATCH(Grundlagen_Abrechnung_KAE!$E1271,MD_GENDER,0),0),"")</f>
        <v/>
      </c>
      <c r="AA1271" s="104">
        <f t="shared" si="178"/>
        <v>0</v>
      </c>
      <c r="AC1271" s="104">
        <f t="shared" si="179"/>
        <v>0</v>
      </c>
      <c r="AD1271" s="104">
        <f ca="1">IF(F1271="Arbeitgeberähnliche Stellung",OFFSET(MD!$Q$5,MATCH(Grundlagen_Abrechnung_KAE!$AK$7,MD_JAHR,0),0)*$H1271,IF(J1271&gt;0,AC1271,I1271))</f>
        <v>0</v>
      </c>
      <c r="AF1271" s="85" t="e">
        <f ca="1">OFFSET(MD!$P$5,MATCH($AK$7,MD_JAHR,0),0)*12</f>
        <v>#VALUE!</v>
      </c>
      <c r="AG1271" s="85">
        <f t="shared" si="180"/>
        <v>0</v>
      </c>
      <c r="AH1271" s="81"/>
      <c r="AJ1271" s="72"/>
      <c r="AK1271" s="72"/>
      <c r="AL1271" s="72"/>
      <c r="AM1271" s="72"/>
      <c r="AN1271" s="72"/>
    </row>
    <row r="1272" spans="2:40" ht="15" customHeight="1" x14ac:dyDescent="0.2">
      <c r="B1272" s="78"/>
      <c r="C1272" s="78"/>
      <c r="D1272" s="78"/>
      <c r="E1272" s="79"/>
      <c r="F1272" s="80"/>
      <c r="G1272" s="73"/>
      <c r="H1272" s="82"/>
      <c r="I1272" s="93"/>
      <c r="J1272" s="90"/>
      <c r="K1272" s="83"/>
      <c r="L1272" s="83"/>
      <c r="M1272" s="84"/>
      <c r="N1272" s="83"/>
      <c r="O1272" s="104" t="str">
        <f ca="1">IF($B1272="","",IF(F1272="Arbeitgeberähnliche Stellung",OFFSET(MD!$Q$5,MATCH(Grundlagen_Abrechnung_KAE!$AK$7,MD_JAHR,0),0)*$H1272,IF(((AD1272/12*M1272*12)+N1272)&gt;AF1272,AF1272/12,((AD1272/12*M1272*12)+N1272)/12)))</f>
        <v/>
      </c>
      <c r="P1272" s="90"/>
      <c r="Q1272" s="90"/>
      <c r="R1272" s="104">
        <f t="shared" si="173"/>
        <v>0</v>
      </c>
      <c r="T1272" s="145">
        <f t="shared" si="174"/>
        <v>0</v>
      </c>
      <c r="U1272" s="76">
        <f t="shared" ca="1" si="175"/>
        <v>0</v>
      </c>
      <c r="V1272" s="76">
        <f t="shared" ca="1" si="181"/>
        <v>0</v>
      </c>
      <c r="W1272" s="76">
        <f t="shared" ca="1" si="176"/>
        <v>0</v>
      </c>
      <c r="Y1272" s="106" t="str">
        <f t="shared" si="177"/>
        <v>prüfen</v>
      </c>
      <c r="Z1272" s="107" t="str">
        <f ca="1">IFERROR(OFFSET(MD!$U$5,MATCH(Grundlagen_Abrechnung_KAE!$E1272,MD_GENDER,0),0),"")</f>
        <v/>
      </c>
      <c r="AA1272" s="104">
        <f t="shared" si="178"/>
        <v>0</v>
      </c>
      <c r="AC1272" s="104">
        <f t="shared" si="179"/>
        <v>0</v>
      </c>
      <c r="AD1272" s="104">
        <f ca="1">IF(F1272="Arbeitgeberähnliche Stellung",OFFSET(MD!$Q$5,MATCH(Grundlagen_Abrechnung_KAE!$AK$7,MD_JAHR,0),0)*$H1272,IF(J1272&gt;0,AC1272,I1272))</f>
        <v>0</v>
      </c>
      <c r="AF1272" s="85" t="e">
        <f ca="1">OFFSET(MD!$P$5,MATCH($AK$7,MD_JAHR,0),0)*12</f>
        <v>#VALUE!</v>
      </c>
      <c r="AG1272" s="85">
        <f t="shared" si="180"/>
        <v>0</v>
      </c>
      <c r="AH1272" s="81"/>
      <c r="AJ1272" s="72"/>
      <c r="AK1272" s="72"/>
      <c r="AL1272" s="72"/>
      <c r="AM1272" s="72"/>
      <c r="AN1272" s="72"/>
    </row>
    <row r="1273" spans="2:40" ht="15" customHeight="1" x14ac:dyDescent="0.2">
      <c r="B1273" s="78"/>
      <c r="C1273" s="78"/>
      <c r="D1273" s="78"/>
      <c r="E1273" s="79"/>
      <c r="F1273" s="80"/>
      <c r="G1273" s="73"/>
      <c r="H1273" s="82"/>
      <c r="I1273" s="93"/>
      <c r="J1273" s="90"/>
      <c r="K1273" s="83"/>
      <c r="L1273" s="83"/>
      <c r="M1273" s="84"/>
      <c r="N1273" s="83"/>
      <c r="O1273" s="104" t="str">
        <f ca="1">IF($B1273="","",IF(F1273="Arbeitgeberähnliche Stellung",OFFSET(MD!$Q$5,MATCH(Grundlagen_Abrechnung_KAE!$AK$7,MD_JAHR,0),0)*$H1273,IF(((AD1273/12*M1273*12)+N1273)&gt;AF1273,AF1273/12,((AD1273/12*M1273*12)+N1273)/12)))</f>
        <v/>
      </c>
      <c r="P1273" s="90"/>
      <c r="Q1273" s="90"/>
      <c r="R1273" s="104">
        <f t="shared" si="173"/>
        <v>0</v>
      </c>
      <c r="T1273" s="145">
        <f t="shared" si="174"/>
        <v>0</v>
      </c>
      <c r="U1273" s="76">
        <f t="shared" ca="1" si="175"/>
        <v>0</v>
      </c>
      <c r="V1273" s="76">
        <f t="shared" ca="1" si="181"/>
        <v>0</v>
      </c>
      <c r="W1273" s="76">
        <f t="shared" ca="1" si="176"/>
        <v>0</v>
      </c>
      <c r="Y1273" s="106" t="str">
        <f t="shared" si="177"/>
        <v>prüfen</v>
      </c>
      <c r="Z1273" s="107" t="str">
        <f ca="1">IFERROR(OFFSET(MD!$U$5,MATCH(Grundlagen_Abrechnung_KAE!$E1273,MD_GENDER,0),0),"")</f>
        <v/>
      </c>
      <c r="AA1273" s="104">
        <f t="shared" si="178"/>
        <v>0</v>
      </c>
      <c r="AC1273" s="104">
        <f t="shared" si="179"/>
        <v>0</v>
      </c>
      <c r="AD1273" s="104">
        <f ca="1">IF(F1273="Arbeitgeberähnliche Stellung",OFFSET(MD!$Q$5,MATCH(Grundlagen_Abrechnung_KAE!$AK$7,MD_JAHR,0),0)*$H1273,IF(J1273&gt;0,AC1273,I1273))</f>
        <v>0</v>
      </c>
      <c r="AF1273" s="85" t="e">
        <f ca="1">OFFSET(MD!$P$5,MATCH($AK$7,MD_JAHR,0),0)*12</f>
        <v>#VALUE!</v>
      </c>
      <c r="AG1273" s="85">
        <f t="shared" si="180"/>
        <v>0</v>
      </c>
      <c r="AH1273" s="81"/>
      <c r="AJ1273" s="72"/>
      <c r="AK1273" s="72"/>
      <c r="AL1273" s="72"/>
      <c r="AM1273" s="72"/>
      <c r="AN1273" s="72"/>
    </row>
    <row r="1274" spans="2:40" ht="15" customHeight="1" x14ac:dyDescent="0.2">
      <c r="B1274" s="78"/>
      <c r="C1274" s="78"/>
      <c r="D1274" s="78"/>
      <c r="E1274" s="79"/>
      <c r="F1274" s="80"/>
      <c r="G1274" s="73"/>
      <c r="H1274" s="82"/>
      <c r="I1274" s="93"/>
      <c r="J1274" s="90"/>
      <c r="K1274" s="83"/>
      <c r="L1274" s="83"/>
      <c r="M1274" s="84"/>
      <c r="N1274" s="83"/>
      <c r="O1274" s="104" t="str">
        <f ca="1">IF($B1274="","",IF(F1274="Arbeitgeberähnliche Stellung",OFFSET(MD!$Q$5,MATCH(Grundlagen_Abrechnung_KAE!$AK$7,MD_JAHR,0),0)*$H1274,IF(((AD1274/12*M1274*12)+N1274)&gt;AF1274,AF1274/12,((AD1274/12*M1274*12)+N1274)/12)))</f>
        <v/>
      </c>
      <c r="P1274" s="90"/>
      <c r="Q1274" s="90"/>
      <c r="R1274" s="104">
        <f t="shared" si="173"/>
        <v>0</v>
      </c>
      <c r="T1274" s="145">
        <f t="shared" si="174"/>
        <v>0</v>
      </c>
      <c r="U1274" s="76">
        <f t="shared" ca="1" si="175"/>
        <v>0</v>
      </c>
      <c r="V1274" s="76">
        <f t="shared" ca="1" si="181"/>
        <v>0</v>
      </c>
      <c r="W1274" s="76">
        <f t="shared" ca="1" si="176"/>
        <v>0</v>
      </c>
      <c r="Y1274" s="106" t="str">
        <f t="shared" si="177"/>
        <v>prüfen</v>
      </c>
      <c r="Z1274" s="107" t="str">
        <f ca="1">IFERROR(OFFSET(MD!$U$5,MATCH(Grundlagen_Abrechnung_KAE!$E1274,MD_GENDER,0),0),"")</f>
        <v/>
      </c>
      <c r="AA1274" s="104">
        <f t="shared" si="178"/>
        <v>0</v>
      </c>
      <c r="AC1274" s="104">
        <f t="shared" si="179"/>
        <v>0</v>
      </c>
      <c r="AD1274" s="104">
        <f ca="1">IF(F1274="Arbeitgeberähnliche Stellung",OFFSET(MD!$Q$5,MATCH(Grundlagen_Abrechnung_KAE!$AK$7,MD_JAHR,0),0)*$H1274,IF(J1274&gt;0,AC1274,I1274))</f>
        <v>0</v>
      </c>
      <c r="AF1274" s="85" t="e">
        <f ca="1">OFFSET(MD!$P$5,MATCH($AK$7,MD_JAHR,0),0)*12</f>
        <v>#VALUE!</v>
      </c>
      <c r="AG1274" s="85">
        <f t="shared" si="180"/>
        <v>0</v>
      </c>
      <c r="AH1274" s="81"/>
      <c r="AJ1274" s="72"/>
      <c r="AK1274" s="72"/>
      <c r="AL1274" s="72"/>
      <c r="AM1274" s="72"/>
      <c r="AN1274" s="72"/>
    </row>
    <row r="1275" spans="2:40" ht="15" customHeight="1" x14ac:dyDescent="0.2">
      <c r="B1275" s="78"/>
      <c r="C1275" s="78"/>
      <c r="D1275" s="78"/>
      <c r="E1275" s="79"/>
      <c r="F1275" s="80"/>
      <c r="G1275" s="73"/>
      <c r="H1275" s="82"/>
      <c r="I1275" s="93"/>
      <c r="J1275" s="90"/>
      <c r="K1275" s="83"/>
      <c r="L1275" s="83"/>
      <c r="M1275" s="84"/>
      <c r="N1275" s="83"/>
      <c r="O1275" s="104" t="str">
        <f ca="1">IF($B1275="","",IF(F1275="Arbeitgeberähnliche Stellung",OFFSET(MD!$Q$5,MATCH(Grundlagen_Abrechnung_KAE!$AK$7,MD_JAHR,0),0)*$H1275,IF(((AD1275/12*M1275*12)+N1275)&gt;AF1275,AF1275/12,((AD1275/12*M1275*12)+N1275)/12)))</f>
        <v/>
      </c>
      <c r="P1275" s="90"/>
      <c r="Q1275" s="90"/>
      <c r="R1275" s="104">
        <f t="shared" si="173"/>
        <v>0</v>
      </c>
      <c r="T1275" s="145">
        <f t="shared" si="174"/>
        <v>0</v>
      </c>
      <c r="U1275" s="76">
        <f t="shared" ca="1" si="175"/>
        <v>0</v>
      </c>
      <c r="V1275" s="76">
        <f t="shared" ca="1" si="181"/>
        <v>0</v>
      </c>
      <c r="W1275" s="76">
        <f t="shared" ca="1" si="176"/>
        <v>0</v>
      </c>
      <c r="Y1275" s="106" t="str">
        <f t="shared" si="177"/>
        <v>prüfen</v>
      </c>
      <c r="Z1275" s="107" t="str">
        <f ca="1">IFERROR(OFFSET(MD!$U$5,MATCH(Grundlagen_Abrechnung_KAE!$E1275,MD_GENDER,0),0),"")</f>
        <v/>
      </c>
      <c r="AA1275" s="104">
        <f t="shared" si="178"/>
        <v>0</v>
      </c>
      <c r="AC1275" s="104">
        <f t="shared" si="179"/>
        <v>0</v>
      </c>
      <c r="AD1275" s="104">
        <f ca="1">IF(F1275="Arbeitgeberähnliche Stellung",OFFSET(MD!$Q$5,MATCH(Grundlagen_Abrechnung_KAE!$AK$7,MD_JAHR,0),0)*$H1275,IF(J1275&gt;0,AC1275,I1275))</f>
        <v>0</v>
      </c>
      <c r="AF1275" s="85" t="e">
        <f ca="1">OFFSET(MD!$P$5,MATCH($AK$7,MD_JAHR,0),0)*12</f>
        <v>#VALUE!</v>
      </c>
      <c r="AG1275" s="85">
        <f t="shared" si="180"/>
        <v>0</v>
      </c>
      <c r="AH1275" s="81"/>
      <c r="AJ1275" s="72"/>
      <c r="AK1275" s="72"/>
      <c r="AL1275" s="72"/>
      <c r="AM1275" s="72"/>
      <c r="AN1275" s="72"/>
    </row>
    <row r="1276" spans="2:40" ht="15" customHeight="1" x14ac:dyDescent="0.2">
      <c r="B1276" s="78"/>
      <c r="C1276" s="78"/>
      <c r="D1276" s="78"/>
      <c r="E1276" s="79"/>
      <c r="F1276" s="80"/>
      <c r="G1276" s="73"/>
      <c r="H1276" s="82"/>
      <c r="I1276" s="93"/>
      <c r="J1276" s="90"/>
      <c r="K1276" s="83"/>
      <c r="L1276" s="83"/>
      <c r="M1276" s="84"/>
      <c r="N1276" s="83"/>
      <c r="O1276" s="104" t="str">
        <f ca="1">IF($B1276="","",IF(F1276="Arbeitgeberähnliche Stellung",OFFSET(MD!$Q$5,MATCH(Grundlagen_Abrechnung_KAE!$AK$7,MD_JAHR,0),0)*$H1276,IF(((AD1276/12*M1276*12)+N1276)&gt;AF1276,AF1276/12,((AD1276/12*M1276*12)+N1276)/12)))</f>
        <v/>
      </c>
      <c r="P1276" s="90"/>
      <c r="Q1276" s="90"/>
      <c r="R1276" s="104">
        <f t="shared" si="173"/>
        <v>0</v>
      </c>
      <c r="T1276" s="145">
        <f t="shared" si="174"/>
        <v>0</v>
      </c>
      <c r="U1276" s="76">
        <f t="shared" ca="1" si="175"/>
        <v>0</v>
      </c>
      <c r="V1276" s="76">
        <f t="shared" ca="1" si="181"/>
        <v>0</v>
      </c>
      <c r="W1276" s="76">
        <f t="shared" ca="1" si="176"/>
        <v>0</v>
      </c>
      <c r="Y1276" s="106" t="str">
        <f t="shared" si="177"/>
        <v>prüfen</v>
      </c>
      <c r="Z1276" s="107" t="str">
        <f ca="1">IFERROR(OFFSET(MD!$U$5,MATCH(Grundlagen_Abrechnung_KAE!$E1276,MD_GENDER,0),0),"")</f>
        <v/>
      </c>
      <c r="AA1276" s="104">
        <f t="shared" si="178"/>
        <v>0</v>
      </c>
      <c r="AC1276" s="104">
        <f t="shared" si="179"/>
        <v>0</v>
      </c>
      <c r="AD1276" s="104">
        <f ca="1">IF(F1276="Arbeitgeberähnliche Stellung",OFFSET(MD!$Q$5,MATCH(Grundlagen_Abrechnung_KAE!$AK$7,MD_JAHR,0),0)*$H1276,IF(J1276&gt;0,AC1276,I1276))</f>
        <v>0</v>
      </c>
      <c r="AF1276" s="85" t="e">
        <f ca="1">OFFSET(MD!$P$5,MATCH($AK$7,MD_JAHR,0),0)*12</f>
        <v>#VALUE!</v>
      </c>
      <c r="AG1276" s="85">
        <f t="shared" si="180"/>
        <v>0</v>
      </c>
      <c r="AH1276" s="81"/>
      <c r="AJ1276" s="72"/>
      <c r="AK1276" s="72"/>
      <c r="AL1276" s="72"/>
      <c r="AM1276" s="72"/>
      <c r="AN1276" s="72"/>
    </row>
    <row r="1277" spans="2:40" ht="15" customHeight="1" x14ac:dyDescent="0.2">
      <c r="B1277" s="78"/>
      <c r="C1277" s="78"/>
      <c r="D1277" s="78"/>
      <c r="E1277" s="79"/>
      <c r="F1277" s="80"/>
      <c r="G1277" s="73"/>
      <c r="H1277" s="82"/>
      <c r="I1277" s="93"/>
      <c r="J1277" s="90"/>
      <c r="K1277" s="83"/>
      <c r="L1277" s="83"/>
      <c r="M1277" s="84"/>
      <c r="N1277" s="83"/>
      <c r="O1277" s="104" t="str">
        <f ca="1">IF($B1277="","",IF(F1277="Arbeitgeberähnliche Stellung",OFFSET(MD!$Q$5,MATCH(Grundlagen_Abrechnung_KAE!$AK$7,MD_JAHR,0),0)*$H1277,IF(((AD1277/12*M1277*12)+N1277)&gt;AF1277,AF1277/12,((AD1277/12*M1277*12)+N1277)/12)))</f>
        <v/>
      </c>
      <c r="P1277" s="90"/>
      <c r="Q1277" s="90"/>
      <c r="R1277" s="104">
        <f t="shared" si="173"/>
        <v>0</v>
      </c>
      <c r="T1277" s="145">
        <f t="shared" si="174"/>
        <v>0</v>
      </c>
      <c r="U1277" s="76">
        <f t="shared" ca="1" si="175"/>
        <v>0</v>
      </c>
      <c r="V1277" s="76">
        <f t="shared" ca="1" si="181"/>
        <v>0</v>
      </c>
      <c r="W1277" s="76">
        <f t="shared" ca="1" si="176"/>
        <v>0</v>
      </c>
      <c r="Y1277" s="106" t="str">
        <f t="shared" si="177"/>
        <v>prüfen</v>
      </c>
      <c r="Z1277" s="107" t="str">
        <f ca="1">IFERROR(OFFSET(MD!$U$5,MATCH(Grundlagen_Abrechnung_KAE!$E1277,MD_GENDER,0),0),"")</f>
        <v/>
      </c>
      <c r="AA1277" s="104">
        <f t="shared" si="178"/>
        <v>0</v>
      </c>
      <c r="AC1277" s="104">
        <f t="shared" si="179"/>
        <v>0</v>
      </c>
      <c r="AD1277" s="104">
        <f ca="1">IF(F1277="Arbeitgeberähnliche Stellung",OFFSET(MD!$Q$5,MATCH(Grundlagen_Abrechnung_KAE!$AK$7,MD_JAHR,0),0)*$H1277,IF(J1277&gt;0,AC1277,I1277))</f>
        <v>0</v>
      </c>
      <c r="AF1277" s="85" t="e">
        <f ca="1">OFFSET(MD!$P$5,MATCH($AK$7,MD_JAHR,0),0)*12</f>
        <v>#VALUE!</v>
      </c>
      <c r="AG1277" s="85">
        <f t="shared" si="180"/>
        <v>0</v>
      </c>
      <c r="AH1277" s="81"/>
      <c r="AJ1277" s="72"/>
      <c r="AK1277" s="72"/>
      <c r="AL1277" s="72"/>
      <c r="AM1277" s="72"/>
      <c r="AN1277" s="72"/>
    </row>
    <row r="1278" spans="2:40" ht="15" customHeight="1" x14ac:dyDescent="0.2">
      <c r="B1278" s="78"/>
      <c r="C1278" s="78"/>
      <c r="D1278" s="78"/>
      <c r="E1278" s="79"/>
      <c r="F1278" s="80"/>
      <c r="G1278" s="73"/>
      <c r="H1278" s="82"/>
      <c r="I1278" s="93"/>
      <c r="J1278" s="90"/>
      <c r="K1278" s="83"/>
      <c r="L1278" s="83"/>
      <c r="M1278" s="84"/>
      <c r="N1278" s="83"/>
      <c r="O1278" s="104" t="str">
        <f ca="1">IF($B1278="","",IF(F1278="Arbeitgeberähnliche Stellung",OFFSET(MD!$Q$5,MATCH(Grundlagen_Abrechnung_KAE!$AK$7,MD_JAHR,0),0)*$H1278,IF(((AD1278/12*M1278*12)+N1278)&gt;AF1278,AF1278/12,((AD1278/12*M1278*12)+N1278)/12)))</f>
        <v/>
      </c>
      <c r="P1278" s="90"/>
      <c r="Q1278" s="90"/>
      <c r="R1278" s="104">
        <f t="shared" si="173"/>
        <v>0</v>
      </c>
      <c r="T1278" s="145">
        <f t="shared" si="174"/>
        <v>0</v>
      </c>
      <c r="U1278" s="76">
        <f t="shared" ca="1" si="175"/>
        <v>0</v>
      </c>
      <c r="V1278" s="76">
        <f t="shared" ca="1" si="181"/>
        <v>0</v>
      </c>
      <c r="W1278" s="76">
        <f t="shared" ca="1" si="176"/>
        <v>0</v>
      </c>
      <c r="Y1278" s="106" t="str">
        <f t="shared" si="177"/>
        <v>prüfen</v>
      </c>
      <c r="Z1278" s="107" t="str">
        <f ca="1">IFERROR(OFFSET(MD!$U$5,MATCH(Grundlagen_Abrechnung_KAE!$E1278,MD_GENDER,0),0),"")</f>
        <v/>
      </c>
      <c r="AA1278" s="104">
        <f t="shared" si="178"/>
        <v>0</v>
      </c>
      <c r="AC1278" s="104">
        <f t="shared" si="179"/>
        <v>0</v>
      </c>
      <c r="AD1278" s="104">
        <f ca="1">IF(F1278="Arbeitgeberähnliche Stellung",OFFSET(MD!$Q$5,MATCH(Grundlagen_Abrechnung_KAE!$AK$7,MD_JAHR,0),0)*$H1278,IF(J1278&gt;0,AC1278,I1278))</f>
        <v>0</v>
      </c>
      <c r="AF1278" s="85" t="e">
        <f ca="1">OFFSET(MD!$P$5,MATCH($AK$7,MD_JAHR,0),0)*12</f>
        <v>#VALUE!</v>
      </c>
      <c r="AG1278" s="85">
        <f t="shared" si="180"/>
        <v>0</v>
      </c>
      <c r="AH1278" s="81"/>
      <c r="AJ1278" s="72"/>
      <c r="AK1278" s="72"/>
      <c r="AL1278" s="72"/>
      <c r="AM1278" s="72"/>
      <c r="AN1278" s="72"/>
    </row>
    <row r="1279" spans="2:40" ht="15" customHeight="1" x14ac:dyDescent="0.2">
      <c r="B1279" s="78"/>
      <c r="C1279" s="78"/>
      <c r="D1279" s="78"/>
      <c r="E1279" s="79"/>
      <c r="F1279" s="80"/>
      <c r="G1279" s="73"/>
      <c r="H1279" s="82"/>
      <c r="I1279" s="93"/>
      <c r="J1279" s="90"/>
      <c r="K1279" s="83"/>
      <c r="L1279" s="83"/>
      <c r="M1279" s="84"/>
      <c r="N1279" s="83"/>
      <c r="O1279" s="104" t="str">
        <f ca="1">IF($B1279="","",IF(F1279="Arbeitgeberähnliche Stellung",OFFSET(MD!$Q$5,MATCH(Grundlagen_Abrechnung_KAE!$AK$7,MD_JAHR,0),0)*$H1279,IF(((AD1279/12*M1279*12)+N1279)&gt;AF1279,AF1279/12,((AD1279/12*M1279*12)+N1279)/12)))</f>
        <v/>
      </c>
      <c r="P1279" s="90"/>
      <c r="Q1279" s="90"/>
      <c r="R1279" s="104">
        <f t="shared" si="173"/>
        <v>0</v>
      </c>
      <c r="T1279" s="145">
        <f t="shared" si="174"/>
        <v>0</v>
      </c>
      <c r="U1279" s="76">
        <f t="shared" ca="1" si="175"/>
        <v>0</v>
      </c>
      <c r="V1279" s="76">
        <f t="shared" ca="1" si="181"/>
        <v>0</v>
      </c>
      <c r="W1279" s="76">
        <f t="shared" ca="1" si="176"/>
        <v>0</v>
      </c>
      <c r="Y1279" s="106" t="str">
        <f t="shared" si="177"/>
        <v>prüfen</v>
      </c>
      <c r="Z1279" s="107" t="str">
        <f ca="1">IFERROR(OFFSET(MD!$U$5,MATCH(Grundlagen_Abrechnung_KAE!$E1279,MD_GENDER,0),0),"")</f>
        <v/>
      </c>
      <c r="AA1279" s="104">
        <f t="shared" si="178"/>
        <v>0</v>
      </c>
      <c r="AC1279" s="104">
        <f t="shared" si="179"/>
        <v>0</v>
      </c>
      <c r="AD1279" s="104">
        <f ca="1">IF(F1279="Arbeitgeberähnliche Stellung",OFFSET(MD!$Q$5,MATCH(Grundlagen_Abrechnung_KAE!$AK$7,MD_JAHR,0),0)*$H1279,IF(J1279&gt;0,AC1279,I1279))</f>
        <v>0</v>
      </c>
      <c r="AF1279" s="85" t="e">
        <f ca="1">OFFSET(MD!$P$5,MATCH($AK$7,MD_JAHR,0),0)*12</f>
        <v>#VALUE!</v>
      </c>
      <c r="AG1279" s="85">
        <f t="shared" si="180"/>
        <v>0</v>
      </c>
      <c r="AH1279" s="81"/>
      <c r="AJ1279" s="72"/>
      <c r="AK1279" s="72"/>
      <c r="AL1279" s="72"/>
      <c r="AM1279" s="72"/>
      <c r="AN1279" s="72"/>
    </row>
    <row r="1280" spans="2:40" ht="15" customHeight="1" x14ac:dyDescent="0.2">
      <c r="B1280" s="78"/>
      <c r="C1280" s="78"/>
      <c r="D1280" s="78"/>
      <c r="E1280" s="79"/>
      <c r="F1280" s="80"/>
      <c r="G1280" s="73"/>
      <c r="H1280" s="82"/>
      <c r="I1280" s="93"/>
      <c r="J1280" s="90"/>
      <c r="K1280" s="83"/>
      <c r="L1280" s="83"/>
      <c r="M1280" s="84"/>
      <c r="N1280" s="83"/>
      <c r="O1280" s="104" t="str">
        <f ca="1">IF($B1280="","",IF(F1280="Arbeitgeberähnliche Stellung",OFFSET(MD!$Q$5,MATCH(Grundlagen_Abrechnung_KAE!$AK$7,MD_JAHR,0),0)*$H1280,IF(((AD1280/12*M1280*12)+N1280)&gt;AF1280,AF1280/12,((AD1280/12*M1280*12)+N1280)/12)))</f>
        <v/>
      </c>
      <c r="P1280" s="90"/>
      <c r="Q1280" s="90"/>
      <c r="R1280" s="104">
        <f t="shared" si="173"/>
        <v>0</v>
      </c>
      <c r="T1280" s="145">
        <f t="shared" si="174"/>
        <v>0</v>
      </c>
      <c r="U1280" s="76">
        <f t="shared" ca="1" si="175"/>
        <v>0</v>
      </c>
      <c r="V1280" s="76">
        <f t="shared" ca="1" si="181"/>
        <v>0</v>
      </c>
      <c r="W1280" s="76">
        <f t="shared" ca="1" si="176"/>
        <v>0</v>
      </c>
      <c r="Y1280" s="106" t="str">
        <f t="shared" si="177"/>
        <v>prüfen</v>
      </c>
      <c r="Z1280" s="107" t="str">
        <f ca="1">IFERROR(OFFSET(MD!$U$5,MATCH(Grundlagen_Abrechnung_KAE!$E1280,MD_GENDER,0),0),"")</f>
        <v/>
      </c>
      <c r="AA1280" s="104">
        <f t="shared" si="178"/>
        <v>0</v>
      </c>
      <c r="AC1280" s="104">
        <f t="shared" si="179"/>
        <v>0</v>
      </c>
      <c r="AD1280" s="104">
        <f ca="1">IF(F1280="Arbeitgeberähnliche Stellung",OFFSET(MD!$Q$5,MATCH(Grundlagen_Abrechnung_KAE!$AK$7,MD_JAHR,0),0)*$H1280,IF(J1280&gt;0,AC1280,I1280))</f>
        <v>0</v>
      </c>
      <c r="AF1280" s="85" t="e">
        <f ca="1">OFFSET(MD!$P$5,MATCH($AK$7,MD_JAHR,0),0)*12</f>
        <v>#VALUE!</v>
      </c>
      <c r="AG1280" s="85">
        <f t="shared" si="180"/>
        <v>0</v>
      </c>
      <c r="AH1280" s="81"/>
      <c r="AJ1280" s="72"/>
      <c r="AK1280" s="72"/>
      <c r="AL1280" s="72"/>
      <c r="AM1280" s="72"/>
      <c r="AN1280" s="72"/>
    </row>
    <row r="1281" spans="2:40" ht="15" customHeight="1" x14ac:dyDescent="0.2">
      <c r="B1281" s="78"/>
      <c r="C1281" s="78"/>
      <c r="D1281" s="78"/>
      <c r="E1281" s="79"/>
      <c r="F1281" s="80"/>
      <c r="G1281" s="73"/>
      <c r="H1281" s="82"/>
      <c r="I1281" s="93"/>
      <c r="J1281" s="90"/>
      <c r="K1281" s="83"/>
      <c r="L1281" s="83"/>
      <c r="M1281" s="84"/>
      <c r="N1281" s="83"/>
      <c r="O1281" s="104" t="str">
        <f ca="1">IF($B1281="","",IF(F1281="Arbeitgeberähnliche Stellung",OFFSET(MD!$Q$5,MATCH(Grundlagen_Abrechnung_KAE!$AK$7,MD_JAHR,0),0)*$H1281,IF(((AD1281/12*M1281*12)+N1281)&gt;AF1281,AF1281/12,((AD1281/12*M1281*12)+N1281)/12)))</f>
        <v/>
      </c>
      <c r="P1281" s="90"/>
      <c r="Q1281" s="90"/>
      <c r="R1281" s="104">
        <f t="shared" si="173"/>
        <v>0</v>
      </c>
      <c r="T1281" s="145">
        <f t="shared" si="174"/>
        <v>0</v>
      </c>
      <c r="U1281" s="76">
        <f t="shared" ca="1" si="175"/>
        <v>0</v>
      </c>
      <c r="V1281" s="76">
        <f t="shared" ca="1" si="181"/>
        <v>0</v>
      </c>
      <c r="W1281" s="76">
        <f t="shared" ca="1" si="176"/>
        <v>0</v>
      </c>
      <c r="Y1281" s="106" t="str">
        <f t="shared" si="177"/>
        <v>prüfen</v>
      </c>
      <c r="Z1281" s="107" t="str">
        <f ca="1">IFERROR(OFFSET(MD!$U$5,MATCH(Grundlagen_Abrechnung_KAE!$E1281,MD_GENDER,0),0),"")</f>
        <v/>
      </c>
      <c r="AA1281" s="104">
        <f t="shared" si="178"/>
        <v>0</v>
      </c>
      <c r="AC1281" s="104">
        <f t="shared" si="179"/>
        <v>0</v>
      </c>
      <c r="AD1281" s="104">
        <f ca="1">IF(F1281="Arbeitgeberähnliche Stellung",OFFSET(MD!$Q$5,MATCH(Grundlagen_Abrechnung_KAE!$AK$7,MD_JAHR,0),0)*$H1281,IF(J1281&gt;0,AC1281,I1281))</f>
        <v>0</v>
      </c>
      <c r="AF1281" s="85" t="e">
        <f ca="1">OFFSET(MD!$P$5,MATCH($AK$7,MD_JAHR,0),0)*12</f>
        <v>#VALUE!</v>
      </c>
      <c r="AG1281" s="85">
        <f t="shared" si="180"/>
        <v>0</v>
      </c>
      <c r="AH1281" s="81"/>
      <c r="AJ1281" s="72"/>
      <c r="AK1281" s="72"/>
      <c r="AL1281" s="72"/>
      <c r="AM1281" s="72"/>
      <c r="AN1281" s="72"/>
    </row>
    <row r="1282" spans="2:40" ht="15" customHeight="1" x14ac:dyDescent="0.2">
      <c r="B1282" s="78"/>
      <c r="C1282" s="78"/>
      <c r="D1282" s="78"/>
      <c r="E1282" s="79"/>
      <c r="F1282" s="80"/>
      <c r="G1282" s="73"/>
      <c r="H1282" s="82"/>
      <c r="I1282" s="93"/>
      <c r="J1282" s="90"/>
      <c r="K1282" s="83"/>
      <c r="L1282" s="83"/>
      <c r="M1282" s="84"/>
      <c r="N1282" s="83"/>
      <c r="O1282" s="104" t="str">
        <f ca="1">IF($B1282="","",IF(F1282="Arbeitgeberähnliche Stellung",OFFSET(MD!$Q$5,MATCH(Grundlagen_Abrechnung_KAE!$AK$7,MD_JAHR,0),0)*$H1282,IF(((AD1282/12*M1282*12)+N1282)&gt;AF1282,AF1282/12,((AD1282/12*M1282*12)+N1282)/12)))</f>
        <v/>
      </c>
      <c r="P1282" s="90"/>
      <c r="Q1282" s="90"/>
      <c r="R1282" s="104">
        <f t="shared" si="173"/>
        <v>0</v>
      </c>
      <c r="T1282" s="145">
        <f t="shared" si="174"/>
        <v>0</v>
      </c>
      <c r="U1282" s="76">
        <f t="shared" ca="1" si="175"/>
        <v>0</v>
      </c>
      <c r="V1282" s="76">
        <f t="shared" ca="1" si="181"/>
        <v>0</v>
      </c>
      <c r="W1282" s="76">
        <f t="shared" ca="1" si="176"/>
        <v>0</v>
      </c>
      <c r="Y1282" s="106" t="str">
        <f t="shared" si="177"/>
        <v>prüfen</v>
      </c>
      <c r="Z1282" s="107" t="str">
        <f ca="1">IFERROR(OFFSET(MD!$U$5,MATCH(Grundlagen_Abrechnung_KAE!$E1282,MD_GENDER,0),0),"")</f>
        <v/>
      </c>
      <c r="AA1282" s="104">
        <f t="shared" si="178"/>
        <v>0</v>
      </c>
      <c r="AC1282" s="104">
        <f t="shared" si="179"/>
        <v>0</v>
      </c>
      <c r="AD1282" s="104">
        <f ca="1">IF(F1282="Arbeitgeberähnliche Stellung",OFFSET(MD!$Q$5,MATCH(Grundlagen_Abrechnung_KAE!$AK$7,MD_JAHR,0),0)*$H1282,IF(J1282&gt;0,AC1282,I1282))</f>
        <v>0</v>
      </c>
      <c r="AF1282" s="85" t="e">
        <f ca="1">OFFSET(MD!$P$5,MATCH($AK$7,MD_JAHR,0),0)*12</f>
        <v>#VALUE!</v>
      </c>
      <c r="AG1282" s="85">
        <f t="shared" si="180"/>
        <v>0</v>
      </c>
      <c r="AH1282" s="81"/>
      <c r="AJ1282" s="72"/>
      <c r="AK1282" s="72"/>
      <c r="AL1282" s="72"/>
      <c r="AM1282" s="72"/>
      <c r="AN1282" s="72"/>
    </row>
    <row r="1283" spans="2:40" ht="15" customHeight="1" x14ac:dyDescent="0.2">
      <c r="B1283" s="78"/>
      <c r="C1283" s="78"/>
      <c r="D1283" s="78"/>
      <c r="E1283" s="79"/>
      <c r="F1283" s="80"/>
      <c r="G1283" s="73"/>
      <c r="H1283" s="82"/>
      <c r="I1283" s="93"/>
      <c r="J1283" s="90"/>
      <c r="K1283" s="83"/>
      <c r="L1283" s="83"/>
      <c r="M1283" s="84"/>
      <c r="N1283" s="83"/>
      <c r="O1283" s="104" t="str">
        <f ca="1">IF($B1283="","",IF(F1283="Arbeitgeberähnliche Stellung",OFFSET(MD!$Q$5,MATCH(Grundlagen_Abrechnung_KAE!$AK$7,MD_JAHR,0),0)*$H1283,IF(((AD1283/12*M1283*12)+N1283)&gt;AF1283,AF1283/12,((AD1283/12*M1283*12)+N1283)/12)))</f>
        <v/>
      </c>
      <c r="P1283" s="90"/>
      <c r="Q1283" s="90"/>
      <c r="R1283" s="104">
        <f t="shared" si="173"/>
        <v>0</v>
      </c>
      <c r="T1283" s="145">
        <f t="shared" si="174"/>
        <v>0</v>
      </c>
      <c r="U1283" s="76">
        <f t="shared" ca="1" si="175"/>
        <v>0</v>
      </c>
      <c r="V1283" s="76">
        <f t="shared" ca="1" si="181"/>
        <v>0</v>
      </c>
      <c r="W1283" s="76">
        <f t="shared" ca="1" si="176"/>
        <v>0</v>
      </c>
      <c r="Y1283" s="106" t="str">
        <f t="shared" si="177"/>
        <v>prüfen</v>
      </c>
      <c r="Z1283" s="107" t="str">
        <f ca="1">IFERROR(OFFSET(MD!$U$5,MATCH(Grundlagen_Abrechnung_KAE!$E1283,MD_GENDER,0),0),"")</f>
        <v/>
      </c>
      <c r="AA1283" s="104">
        <f t="shared" si="178"/>
        <v>0</v>
      </c>
      <c r="AC1283" s="104">
        <f t="shared" si="179"/>
        <v>0</v>
      </c>
      <c r="AD1283" s="104">
        <f ca="1">IF(F1283="Arbeitgeberähnliche Stellung",OFFSET(MD!$Q$5,MATCH(Grundlagen_Abrechnung_KAE!$AK$7,MD_JAHR,0),0)*$H1283,IF(J1283&gt;0,AC1283,I1283))</f>
        <v>0</v>
      </c>
      <c r="AF1283" s="85" t="e">
        <f ca="1">OFFSET(MD!$P$5,MATCH($AK$7,MD_JAHR,0),0)*12</f>
        <v>#VALUE!</v>
      </c>
      <c r="AG1283" s="85">
        <f t="shared" si="180"/>
        <v>0</v>
      </c>
      <c r="AH1283" s="81"/>
      <c r="AJ1283" s="72"/>
      <c r="AK1283" s="72"/>
      <c r="AL1283" s="72"/>
      <c r="AM1283" s="72"/>
      <c r="AN1283" s="72"/>
    </row>
    <row r="1284" spans="2:40" ht="15" customHeight="1" x14ac:dyDescent="0.2">
      <c r="B1284" s="78"/>
      <c r="C1284" s="78"/>
      <c r="D1284" s="78"/>
      <c r="E1284" s="79"/>
      <c r="F1284" s="80"/>
      <c r="G1284" s="73"/>
      <c r="H1284" s="82"/>
      <c r="I1284" s="93"/>
      <c r="J1284" s="90"/>
      <c r="K1284" s="83"/>
      <c r="L1284" s="83"/>
      <c r="M1284" s="84"/>
      <c r="N1284" s="83"/>
      <c r="O1284" s="104" t="str">
        <f ca="1">IF($B1284="","",IF(F1284="Arbeitgeberähnliche Stellung",OFFSET(MD!$Q$5,MATCH(Grundlagen_Abrechnung_KAE!$AK$7,MD_JAHR,0),0)*$H1284,IF(((AD1284/12*M1284*12)+N1284)&gt;AF1284,AF1284/12,((AD1284/12*M1284*12)+N1284)/12)))</f>
        <v/>
      </c>
      <c r="P1284" s="90"/>
      <c r="Q1284" s="90"/>
      <c r="R1284" s="104">
        <f t="shared" si="173"/>
        <v>0</v>
      </c>
      <c r="T1284" s="145">
        <f t="shared" si="174"/>
        <v>0</v>
      </c>
      <c r="U1284" s="76">
        <f t="shared" ca="1" si="175"/>
        <v>0</v>
      </c>
      <c r="V1284" s="76">
        <f t="shared" ca="1" si="181"/>
        <v>0</v>
      </c>
      <c r="W1284" s="76">
        <f t="shared" ca="1" si="176"/>
        <v>0</v>
      </c>
      <c r="Y1284" s="106" t="str">
        <f t="shared" si="177"/>
        <v>prüfen</v>
      </c>
      <c r="Z1284" s="107" t="str">
        <f ca="1">IFERROR(OFFSET(MD!$U$5,MATCH(Grundlagen_Abrechnung_KAE!$E1284,MD_GENDER,0),0),"")</f>
        <v/>
      </c>
      <c r="AA1284" s="104">
        <f t="shared" si="178"/>
        <v>0</v>
      </c>
      <c r="AC1284" s="104">
        <f t="shared" si="179"/>
        <v>0</v>
      </c>
      <c r="AD1284" s="104">
        <f ca="1">IF(F1284="Arbeitgeberähnliche Stellung",OFFSET(MD!$Q$5,MATCH(Grundlagen_Abrechnung_KAE!$AK$7,MD_JAHR,0),0)*$H1284,IF(J1284&gt;0,AC1284,I1284))</f>
        <v>0</v>
      </c>
      <c r="AF1284" s="85" t="e">
        <f ca="1">OFFSET(MD!$P$5,MATCH($AK$7,MD_JAHR,0),0)*12</f>
        <v>#VALUE!</v>
      </c>
      <c r="AG1284" s="85">
        <f t="shared" si="180"/>
        <v>0</v>
      </c>
      <c r="AH1284" s="81"/>
      <c r="AJ1284" s="72"/>
      <c r="AK1284" s="72"/>
      <c r="AL1284" s="72"/>
      <c r="AM1284" s="72"/>
      <c r="AN1284" s="72"/>
    </row>
    <row r="1285" spans="2:40" ht="15" customHeight="1" x14ac:dyDescent="0.2">
      <c r="B1285" s="78"/>
      <c r="C1285" s="78"/>
      <c r="D1285" s="78"/>
      <c r="E1285" s="79"/>
      <c r="F1285" s="80"/>
      <c r="G1285" s="73"/>
      <c r="H1285" s="82"/>
      <c r="I1285" s="93"/>
      <c r="J1285" s="90"/>
      <c r="K1285" s="83"/>
      <c r="L1285" s="83"/>
      <c r="M1285" s="84"/>
      <c r="N1285" s="83"/>
      <c r="O1285" s="104" t="str">
        <f ca="1">IF($B1285="","",IF(F1285="Arbeitgeberähnliche Stellung",OFFSET(MD!$Q$5,MATCH(Grundlagen_Abrechnung_KAE!$AK$7,MD_JAHR,0),0)*$H1285,IF(((AD1285/12*M1285*12)+N1285)&gt;AF1285,AF1285/12,((AD1285/12*M1285*12)+N1285)/12)))</f>
        <v/>
      </c>
      <c r="P1285" s="90"/>
      <c r="Q1285" s="90"/>
      <c r="R1285" s="104">
        <f t="shared" si="173"/>
        <v>0</v>
      </c>
      <c r="T1285" s="145">
        <f t="shared" si="174"/>
        <v>0</v>
      </c>
      <c r="U1285" s="76">
        <f t="shared" ca="1" si="175"/>
        <v>0</v>
      </c>
      <c r="V1285" s="76">
        <f t="shared" ca="1" si="181"/>
        <v>0</v>
      </c>
      <c r="W1285" s="76">
        <f t="shared" ca="1" si="176"/>
        <v>0</v>
      </c>
      <c r="Y1285" s="106" t="str">
        <f t="shared" si="177"/>
        <v>prüfen</v>
      </c>
      <c r="Z1285" s="107" t="str">
        <f ca="1">IFERROR(OFFSET(MD!$U$5,MATCH(Grundlagen_Abrechnung_KAE!$E1285,MD_GENDER,0),0),"")</f>
        <v/>
      </c>
      <c r="AA1285" s="104">
        <f t="shared" si="178"/>
        <v>0</v>
      </c>
      <c r="AC1285" s="104">
        <f t="shared" si="179"/>
        <v>0</v>
      </c>
      <c r="AD1285" s="104">
        <f ca="1">IF(F1285="Arbeitgeberähnliche Stellung",OFFSET(MD!$Q$5,MATCH(Grundlagen_Abrechnung_KAE!$AK$7,MD_JAHR,0),0)*$H1285,IF(J1285&gt;0,AC1285,I1285))</f>
        <v>0</v>
      </c>
      <c r="AF1285" s="85" t="e">
        <f ca="1">OFFSET(MD!$P$5,MATCH($AK$7,MD_JAHR,0),0)*12</f>
        <v>#VALUE!</v>
      </c>
      <c r="AG1285" s="85">
        <f t="shared" si="180"/>
        <v>0</v>
      </c>
      <c r="AH1285" s="81"/>
      <c r="AJ1285" s="72"/>
      <c r="AK1285" s="72"/>
      <c r="AL1285" s="72"/>
      <c r="AM1285" s="72"/>
      <c r="AN1285" s="72"/>
    </row>
    <row r="1286" spans="2:40" ht="15" customHeight="1" x14ac:dyDescent="0.2">
      <c r="B1286" s="78"/>
      <c r="C1286" s="78"/>
      <c r="D1286" s="78"/>
      <c r="E1286" s="79"/>
      <c r="F1286" s="80"/>
      <c r="G1286" s="73"/>
      <c r="H1286" s="82"/>
      <c r="I1286" s="93"/>
      <c r="J1286" s="90"/>
      <c r="K1286" s="83"/>
      <c r="L1286" s="83"/>
      <c r="M1286" s="84"/>
      <c r="N1286" s="83"/>
      <c r="O1286" s="104" t="str">
        <f ca="1">IF($B1286="","",IF(F1286="Arbeitgeberähnliche Stellung",OFFSET(MD!$Q$5,MATCH(Grundlagen_Abrechnung_KAE!$AK$7,MD_JAHR,0),0)*$H1286,IF(((AD1286/12*M1286*12)+N1286)&gt;AF1286,AF1286/12,((AD1286/12*M1286*12)+N1286)/12)))</f>
        <v/>
      </c>
      <c r="P1286" s="90"/>
      <c r="Q1286" s="90"/>
      <c r="R1286" s="104">
        <f t="shared" si="173"/>
        <v>0</v>
      </c>
      <c r="T1286" s="145">
        <f t="shared" si="174"/>
        <v>0</v>
      </c>
      <c r="U1286" s="76">
        <f t="shared" ca="1" si="175"/>
        <v>0</v>
      </c>
      <c r="V1286" s="76">
        <f t="shared" ca="1" si="181"/>
        <v>0</v>
      </c>
      <c r="W1286" s="76">
        <f t="shared" ca="1" si="176"/>
        <v>0</v>
      </c>
      <c r="Y1286" s="106" t="str">
        <f t="shared" si="177"/>
        <v>prüfen</v>
      </c>
      <c r="Z1286" s="107" t="str">
        <f ca="1">IFERROR(OFFSET(MD!$U$5,MATCH(Grundlagen_Abrechnung_KAE!$E1286,MD_GENDER,0),0),"")</f>
        <v/>
      </c>
      <c r="AA1286" s="104">
        <f t="shared" si="178"/>
        <v>0</v>
      </c>
      <c r="AC1286" s="104">
        <f t="shared" si="179"/>
        <v>0</v>
      </c>
      <c r="AD1286" s="104">
        <f ca="1">IF(F1286="Arbeitgeberähnliche Stellung",OFFSET(MD!$Q$5,MATCH(Grundlagen_Abrechnung_KAE!$AK$7,MD_JAHR,0),0)*$H1286,IF(J1286&gt;0,AC1286,I1286))</f>
        <v>0</v>
      </c>
      <c r="AF1286" s="85" t="e">
        <f ca="1">OFFSET(MD!$P$5,MATCH($AK$7,MD_JAHR,0),0)*12</f>
        <v>#VALUE!</v>
      </c>
      <c r="AG1286" s="85">
        <f t="shared" si="180"/>
        <v>0</v>
      </c>
      <c r="AH1286" s="81"/>
      <c r="AJ1286" s="72"/>
      <c r="AK1286" s="72"/>
      <c r="AL1286" s="72"/>
      <c r="AM1286" s="72"/>
      <c r="AN1286" s="72"/>
    </row>
    <row r="1287" spans="2:40" ht="15" customHeight="1" x14ac:dyDescent="0.2">
      <c r="B1287" s="78"/>
      <c r="C1287" s="78"/>
      <c r="D1287" s="78"/>
      <c r="E1287" s="79"/>
      <c r="F1287" s="80"/>
      <c r="G1287" s="73"/>
      <c r="H1287" s="82"/>
      <c r="I1287" s="93"/>
      <c r="J1287" s="90"/>
      <c r="K1287" s="83"/>
      <c r="L1287" s="83"/>
      <c r="M1287" s="84"/>
      <c r="N1287" s="83"/>
      <c r="O1287" s="104" t="str">
        <f ca="1">IF($B1287="","",IF(F1287="Arbeitgeberähnliche Stellung",OFFSET(MD!$Q$5,MATCH(Grundlagen_Abrechnung_KAE!$AK$7,MD_JAHR,0),0)*$H1287,IF(((AD1287/12*M1287*12)+N1287)&gt;AF1287,AF1287/12,((AD1287/12*M1287*12)+N1287)/12)))</f>
        <v/>
      </c>
      <c r="P1287" s="90"/>
      <c r="Q1287" s="90"/>
      <c r="R1287" s="104">
        <f t="shared" si="173"/>
        <v>0</v>
      </c>
      <c r="T1287" s="145">
        <f t="shared" si="174"/>
        <v>0</v>
      </c>
      <c r="U1287" s="76">
        <f t="shared" ca="1" si="175"/>
        <v>0</v>
      </c>
      <c r="V1287" s="76">
        <f t="shared" ca="1" si="181"/>
        <v>0</v>
      </c>
      <c r="W1287" s="76">
        <f t="shared" ca="1" si="176"/>
        <v>0</v>
      </c>
      <c r="Y1287" s="106" t="str">
        <f t="shared" si="177"/>
        <v>prüfen</v>
      </c>
      <c r="Z1287" s="107" t="str">
        <f ca="1">IFERROR(OFFSET(MD!$U$5,MATCH(Grundlagen_Abrechnung_KAE!$E1287,MD_GENDER,0),0),"")</f>
        <v/>
      </c>
      <c r="AA1287" s="104">
        <f t="shared" si="178"/>
        <v>0</v>
      </c>
      <c r="AC1287" s="104">
        <f t="shared" si="179"/>
        <v>0</v>
      </c>
      <c r="AD1287" s="104">
        <f ca="1">IF(F1287="Arbeitgeberähnliche Stellung",OFFSET(MD!$Q$5,MATCH(Grundlagen_Abrechnung_KAE!$AK$7,MD_JAHR,0),0)*$H1287,IF(J1287&gt;0,AC1287,I1287))</f>
        <v>0</v>
      </c>
      <c r="AF1287" s="85" t="e">
        <f ca="1">OFFSET(MD!$P$5,MATCH($AK$7,MD_JAHR,0),0)*12</f>
        <v>#VALUE!</v>
      </c>
      <c r="AG1287" s="85">
        <f t="shared" si="180"/>
        <v>0</v>
      </c>
      <c r="AH1287" s="81"/>
      <c r="AJ1287" s="72"/>
      <c r="AK1287" s="72"/>
      <c r="AL1287" s="72"/>
      <c r="AM1287" s="72"/>
      <c r="AN1287" s="72"/>
    </row>
    <row r="1288" spans="2:40" ht="15" customHeight="1" x14ac:dyDescent="0.2">
      <c r="B1288" s="78"/>
      <c r="C1288" s="78"/>
      <c r="D1288" s="78"/>
      <c r="E1288" s="79"/>
      <c r="F1288" s="80"/>
      <c r="G1288" s="73"/>
      <c r="H1288" s="82"/>
      <c r="I1288" s="93"/>
      <c r="J1288" s="90"/>
      <c r="K1288" s="83"/>
      <c r="L1288" s="83"/>
      <c r="M1288" s="84"/>
      <c r="N1288" s="83"/>
      <c r="O1288" s="104" t="str">
        <f ca="1">IF($B1288="","",IF(F1288="Arbeitgeberähnliche Stellung",OFFSET(MD!$Q$5,MATCH(Grundlagen_Abrechnung_KAE!$AK$7,MD_JAHR,0),0)*$H1288,IF(((AD1288/12*M1288*12)+N1288)&gt;AF1288,AF1288/12,((AD1288/12*M1288*12)+N1288)/12)))</f>
        <v/>
      </c>
      <c r="P1288" s="90"/>
      <c r="Q1288" s="90"/>
      <c r="R1288" s="104">
        <f t="shared" si="173"/>
        <v>0</v>
      </c>
      <c r="T1288" s="145">
        <f t="shared" si="174"/>
        <v>0</v>
      </c>
      <c r="U1288" s="76">
        <f t="shared" ca="1" si="175"/>
        <v>0</v>
      </c>
      <c r="V1288" s="76">
        <f t="shared" ca="1" si="181"/>
        <v>0</v>
      </c>
      <c r="W1288" s="76">
        <f t="shared" ca="1" si="176"/>
        <v>0</v>
      </c>
      <c r="Y1288" s="106" t="str">
        <f t="shared" si="177"/>
        <v>prüfen</v>
      </c>
      <c r="Z1288" s="107" t="str">
        <f ca="1">IFERROR(OFFSET(MD!$U$5,MATCH(Grundlagen_Abrechnung_KAE!$E1288,MD_GENDER,0),0),"")</f>
        <v/>
      </c>
      <c r="AA1288" s="104">
        <f t="shared" si="178"/>
        <v>0</v>
      </c>
      <c r="AC1288" s="104">
        <f t="shared" si="179"/>
        <v>0</v>
      </c>
      <c r="AD1288" s="104">
        <f ca="1">IF(F1288="Arbeitgeberähnliche Stellung",OFFSET(MD!$Q$5,MATCH(Grundlagen_Abrechnung_KAE!$AK$7,MD_JAHR,0),0)*$H1288,IF(J1288&gt;0,AC1288,I1288))</f>
        <v>0</v>
      </c>
      <c r="AF1288" s="85" t="e">
        <f ca="1">OFFSET(MD!$P$5,MATCH($AK$7,MD_JAHR,0),0)*12</f>
        <v>#VALUE!</v>
      </c>
      <c r="AG1288" s="85">
        <f t="shared" si="180"/>
        <v>0</v>
      </c>
      <c r="AH1288" s="81"/>
      <c r="AJ1288" s="72"/>
      <c r="AK1288" s="72"/>
      <c r="AL1288" s="72"/>
      <c r="AM1288" s="72"/>
      <c r="AN1288" s="72"/>
    </row>
    <row r="1289" spans="2:40" ht="15" customHeight="1" x14ac:dyDescent="0.2">
      <c r="B1289" s="78"/>
      <c r="C1289" s="78"/>
      <c r="D1289" s="78"/>
      <c r="E1289" s="79"/>
      <c r="F1289" s="80"/>
      <c r="G1289" s="73"/>
      <c r="H1289" s="82"/>
      <c r="I1289" s="93"/>
      <c r="J1289" s="90"/>
      <c r="K1289" s="83"/>
      <c r="L1289" s="83"/>
      <c r="M1289" s="84"/>
      <c r="N1289" s="83"/>
      <c r="O1289" s="104" t="str">
        <f ca="1">IF($B1289="","",IF(F1289="Arbeitgeberähnliche Stellung",OFFSET(MD!$Q$5,MATCH(Grundlagen_Abrechnung_KAE!$AK$7,MD_JAHR,0),0)*$H1289,IF(((AD1289/12*M1289*12)+N1289)&gt;AF1289,AF1289/12,((AD1289/12*M1289*12)+N1289)/12)))</f>
        <v/>
      </c>
      <c r="P1289" s="90"/>
      <c r="Q1289" s="90"/>
      <c r="R1289" s="104">
        <f t="shared" si="173"/>
        <v>0</v>
      </c>
      <c r="T1289" s="145">
        <f t="shared" si="174"/>
        <v>0</v>
      </c>
      <c r="U1289" s="76">
        <f t="shared" ca="1" si="175"/>
        <v>0</v>
      </c>
      <c r="V1289" s="76">
        <f t="shared" ca="1" si="181"/>
        <v>0</v>
      </c>
      <c r="W1289" s="76">
        <f t="shared" ca="1" si="176"/>
        <v>0</v>
      </c>
      <c r="Y1289" s="106" t="str">
        <f t="shared" si="177"/>
        <v>prüfen</v>
      </c>
      <c r="Z1289" s="107" t="str">
        <f ca="1">IFERROR(OFFSET(MD!$U$5,MATCH(Grundlagen_Abrechnung_KAE!$E1289,MD_GENDER,0),0),"")</f>
        <v/>
      </c>
      <c r="AA1289" s="104">
        <f t="shared" si="178"/>
        <v>0</v>
      </c>
      <c r="AC1289" s="104">
        <f t="shared" si="179"/>
        <v>0</v>
      </c>
      <c r="AD1289" s="104">
        <f ca="1">IF(F1289="Arbeitgeberähnliche Stellung",OFFSET(MD!$Q$5,MATCH(Grundlagen_Abrechnung_KAE!$AK$7,MD_JAHR,0),0)*$H1289,IF(J1289&gt;0,AC1289,I1289))</f>
        <v>0</v>
      </c>
      <c r="AF1289" s="85" t="e">
        <f ca="1">OFFSET(MD!$P$5,MATCH($AK$7,MD_JAHR,0),0)*12</f>
        <v>#VALUE!</v>
      </c>
      <c r="AG1289" s="85">
        <f t="shared" si="180"/>
        <v>0</v>
      </c>
      <c r="AH1289" s="81"/>
      <c r="AJ1289" s="72"/>
      <c r="AK1289" s="72"/>
      <c r="AL1289" s="72"/>
      <c r="AM1289" s="72"/>
      <c r="AN1289" s="72"/>
    </row>
    <row r="1290" spans="2:40" ht="15" customHeight="1" x14ac:dyDescent="0.2">
      <c r="B1290" s="78"/>
      <c r="C1290" s="78"/>
      <c r="D1290" s="78"/>
      <c r="E1290" s="79"/>
      <c r="F1290" s="80"/>
      <c r="G1290" s="73"/>
      <c r="H1290" s="82"/>
      <c r="I1290" s="93"/>
      <c r="J1290" s="90"/>
      <c r="K1290" s="83"/>
      <c r="L1290" s="83"/>
      <c r="M1290" s="84"/>
      <c r="N1290" s="83"/>
      <c r="O1290" s="104" t="str">
        <f ca="1">IF($B1290="","",IF(F1290="Arbeitgeberähnliche Stellung",OFFSET(MD!$Q$5,MATCH(Grundlagen_Abrechnung_KAE!$AK$7,MD_JAHR,0),0)*$H1290,IF(((AD1290/12*M1290*12)+N1290)&gt;AF1290,AF1290/12,((AD1290/12*M1290*12)+N1290)/12)))</f>
        <v/>
      </c>
      <c r="P1290" s="90"/>
      <c r="Q1290" s="90"/>
      <c r="R1290" s="104">
        <f t="shared" si="173"/>
        <v>0</v>
      </c>
      <c r="T1290" s="145">
        <f t="shared" si="174"/>
        <v>0</v>
      </c>
      <c r="U1290" s="76">
        <f t="shared" ca="1" si="175"/>
        <v>0</v>
      </c>
      <c r="V1290" s="76">
        <f t="shared" ca="1" si="181"/>
        <v>0</v>
      </c>
      <c r="W1290" s="76">
        <f t="shared" ca="1" si="176"/>
        <v>0</v>
      </c>
      <c r="Y1290" s="106" t="str">
        <f t="shared" si="177"/>
        <v>prüfen</v>
      </c>
      <c r="Z1290" s="107" t="str">
        <f ca="1">IFERROR(OFFSET(MD!$U$5,MATCH(Grundlagen_Abrechnung_KAE!$E1290,MD_GENDER,0),0),"")</f>
        <v/>
      </c>
      <c r="AA1290" s="104">
        <f t="shared" si="178"/>
        <v>0</v>
      </c>
      <c r="AC1290" s="104">
        <f t="shared" si="179"/>
        <v>0</v>
      </c>
      <c r="AD1290" s="104">
        <f ca="1">IF(F1290="Arbeitgeberähnliche Stellung",OFFSET(MD!$Q$5,MATCH(Grundlagen_Abrechnung_KAE!$AK$7,MD_JAHR,0),0)*$H1290,IF(J1290&gt;0,AC1290,I1290))</f>
        <v>0</v>
      </c>
      <c r="AF1290" s="85" t="e">
        <f ca="1">OFFSET(MD!$P$5,MATCH($AK$7,MD_JAHR,0),0)*12</f>
        <v>#VALUE!</v>
      </c>
      <c r="AG1290" s="85">
        <f t="shared" si="180"/>
        <v>0</v>
      </c>
      <c r="AH1290" s="81"/>
      <c r="AJ1290" s="72"/>
      <c r="AK1290" s="72"/>
      <c r="AL1290" s="72"/>
      <c r="AM1290" s="72"/>
      <c r="AN1290" s="72"/>
    </row>
    <row r="1291" spans="2:40" ht="15" customHeight="1" x14ac:dyDescent="0.2">
      <c r="B1291" s="78"/>
      <c r="C1291" s="78"/>
      <c r="D1291" s="78"/>
      <c r="E1291" s="79"/>
      <c r="F1291" s="80"/>
      <c r="G1291" s="73"/>
      <c r="H1291" s="82"/>
      <c r="I1291" s="93"/>
      <c r="J1291" s="90"/>
      <c r="K1291" s="83"/>
      <c r="L1291" s="83"/>
      <c r="M1291" s="84"/>
      <c r="N1291" s="83"/>
      <c r="O1291" s="104" t="str">
        <f ca="1">IF($B1291="","",IF(F1291="Arbeitgeberähnliche Stellung",OFFSET(MD!$Q$5,MATCH(Grundlagen_Abrechnung_KAE!$AK$7,MD_JAHR,0),0)*$H1291,IF(((AD1291/12*M1291*12)+N1291)&gt;AF1291,AF1291/12,((AD1291/12*M1291*12)+N1291)/12)))</f>
        <v/>
      </c>
      <c r="P1291" s="90"/>
      <c r="Q1291" s="90"/>
      <c r="R1291" s="104">
        <f t="shared" si="173"/>
        <v>0</v>
      </c>
      <c r="T1291" s="145">
        <f t="shared" si="174"/>
        <v>0</v>
      </c>
      <c r="U1291" s="76">
        <f t="shared" ca="1" si="175"/>
        <v>0</v>
      </c>
      <c r="V1291" s="76">
        <f t="shared" ca="1" si="181"/>
        <v>0</v>
      </c>
      <c r="W1291" s="76">
        <f t="shared" ca="1" si="176"/>
        <v>0</v>
      </c>
      <c r="Y1291" s="106" t="str">
        <f t="shared" si="177"/>
        <v>prüfen</v>
      </c>
      <c r="Z1291" s="107" t="str">
        <f ca="1">IFERROR(OFFSET(MD!$U$5,MATCH(Grundlagen_Abrechnung_KAE!$E1291,MD_GENDER,0),0),"")</f>
        <v/>
      </c>
      <c r="AA1291" s="104">
        <f t="shared" si="178"/>
        <v>0</v>
      </c>
      <c r="AC1291" s="104">
        <f t="shared" si="179"/>
        <v>0</v>
      </c>
      <c r="AD1291" s="104">
        <f ca="1">IF(F1291="Arbeitgeberähnliche Stellung",OFFSET(MD!$Q$5,MATCH(Grundlagen_Abrechnung_KAE!$AK$7,MD_JAHR,0),0)*$H1291,IF(J1291&gt;0,AC1291,I1291))</f>
        <v>0</v>
      </c>
      <c r="AF1291" s="85" t="e">
        <f ca="1">OFFSET(MD!$P$5,MATCH($AK$7,MD_JAHR,0),0)*12</f>
        <v>#VALUE!</v>
      </c>
      <c r="AG1291" s="85">
        <f t="shared" si="180"/>
        <v>0</v>
      </c>
      <c r="AH1291" s="81"/>
      <c r="AJ1291" s="72"/>
      <c r="AK1291" s="72"/>
      <c r="AL1291" s="72"/>
      <c r="AM1291" s="72"/>
      <c r="AN1291" s="72"/>
    </row>
    <row r="1292" spans="2:40" ht="15" customHeight="1" x14ac:dyDescent="0.2">
      <c r="B1292" s="78"/>
      <c r="C1292" s="78"/>
      <c r="D1292" s="78"/>
      <c r="E1292" s="79"/>
      <c r="F1292" s="80"/>
      <c r="G1292" s="73"/>
      <c r="H1292" s="82"/>
      <c r="I1292" s="93"/>
      <c r="J1292" s="90"/>
      <c r="K1292" s="83"/>
      <c r="L1292" s="83"/>
      <c r="M1292" s="84"/>
      <c r="N1292" s="83"/>
      <c r="O1292" s="104" t="str">
        <f ca="1">IF($B1292="","",IF(F1292="Arbeitgeberähnliche Stellung",OFFSET(MD!$Q$5,MATCH(Grundlagen_Abrechnung_KAE!$AK$7,MD_JAHR,0),0)*$H1292,IF(((AD1292/12*M1292*12)+N1292)&gt;AF1292,AF1292/12,((AD1292/12*M1292*12)+N1292)/12)))</f>
        <v/>
      </c>
      <c r="P1292" s="90"/>
      <c r="Q1292" s="90"/>
      <c r="R1292" s="104">
        <f t="shared" si="173"/>
        <v>0</v>
      </c>
      <c r="T1292" s="145">
        <f t="shared" si="174"/>
        <v>0</v>
      </c>
      <c r="U1292" s="76">
        <f t="shared" ca="1" si="175"/>
        <v>0</v>
      </c>
      <c r="V1292" s="76">
        <f t="shared" ca="1" si="181"/>
        <v>0</v>
      </c>
      <c r="W1292" s="76">
        <f t="shared" ca="1" si="176"/>
        <v>0</v>
      </c>
      <c r="Y1292" s="106" t="str">
        <f t="shared" si="177"/>
        <v>prüfen</v>
      </c>
      <c r="Z1292" s="107" t="str">
        <f ca="1">IFERROR(OFFSET(MD!$U$5,MATCH(Grundlagen_Abrechnung_KAE!$E1292,MD_GENDER,0),0),"")</f>
        <v/>
      </c>
      <c r="AA1292" s="104">
        <f t="shared" si="178"/>
        <v>0</v>
      </c>
      <c r="AC1292" s="104">
        <f t="shared" si="179"/>
        <v>0</v>
      </c>
      <c r="AD1292" s="104">
        <f ca="1">IF(F1292="Arbeitgeberähnliche Stellung",OFFSET(MD!$Q$5,MATCH(Grundlagen_Abrechnung_KAE!$AK$7,MD_JAHR,0),0)*$H1292,IF(J1292&gt;0,AC1292,I1292))</f>
        <v>0</v>
      </c>
      <c r="AF1292" s="85" t="e">
        <f ca="1">OFFSET(MD!$P$5,MATCH($AK$7,MD_JAHR,0),0)*12</f>
        <v>#VALUE!</v>
      </c>
      <c r="AG1292" s="85">
        <f t="shared" si="180"/>
        <v>0</v>
      </c>
      <c r="AH1292" s="81"/>
      <c r="AJ1292" s="72"/>
      <c r="AK1292" s="72"/>
      <c r="AL1292" s="72"/>
      <c r="AM1292" s="72"/>
      <c r="AN1292" s="72"/>
    </row>
    <row r="1293" spans="2:40" ht="15" customHeight="1" x14ac:dyDescent="0.2">
      <c r="B1293" s="78"/>
      <c r="C1293" s="78"/>
      <c r="D1293" s="78"/>
      <c r="E1293" s="79"/>
      <c r="F1293" s="80"/>
      <c r="G1293" s="73"/>
      <c r="H1293" s="82"/>
      <c r="I1293" s="93"/>
      <c r="J1293" s="90"/>
      <c r="K1293" s="83"/>
      <c r="L1293" s="83"/>
      <c r="M1293" s="84"/>
      <c r="N1293" s="83"/>
      <c r="O1293" s="104" t="str">
        <f ca="1">IF($B1293="","",IF(F1293="Arbeitgeberähnliche Stellung",OFFSET(MD!$Q$5,MATCH(Grundlagen_Abrechnung_KAE!$AK$7,MD_JAHR,0),0)*$H1293,IF(((AD1293/12*M1293*12)+N1293)&gt;AF1293,AF1293/12,((AD1293/12*M1293*12)+N1293)/12)))</f>
        <v/>
      </c>
      <c r="P1293" s="90"/>
      <c r="Q1293" s="90"/>
      <c r="R1293" s="104">
        <f t="shared" si="173"/>
        <v>0</v>
      </c>
      <c r="T1293" s="145">
        <f t="shared" si="174"/>
        <v>0</v>
      </c>
      <c r="U1293" s="76">
        <f t="shared" ca="1" si="175"/>
        <v>0</v>
      </c>
      <c r="V1293" s="76">
        <f t="shared" ca="1" si="181"/>
        <v>0</v>
      </c>
      <c r="W1293" s="76">
        <f t="shared" ca="1" si="176"/>
        <v>0</v>
      </c>
      <c r="Y1293" s="106" t="str">
        <f t="shared" si="177"/>
        <v>prüfen</v>
      </c>
      <c r="Z1293" s="107" t="str">
        <f ca="1">IFERROR(OFFSET(MD!$U$5,MATCH(Grundlagen_Abrechnung_KAE!$E1293,MD_GENDER,0),0),"")</f>
        <v/>
      </c>
      <c r="AA1293" s="104">
        <f t="shared" si="178"/>
        <v>0</v>
      </c>
      <c r="AC1293" s="104">
        <f t="shared" si="179"/>
        <v>0</v>
      </c>
      <c r="AD1293" s="104">
        <f ca="1">IF(F1293="Arbeitgeberähnliche Stellung",OFFSET(MD!$Q$5,MATCH(Grundlagen_Abrechnung_KAE!$AK$7,MD_JAHR,0),0)*$H1293,IF(J1293&gt;0,AC1293,I1293))</f>
        <v>0</v>
      </c>
      <c r="AF1293" s="85" t="e">
        <f ca="1">OFFSET(MD!$P$5,MATCH($AK$7,MD_JAHR,0),0)*12</f>
        <v>#VALUE!</v>
      </c>
      <c r="AG1293" s="85">
        <f t="shared" si="180"/>
        <v>0</v>
      </c>
      <c r="AH1293" s="81"/>
      <c r="AJ1293" s="72"/>
      <c r="AK1293" s="72"/>
      <c r="AL1293" s="72"/>
      <c r="AM1293" s="72"/>
      <c r="AN1293" s="72"/>
    </row>
    <row r="1294" spans="2:40" ht="15" customHeight="1" x14ac:dyDescent="0.2">
      <c r="B1294" s="78"/>
      <c r="C1294" s="78"/>
      <c r="D1294" s="78"/>
      <c r="E1294" s="79"/>
      <c r="F1294" s="80"/>
      <c r="G1294" s="73"/>
      <c r="H1294" s="82"/>
      <c r="I1294" s="93"/>
      <c r="J1294" s="90"/>
      <c r="K1294" s="83"/>
      <c r="L1294" s="83"/>
      <c r="M1294" s="84"/>
      <c r="N1294" s="83"/>
      <c r="O1294" s="104" t="str">
        <f ca="1">IF($B1294="","",IF(F1294="Arbeitgeberähnliche Stellung",OFFSET(MD!$Q$5,MATCH(Grundlagen_Abrechnung_KAE!$AK$7,MD_JAHR,0),0)*$H1294,IF(((AD1294/12*M1294*12)+N1294)&gt;AF1294,AF1294/12,((AD1294/12*M1294*12)+N1294)/12)))</f>
        <v/>
      </c>
      <c r="P1294" s="90"/>
      <c r="Q1294" s="90"/>
      <c r="R1294" s="104">
        <f t="shared" si="173"/>
        <v>0</v>
      </c>
      <c r="T1294" s="145">
        <f t="shared" si="174"/>
        <v>0</v>
      </c>
      <c r="U1294" s="76">
        <f t="shared" ca="1" si="175"/>
        <v>0</v>
      </c>
      <c r="V1294" s="76">
        <f t="shared" ca="1" si="181"/>
        <v>0</v>
      </c>
      <c r="W1294" s="76">
        <f t="shared" ca="1" si="176"/>
        <v>0</v>
      </c>
      <c r="Y1294" s="106" t="str">
        <f t="shared" si="177"/>
        <v>prüfen</v>
      </c>
      <c r="Z1294" s="107" t="str">
        <f ca="1">IFERROR(OFFSET(MD!$U$5,MATCH(Grundlagen_Abrechnung_KAE!$E1294,MD_GENDER,0),0),"")</f>
        <v/>
      </c>
      <c r="AA1294" s="104">
        <f t="shared" si="178"/>
        <v>0</v>
      </c>
      <c r="AC1294" s="104">
        <f t="shared" si="179"/>
        <v>0</v>
      </c>
      <c r="AD1294" s="104">
        <f ca="1">IF(F1294="Arbeitgeberähnliche Stellung",OFFSET(MD!$Q$5,MATCH(Grundlagen_Abrechnung_KAE!$AK$7,MD_JAHR,0),0)*$H1294,IF(J1294&gt;0,AC1294,I1294))</f>
        <v>0</v>
      </c>
      <c r="AF1294" s="85" t="e">
        <f ca="1">OFFSET(MD!$P$5,MATCH($AK$7,MD_JAHR,0),0)*12</f>
        <v>#VALUE!</v>
      </c>
      <c r="AG1294" s="85">
        <f t="shared" si="180"/>
        <v>0</v>
      </c>
      <c r="AH1294" s="81"/>
      <c r="AJ1294" s="72"/>
      <c r="AK1294" s="72"/>
      <c r="AL1294" s="72"/>
      <c r="AM1294" s="72"/>
      <c r="AN1294" s="72"/>
    </row>
    <row r="1295" spans="2:40" ht="15" customHeight="1" x14ac:dyDescent="0.2">
      <c r="B1295" s="78"/>
      <c r="C1295" s="78"/>
      <c r="D1295" s="78"/>
      <c r="E1295" s="79"/>
      <c r="F1295" s="80"/>
      <c r="G1295" s="73"/>
      <c r="H1295" s="82"/>
      <c r="I1295" s="93"/>
      <c r="J1295" s="90"/>
      <c r="K1295" s="83"/>
      <c r="L1295" s="83"/>
      <c r="M1295" s="84"/>
      <c r="N1295" s="83"/>
      <c r="O1295" s="104" t="str">
        <f ca="1">IF($B1295="","",IF(F1295="Arbeitgeberähnliche Stellung",OFFSET(MD!$Q$5,MATCH(Grundlagen_Abrechnung_KAE!$AK$7,MD_JAHR,0),0)*$H1295,IF(((AD1295/12*M1295*12)+N1295)&gt;AF1295,AF1295/12,((AD1295/12*M1295*12)+N1295)/12)))</f>
        <v/>
      </c>
      <c r="P1295" s="90"/>
      <c r="Q1295" s="90"/>
      <c r="R1295" s="104">
        <f t="shared" si="173"/>
        <v>0</v>
      </c>
      <c r="T1295" s="145">
        <f t="shared" si="174"/>
        <v>0</v>
      </c>
      <c r="U1295" s="76">
        <f t="shared" ca="1" si="175"/>
        <v>0</v>
      </c>
      <c r="V1295" s="76">
        <f t="shared" ca="1" si="181"/>
        <v>0</v>
      </c>
      <c r="W1295" s="76">
        <f t="shared" ca="1" si="176"/>
        <v>0</v>
      </c>
      <c r="Y1295" s="106" t="str">
        <f t="shared" si="177"/>
        <v>prüfen</v>
      </c>
      <c r="Z1295" s="107" t="str">
        <f ca="1">IFERROR(OFFSET(MD!$U$5,MATCH(Grundlagen_Abrechnung_KAE!$E1295,MD_GENDER,0),0),"")</f>
        <v/>
      </c>
      <c r="AA1295" s="104">
        <f t="shared" si="178"/>
        <v>0</v>
      </c>
      <c r="AC1295" s="104">
        <f t="shared" si="179"/>
        <v>0</v>
      </c>
      <c r="AD1295" s="104">
        <f ca="1">IF(F1295="Arbeitgeberähnliche Stellung",OFFSET(MD!$Q$5,MATCH(Grundlagen_Abrechnung_KAE!$AK$7,MD_JAHR,0),0)*$H1295,IF(J1295&gt;0,AC1295,I1295))</f>
        <v>0</v>
      </c>
      <c r="AF1295" s="85" t="e">
        <f ca="1">OFFSET(MD!$P$5,MATCH($AK$7,MD_JAHR,0),0)*12</f>
        <v>#VALUE!</v>
      </c>
      <c r="AG1295" s="85">
        <f t="shared" si="180"/>
        <v>0</v>
      </c>
      <c r="AH1295" s="81"/>
      <c r="AJ1295" s="72"/>
      <c r="AK1295" s="72"/>
      <c r="AL1295" s="72"/>
      <c r="AM1295" s="72"/>
      <c r="AN1295" s="72"/>
    </row>
    <row r="1296" spans="2:40" ht="15" customHeight="1" x14ac:dyDescent="0.2">
      <c r="B1296" s="78"/>
      <c r="C1296" s="78"/>
      <c r="D1296" s="78"/>
      <c r="E1296" s="79"/>
      <c r="F1296" s="80"/>
      <c r="G1296" s="73"/>
      <c r="H1296" s="82"/>
      <c r="I1296" s="93"/>
      <c r="J1296" s="90"/>
      <c r="K1296" s="83"/>
      <c r="L1296" s="83"/>
      <c r="M1296" s="84"/>
      <c r="N1296" s="83"/>
      <c r="O1296" s="104" t="str">
        <f ca="1">IF($B1296="","",IF(F1296="Arbeitgeberähnliche Stellung",OFFSET(MD!$Q$5,MATCH(Grundlagen_Abrechnung_KAE!$AK$7,MD_JAHR,0),0)*$H1296,IF(((AD1296/12*M1296*12)+N1296)&gt;AF1296,AF1296/12,((AD1296/12*M1296*12)+N1296)/12)))</f>
        <v/>
      </c>
      <c r="P1296" s="90"/>
      <c r="Q1296" s="90"/>
      <c r="R1296" s="104">
        <f t="shared" si="173"/>
        <v>0</v>
      </c>
      <c r="T1296" s="145">
        <f t="shared" si="174"/>
        <v>0</v>
      </c>
      <c r="U1296" s="76">
        <f t="shared" ca="1" si="175"/>
        <v>0</v>
      </c>
      <c r="V1296" s="76">
        <f t="shared" ca="1" si="181"/>
        <v>0</v>
      </c>
      <c r="W1296" s="76">
        <f t="shared" ca="1" si="176"/>
        <v>0</v>
      </c>
      <c r="Y1296" s="106" t="str">
        <f t="shared" si="177"/>
        <v>prüfen</v>
      </c>
      <c r="Z1296" s="107" t="str">
        <f ca="1">IFERROR(OFFSET(MD!$U$5,MATCH(Grundlagen_Abrechnung_KAE!$E1296,MD_GENDER,0),0),"")</f>
        <v/>
      </c>
      <c r="AA1296" s="104">
        <f t="shared" si="178"/>
        <v>0</v>
      </c>
      <c r="AC1296" s="104">
        <f t="shared" si="179"/>
        <v>0</v>
      </c>
      <c r="AD1296" s="104">
        <f ca="1">IF(F1296="Arbeitgeberähnliche Stellung",OFFSET(MD!$Q$5,MATCH(Grundlagen_Abrechnung_KAE!$AK$7,MD_JAHR,0),0)*$H1296,IF(J1296&gt;0,AC1296,I1296))</f>
        <v>0</v>
      </c>
      <c r="AF1296" s="85" t="e">
        <f ca="1">OFFSET(MD!$P$5,MATCH($AK$7,MD_JAHR,0),0)*12</f>
        <v>#VALUE!</v>
      </c>
      <c r="AG1296" s="85">
        <f t="shared" si="180"/>
        <v>0</v>
      </c>
      <c r="AH1296" s="81"/>
      <c r="AJ1296" s="72"/>
      <c r="AK1296" s="72"/>
      <c r="AL1296" s="72"/>
      <c r="AM1296" s="72"/>
      <c r="AN1296" s="72"/>
    </row>
    <row r="1297" spans="2:40" ht="15" customHeight="1" x14ac:dyDescent="0.2">
      <c r="B1297" s="78"/>
      <c r="C1297" s="78"/>
      <c r="D1297" s="78"/>
      <c r="E1297" s="79"/>
      <c r="F1297" s="80"/>
      <c r="G1297" s="73"/>
      <c r="H1297" s="82"/>
      <c r="I1297" s="93"/>
      <c r="J1297" s="90"/>
      <c r="K1297" s="83"/>
      <c r="L1297" s="83"/>
      <c r="M1297" s="84"/>
      <c r="N1297" s="83"/>
      <c r="O1297" s="104" t="str">
        <f ca="1">IF($B1297="","",IF(F1297="Arbeitgeberähnliche Stellung",OFFSET(MD!$Q$5,MATCH(Grundlagen_Abrechnung_KAE!$AK$7,MD_JAHR,0),0)*$H1297,IF(((AD1297/12*M1297*12)+N1297)&gt;AF1297,AF1297/12,((AD1297/12*M1297*12)+N1297)/12)))</f>
        <v/>
      </c>
      <c r="P1297" s="90"/>
      <c r="Q1297" s="90"/>
      <c r="R1297" s="104">
        <f t="shared" si="173"/>
        <v>0</v>
      </c>
      <c r="T1297" s="145">
        <f t="shared" si="174"/>
        <v>0</v>
      </c>
      <c r="U1297" s="76">
        <f t="shared" ca="1" si="175"/>
        <v>0</v>
      </c>
      <c r="V1297" s="76">
        <f t="shared" ca="1" si="181"/>
        <v>0</v>
      </c>
      <c r="W1297" s="76">
        <f t="shared" ca="1" si="176"/>
        <v>0</v>
      </c>
      <c r="Y1297" s="106" t="str">
        <f t="shared" si="177"/>
        <v>prüfen</v>
      </c>
      <c r="Z1297" s="107" t="str">
        <f ca="1">IFERROR(OFFSET(MD!$U$5,MATCH(Grundlagen_Abrechnung_KAE!$E1297,MD_GENDER,0),0),"")</f>
        <v/>
      </c>
      <c r="AA1297" s="104">
        <f t="shared" si="178"/>
        <v>0</v>
      </c>
      <c r="AC1297" s="104">
        <f t="shared" si="179"/>
        <v>0</v>
      </c>
      <c r="AD1297" s="104">
        <f ca="1">IF(F1297="Arbeitgeberähnliche Stellung",OFFSET(MD!$Q$5,MATCH(Grundlagen_Abrechnung_KAE!$AK$7,MD_JAHR,0),0)*$H1297,IF(J1297&gt;0,AC1297,I1297))</f>
        <v>0</v>
      </c>
      <c r="AF1297" s="85" t="e">
        <f ca="1">OFFSET(MD!$P$5,MATCH($AK$7,MD_JAHR,0),0)*12</f>
        <v>#VALUE!</v>
      </c>
      <c r="AG1297" s="85">
        <f t="shared" si="180"/>
        <v>0</v>
      </c>
      <c r="AH1297" s="81"/>
      <c r="AJ1297" s="72"/>
      <c r="AK1297" s="72"/>
      <c r="AL1297" s="72"/>
      <c r="AM1297" s="72"/>
      <c r="AN1297" s="72"/>
    </row>
    <row r="1298" spans="2:40" ht="15" customHeight="1" x14ac:dyDescent="0.2">
      <c r="B1298" s="78"/>
      <c r="C1298" s="78"/>
      <c r="D1298" s="78"/>
      <c r="E1298" s="79"/>
      <c r="F1298" s="80"/>
      <c r="G1298" s="73"/>
      <c r="H1298" s="82"/>
      <c r="I1298" s="93"/>
      <c r="J1298" s="90"/>
      <c r="K1298" s="83"/>
      <c r="L1298" s="83"/>
      <c r="M1298" s="84"/>
      <c r="N1298" s="83"/>
      <c r="O1298" s="104" t="str">
        <f ca="1">IF($B1298="","",IF(F1298="Arbeitgeberähnliche Stellung",OFFSET(MD!$Q$5,MATCH(Grundlagen_Abrechnung_KAE!$AK$7,MD_JAHR,0),0)*$H1298,IF(((AD1298/12*M1298*12)+N1298)&gt;AF1298,AF1298/12,((AD1298/12*M1298*12)+N1298)/12)))</f>
        <v/>
      </c>
      <c r="P1298" s="90"/>
      <c r="Q1298" s="90"/>
      <c r="R1298" s="104">
        <f t="shared" si="173"/>
        <v>0</v>
      </c>
      <c r="T1298" s="145">
        <f t="shared" si="174"/>
        <v>0</v>
      </c>
      <c r="U1298" s="76">
        <f t="shared" ca="1" si="175"/>
        <v>0</v>
      </c>
      <c r="V1298" s="76">
        <f t="shared" ca="1" si="181"/>
        <v>0</v>
      </c>
      <c r="W1298" s="76">
        <f t="shared" ca="1" si="176"/>
        <v>0</v>
      </c>
      <c r="Y1298" s="106" t="str">
        <f t="shared" si="177"/>
        <v>prüfen</v>
      </c>
      <c r="Z1298" s="107" t="str">
        <f ca="1">IFERROR(OFFSET(MD!$U$5,MATCH(Grundlagen_Abrechnung_KAE!$E1298,MD_GENDER,0),0),"")</f>
        <v/>
      </c>
      <c r="AA1298" s="104">
        <f t="shared" si="178"/>
        <v>0</v>
      </c>
      <c r="AC1298" s="104">
        <f t="shared" si="179"/>
        <v>0</v>
      </c>
      <c r="AD1298" s="104">
        <f ca="1">IF(F1298="Arbeitgeberähnliche Stellung",OFFSET(MD!$Q$5,MATCH(Grundlagen_Abrechnung_KAE!$AK$7,MD_JAHR,0),0)*$H1298,IF(J1298&gt;0,AC1298,I1298))</f>
        <v>0</v>
      </c>
      <c r="AF1298" s="85" t="e">
        <f ca="1">OFFSET(MD!$P$5,MATCH($AK$7,MD_JAHR,0),0)*12</f>
        <v>#VALUE!</v>
      </c>
      <c r="AG1298" s="85">
        <f t="shared" si="180"/>
        <v>0</v>
      </c>
      <c r="AH1298" s="81"/>
      <c r="AJ1298" s="72"/>
      <c r="AK1298" s="72"/>
      <c r="AL1298" s="72"/>
      <c r="AM1298" s="72"/>
      <c r="AN1298" s="72"/>
    </row>
    <row r="1299" spans="2:40" ht="15" customHeight="1" x14ac:dyDescent="0.2">
      <c r="B1299" s="78"/>
      <c r="C1299" s="78"/>
      <c r="D1299" s="78"/>
      <c r="E1299" s="79"/>
      <c r="F1299" s="80"/>
      <c r="G1299" s="73"/>
      <c r="H1299" s="82"/>
      <c r="I1299" s="93"/>
      <c r="J1299" s="90"/>
      <c r="K1299" s="83"/>
      <c r="L1299" s="83"/>
      <c r="M1299" s="84"/>
      <c r="N1299" s="83"/>
      <c r="O1299" s="104" t="str">
        <f ca="1">IF($B1299="","",IF(F1299="Arbeitgeberähnliche Stellung",OFFSET(MD!$Q$5,MATCH(Grundlagen_Abrechnung_KAE!$AK$7,MD_JAHR,0),0)*$H1299,IF(((AD1299/12*M1299*12)+N1299)&gt;AF1299,AF1299/12,((AD1299/12*M1299*12)+N1299)/12)))</f>
        <v/>
      </c>
      <c r="P1299" s="90"/>
      <c r="Q1299" s="90"/>
      <c r="R1299" s="104">
        <f t="shared" ref="R1299:R1362" si="182">ROUND(IF(Q1299="",0,IF(P1299=0,0,IF(Q1299&gt;P1299,0,P1299-Q1299))),2)</f>
        <v>0</v>
      </c>
      <c r="T1299" s="145">
        <f t="shared" ref="T1299:T1362" si="183">IFERROR(R1299/P1299,0)</f>
        <v>0</v>
      </c>
      <c r="U1299" s="76">
        <f t="shared" ref="U1299:U1362" ca="1" si="184">IFERROR(IF(O1299-W1299=0,O1299,(O1299)*(1-T1299)),0)</f>
        <v>0</v>
      </c>
      <c r="V1299" s="76">
        <f t="shared" ca="1" si="181"/>
        <v>0</v>
      </c>
      <c r="W1299" s="76">
        <f t="shared" ref="W1299:W1362" ca="1" si="185">IFERROR(O1299*T1299,0)*0.8</f>
        <v>0</v>
      </c>
      <c r="Y1299" s="106" t="str">
        <f t="shared" ref="Y1299:Y1362" si="186">IF(YEAR($G1299)&gt;$Y$16,"prüfen","")</f>
        <v>prüfen</v>
      </c>
      <c r="Z1299" s="107" t="str">
        <f ca="1">IFERROR(OFFSET(MD!$U$5,MATCH(Grundlagen_Abrechnung_KAE!$E1299,MD_GENDER,0),0),"")</f>
        <v/>
      </c>
      <c r="AA1299" s="104">
        <f t="shared" ref="AA1299:AA1362" si="187">IF(B1299="",0,IF(YEAR(G1299)&gt;$AA$16,0,1))</f>
        <v>0</v>
      </c>
      <c r="AC1299" s="104">
        <f t="shared" ref="AC1299:AC1362" si="188">IF(J1299*K1299/6&gt;J1299*L1299/12,J1299*K1299/6,J1299*L1299/12)</f>
        <v>0</v>
      </c>
      <c r="AD1299" s="104">
        <f ca="1">IF(F1299="Arbeitgeberähnliche Stellung",OFFSET(MD!$Q$5,MATCH(Grundlagen_Abrechnung_KAE!$AK$7,MD_JAHR,0),0)*$H1299,IF(J1299&gt;0,AC1299,I1299))</f>
        <v>0</v>
      </c>
      <c r="AF1299" s="85" t="e">
        <f ca="1">OFFSET(MD!$P$5,MATCH($AK$7,MD_JAHR,0),0)*12</f>
        <v>#VALUE!</v>
      </c>
      <c r="AG1299" s="85">
        <f t="shared" ref="AG1299:AG1362" si="189">I1299*M1299+N1299</f>
        <v>0</v>
      </c>
      <c r="AH1299" s="81"/>
      <c r="AJ1299" s="72"/>
      <c r="AK1299" s="72"/>
      <c r="AL1299" s="72"/>
      <c r="AM1299" s="72"/>
      <c r="AN1299" s="72"/>
    </row>
    <row r="1300" spans="2:40" ht="15" customHeight="1" x14ac:dyDescent="0.2">
      <c r="B1300" s="78"/>
      <c r="C1300" s="78"/>
      <c r="D1300" s="78"/>
      <c r="E1300" s="79"/>
      <c r="F1300" s="80"/>
      <c r="G1300" s="73"/>
      <c r="H1300" s="82"/>
      <c r="I1300" s="93"/>
      <c r="J1300" s="90"/>
      <c r="K1300" s="83"/>
      <c r="L1300" s="83"/>
      <c r="M1300" s="84"/>
      <c r="N1300" s="83"/>
      <c r="O1300" s="104" t="str">
        <f ca="1">IF($B1300="","",IF(F1300="Arbeitgeberähnliche Stellung",OFFSET(MD!$Q$5,MATCH(Grundlagen_Abrechnung_KAE!$AK$7,MD_JAHR,0),0)*$H1300,IF(((AD1300/12*M1300*12)+N1300)&gt;AF1300,AF1300/12,((AD1300/12*M1300*12)+N1300)/12)))</f>
        <v/>
      </c>
      <c r="P1300" s="90"/>
      <c r="Q1300" s="90"/>
      <c r="R1300" s="104">
        <f t="shared" si="182"/>
        <v>0</v>
      </c>
      <c r="T1300" s="145">
        <f t="shared" si="183"/>
        <v>0</v>
      </c>
      <c r="U1300" s="76">
        <f t="shared" ca="1" si="184"/>
        <v>0</v>
      </c>
      <c r="V1300" s="76">
        <f t="shared" ref="V1300:V1363" ca="1" si="190">IFERROR(O1300*T1300,0)</f>
        <v>0</v>
      </c>
      <c r="W1300" s="76">
        <f t="shared" ca="1" si="185"/>
        <v>0</v>
      </c>
      <c r="Y1300" s="106" t="str">
        <f t="shared" si="186"/>
        <v>prüfen</v>
      </c>
      <c r="Z1300" s="107" t="str">
        <f ca="1">IFERROR(OFFSET(MD!$U$5,MATCH(Grundlagen_Abrechnung_KAE!$E1300,MD_GENDER,0),0),"")</f>
        <v/>
      </c>
      <c r="AA1300" s="104">
        <f t="shared" si="187"/>
        <v>0</v>
      </c>
      <c r="AC1300" s="104">
        <f t="shared" si="188"/>
        <v>0</v>
      </c>
      <c r="AD1300" s="104">
        <f ca="1">IF(F1300="Arbeitgeberähnliche Stellung",OFFSET(MD!$Q$5,MATCH(Grundlagen_Abrechnung_KAE!$AK$7,MD_JAHR,0),0)*$H1300,IF(J1300&gt;0,AC1300,I1300))</f>
        <v>0</v>
      </c>
      <c r="AF1300" s="85" t="e">
        <f ca="1">OFFSET(MD!$P$5,MATCH($AK$7,MD_JAHR,0),0)*12</f>
        <v>#VALUE!</v>
      </c>
      <c r="AG1300" s="85">
        <f t="shared" si="189"/>
        <v>0</v>
      </c>
      <c r="AH1300" s="81"/>
      <c r="AJ1300" s="72"/>
      <c r="AK1300" s="72"/>
      <c r="AL1300" s="72"/>
      <c r="AM1300" s="72"/>
      <c r="AN1300" s="72"/>
    </row>
    <row r="1301" spans="2:40" ht="15" customHeight="1" x14ac:dyDescent="0.2">
      <c r="B1301" s="78"/>
      <c r="C1301" s="78"/>
      <c r="D1301" s="78"/>
      <c r="E1301" s="79"/>
      <c r="F1301" s="80"/>
      <c r="G1301" s="73"/>
      <c r="H1301" s="82"/>
      <c r="I1301" s="93"/>
      <c r="J1301" s="90"/>
      <c r="K1301" s="83"/>
      <c r="L1301" s="83"/>
      <c r="M1301" s="84"/>
      <c r="N1301" s="83"/>
      <c r="O1301" s="104" t="str">
        <f ca="1">IF($B1301="","",IF(F1301="Arbeitgeberähnliche Stellung",OFFSET(MD!$Q$5,MATCH(Grundlagen_Abrechnung_KAE!$AK$7,MD_JAHR,0),0)*$H1301,IF(((AD1301/12*M1301*12)+N1301)&gt;AF1301,AF1301/12,((AD1301/12*M1301*12)+N1301)/12)))</f>
        <v/>
      </c>
      <c r="P1301" s="90"/>
      <c r="Q1301" s="90"/>
      <c r="R1301" s="104">
        <f t="shared" si="182"/>
        <v>0</v>
      </c>
      <c r="T1301" s="145">
        <f t="shared" si="183"/>
        <v>0</v>
      </c>
      <c r="U1301" s="76">
        <f t="shared" ca="1" si="184"/>
        <v>0</v>
      </c>
      <c r="V1301" s="76">
        <f t="shared" ca="1" si="190"/>
        <v>0</v>
      </c>
      <c r="W1301" s="76">
        <f t="shared" ca="1" si="185"/>
        <v>0</v>
      </c>
      <c r="Y1301" s="106" t="str">
        <f t="shared" si="186"/>
        <v>prüfen</v>
      </c>
      <c r="Z1301" s="107" t="str">
        <f ca="1">IFERROR(OFFSET(MD!$U$5,MATCH(Grundlagen_Abrechnung_KAE!$E1301,MD_GENDER,0),0),"")</f>
        <v/>
      </c>
      <c r="AA1301" s="104">
        <f t="shared" si="187"/>
        <v>0</v>
      </c>
      <c r="AC1301" s="104">
        <f t="shared" si="188"/>
        <v>0</v>
      </c>
      <c r="AD1301" s="104">
        <f ca="1">IF(F1301="Arbeitgeberähnliche Stellung",OFFSET(MD!$Q$5,MATCH(Grundlagen_Abrechnung_KAE!$AK$7,MD_JAHR,0),0)*$H1301,IF(J1301&gt;0,AC1301,I1301))</f>
        <v>0</v>
      </c>
      <c r="AF1301" s="85" t="e">
        <f ca="1">OFFSET(MD!$P$5,MATCH($AK$7,MD_JAHR,0),0)*12</f>
        <v>#VALUE!</v>
      </c>
      <c r="AG1301" s="85">
        <f t="shared" si="189"/>
        <v>0</v>
      </c>
      <c r="AH1301" s="81"/>
      <c r="AJ1301" s="72"/>
      <c r="AK1301" s="72"/>
      <c r="AL1301" s="72"/>
      <c r="AM1301" s="72"/>
      <c r="AN1301" s="72"/>
    </row>
    <row r="1302" spans="2:40" ht="15" customHeight="1" x14ac:dyDescent="0.2">
      <c r="B1302" s="78"/>
      <c r="C1302" s="78"/>
      <c r="D1302" s="78"/>
      <c r="E1302" s="79"/>
      <c r="F1302" s="80"/>
      <c r="G1302" s="73"/>
      <c r="H1302" s="82"/>
      <c r="I1302" s="93"/>
      <c r="J1302" s="90"/>
      <c r="K1302" s="83"/>
      <c r="L1302" s="83"/>
      <c r="M1302" s="84"/>
      <c r="N1302" s="83"/>
      <c r="O1302" s="104" t="str">
        <f ca="1">IF($B1302="","",IF(F1302="Arbeitgeberähnliche Stellung",OFFSET(MD!$Q$5,MATCH(Grundlagen_Abrechnung_KAE!$AK$7,MD_JAHR,0),0)*$H1302,IF(((AD1302/12*M1302*12)+N1302)&gt;AF1302,AF1302/12,((AD1302/12*M1302*12)+N1302)/12)))</f>
        <v/>
      </c>
      <c r="P1302" s="90"/>
      <c r="Q1302" s="90"/>
      <c r="R1302" s="104">
        <f t="shared" si="182"/>
        <v>0</v>
      </c>
      <c r="T1302" s="145">
        <f t="shared" si="183"/>
        <v>0</v>
      </c>
      <c r="U1302" s="76">
        <f t="shared" ca="1" si="184"/>
        <v>0</v>
      </c>
      <c r="V1302" s="76">
        <f t="shared" ca="1" si="190"/>
        <v>0</v>
      </c>
      <c r="W1302" s="76">
        <f t="shared" ca="1" si="185"/>
        <v>0</v>
      </c>
      <c r="Y1302" s="106" t="str">
        <f t="shared" si="186"/>
        <v>prüfen</v>
      </c>
      <c r="Z1302" s="107" t="str">
        <f ca="1">IFERROR(OFFSET(MD!$U$5,MATCH(Grundlagen_Abrechnung_KAE!$E1302,MD_GENDER,0),0),"")</f>
        <v/>
      </c>
      <c r="AA1302" s="104">
        <f t="shared" si="187"/>
        <v>0</v>
      </c>
      <c r="AC1302" s="104">
        <f t="shared" si="188"/>
        <v>0</v>
      </c>
      <c r="AD1302" s="104">
        <f ca="1">IF(F1302="Arbeitgeberähnliche Stellung",OFFSET(MD!$Q$5,MATCH(Grundlagen_Abrechnung_KAE!$AK$7,MD_JAHR,0),0)*$H1302,IF(J1302&gt;0,AC1302,I1302))</f>
        <v>0</v>
      </c>
      <c r="AF1302" s="85" t="e">
        <f ca="1">OFFSET(MD!$P$5,MATCH($AK$7,MD_JAHR,0),0)*12</f>
        <v>#VALUE!</v>
      </c>
      <c r="AG1302" s="85">
        <f t="shared" si="189"/>
        <v>0</v>
      </c>
      <c r="AH1302" s="81"/>
      <c r="AJ1302" s="72"/>
      <c r="AK1302" s="72"/>
      <c r="AL1302" s="72"/>
      <c r="AM1302" s="72"/>
      <c r="AN1302" s="72"/>
    </row>
    <row r="1303" spans="2:40" ht="15" customHeight="1" x14ac:dyDescent="0.2">
      <c r="B1303" s="78"/>
      <c r="C1303" s="78"/>
      <c r="D1303" s="78"/>
      <c r="E1303" s="79"/>
      <c r="F1303" s="80"/>
      <c r="G1303" s="73"/>
      <c r="H1303" s="82"/>
      <c r="I1303" s="93"/>
      <c r="J1303" s="90"/>
      <c r="K1303" s="83"/>
      <c r="L1303" s="83"/>
      <c r="M1303" s="84"/>
      <c r="N1303" s="83"/>
      <c r="O1303" s="104" t="str">
        <f ca="1">IF($B1303="","",IF(F1303="Arbeitgeberähnliche Stellung",OFFSET(MD!$Q$5,MATCH(Grundlagen_Abrechnung_KAE!$AK$7,MD_JAHR,0),0)*$H1303,IF(((AD1303/12*M1303*12)+N1303)&gt;AF1303,AF1303/12,((AD1303/12*M1303*12)+N1303)/12)))</f>
        <v/>
      </c>
      <c r="P1303" s="90"/>
      <c r="Q1303" s="90"/>
      <c r="R1303" s="104">
        <f t="shared" si="182"/>
        <v>0</v>
      </c>
      <c r="T1303" s="145">
        <f t="shared" si="183"/>
        <v>0</v>
      </c>
      <c r="U1303" s="76">
        <f t="shared" ca="1" si="184"/>
        <v>0</v>
      </c>
      <c r="V1303" s="76">
        <f t="shared" ca="1" si="190"/>
        <v>0</v>
      </c>
      <c r="W1303" s="76">
        <f t="shared" ca="1" si="185"/>
        <v>0</v>
      </c>
      <c r="Y1303" s="106" t="str">
        <f t="shared" si="186"/>
        <v>prüfen</v>
      </c>
      <c r="Z1303" s="107" t="str">
        <f ca="1">IFERROR(OFFSET(MD!$U$5,MATCH(Grundlagen_Abrechnung_KAE!$E1303,MD_GENDER,0),0),"")</f>
        <v/>
      </c>
      <c r="AA1303" s="104">
        <f t="shared" si="187"/>
        <v>0</v>
      </c>
      <c r="AC1303" s="104">
        <f t="shared" si="188"/>
        <v>0</v>
      </c>
      <c r="AD1303" s="104">
        <f ca="1">IF(F1303="Arbeitgeberähnliche Stellung",OFFSET(MD!$Q$5,MATCH(Grundlagen_Abrechnung_KAE!$AK$7,MD_JAHR,0),0)*$H1303,IF(J1303&gt;0,AC1303,I1303))</f>
        <v>0</v>
      </c>
      <c r="AF1303" s="85" t="e">
        <f ca="1">OFFSET(MD!$P$5,MATCH($AK$7,MD_JAHR,0),0)*12</f>
        <v>#VALUE!</v>
      </c>
      <c r="AG1303" s="85">
        <f t="shared" si="189"/>
        <v>0</v>
      </c>
      <c r="AH1303" s="81"/>
      <c r="AJ1303" s="72"/>
      <c r="AK1303" s="72"/>
      <c r="AL1303" s="72"/>
      <c r="AM1303" s="72"/>
      <c r="AN1303" s="72"/>
    </row>
    <row r="1304" spans="2:40" ht="15" customHeight="1" x14ac:dyDescent="0.2">
      <c r="B1304" s="78"/>
      <c r="C1304" s="78"/>
      <c r="D1304" s="78"/>
      <c r="E1304" s="79"/>
      <c r="F1304" s="80"/>
      <c r="G1304" s="73"/>
      <c r="H1304" s="82"/>
      <c r="I1304" s="93"/>
      <c r="J1304" s="90"/>
      <c r="K1304" s="83"/>
      <c r="L1304" s="83"/>
      <c r="M1304" s="84"/>
      <c r="N1304" s="83"/>
      <c r="O1304" s="104" t="str">
        <f ca="1">IF($B1304="","",IF(F1304="Arbeitgeberähnliche Stellung",OFFSET(MD!$Q$5,MATCH(Grundlagen_Abrechnung_KAE!$AK$7,MD_JAHR,0),0)*$H1304,IF(((AD1304/12*M1304*12)+N1304)&gt;AF1304,AF1304/12,((AD1304/12*M1304*12)+N1304)/12)))</f>
        <v/>
      </c>
      <c r="P1304" s="90"/>
      <c r="Q1304" s="90"/>
      <c r="R1304" s="104">
        <f t="shared" si="182"/>
        <v>0</v>
      </c>
      <c r="T1304" s="145">
        <f t="shared" si="183"/>
        <v>0</v>
      </c>
      <c r="U1304" s="76">
        <f t="shared" ca="1" si="184"/>
        <v>0</v>
      </c>
      <c r="V1304" s="76">
        <f t="shared" ca="1" si="190"/>
        <v>0</v>
      </c>
      <c r="W1304" s="76">
        <f t="shared" ca="1" si="185"/>
        <v>0</v>
      </c>
      <c r="Y1304" s="106" t="str">
        <f t="shared" si="186"/>
        <v>prüfen</v>
      </c>
      <c r="Z1304" s="107" t="str">
        <f ca="1">IFERROR(OFFSET(MD!$U$5,MATCH(Grundlagen_Abrechnung_KAE!$E1304,MD_GENDER,0),0),"")</f>
        <v/>
      </c>
      <c r="AA1304" s="104">
        <f t="shared" si="187"/>
        <v>0</v>
      </c>
      <c r="AC1304" s="104">
        <f t="shared" si="188"/>
        <v>0</v>
      </c>
      <c r="AD1304" s="104">
        <f ca="1">IF(F1304="Arbeitgeberähnliche Stellung",OFFSET(MD!$Q$5,MATCH(Grundlagen_Abrechnung_KAE!$AK$7,MD_JAHR,0),0)*$H1304,IF(J1304&gt;0,AC1304,I1304))</f>
        <v>0</v>
      </c>
      <c r="AF1304" s="85" t="e">
        <f ca="1">OFFSET(MD!$P$5,MATCH($AK$7,MD_JAHR,0),0)*12</f>
        <v>#VALUE!</v>
      </c>
      <c r="AG1304" s="85">
        <f t="shared" si="189"/>
        <v>0</v>
      </c>
      <c r="AH1304" s="81"/>
      <c r="AJ1304" s="72"/>
      <c r="AK1304" s="72"/>
      <c r="AL1304" s="72"/>
      <c r="AM1304" s="72"/>
      <c r="AN1304" s="72"/>
    </row>
    <row r="1305" spans="2:40" ht="15" customHeight="1" x14ac:dyDescent="0.2">
      <c r="B1305" s="78"/>
      <c r="C1305" s="78"/>
      <c r="D1305" s="78"/>
      <c r="E1305" s="79"/>
      <c r="F1305" s="80"/>
      <c r="G1305" s="73"/>
      <c r="H1305" s="82"/>
      <c r="I1305" s="93"/>
      <c r="J1305" s="90"/>
      <c r="K1305" s="83"/>
      <c r="L1305" s="83"/>
      <c r="M1305" s="84"/>
      <c r="N1305" s="83"/>
      <c r="O1305" s="104" t="str">
        <f ca="1">IF($B1305="","",IF(F1305="Arbeitgeberähnliche Stellung",OFFSET(MD!$Q$5,MATCH(Grundlagen_Abrechnung_KAE!$AK$7,MD_JAHR,0),0)*$H1305,IF(((AD1305/12*M1305*12)+N1305)&gt;AF1305,AF1305/12,((AD1305/12*M1305*12)+N1305)/12)))</f>
        <v/>
      </c>
      <c r="P1305" s="90"/>
      <c r="Q1305" s="90"/>
      <c r="R1305" s="104">
        <f t="shared" si="182"/>
        <v>0</v>
      </c>
      <c r="T1305" s="145">
        <f t="shared" si="183"/>
        <v>0</v>
      </c>
      <c r="U1305" s="76">
        <f t="shared" ca="1" si="184"/>
        <v>0</v>
      </c>
      <c r="V1305" s="76">
        <f t="shared" ca="1" si="190"/>
        <v>0</v>
      </c>
      <c r="W1305" s="76">
        <f t="shared" ca="1" si="185"/>
        <v>0</v>
      </c>
      <c r="Y1305" s="106" t="str">
        <f t="shared" si="186"/>
        <v>prüfen</v>
      </c>
      <c r="Z1305" s="107" t="str">
        <f ca="1">IFERROR(OFFSET(MD!$U$5,MATCH(Grundlagen_Abrechnung_KAE!$E1305,MD_GENDER,0),0),"")</f>
        <v/>
      </c>
      <c r="AA1305" s="104">
        <f t="shared" si="187"/>
        <v>0</v>
      </c>
      <c r="AC1305" s="104">
        <f t="shared" si="188"/>
        <v>0</v>
      </c>
      <c r="AD1305" s="104">
        <f ca="1">IF(F1305="Arbeitgeberähnliche Stellung",OFFSET(MD!$Q$5,MATCH(Grundlagen_Abrechnung_KAE!$AK$7,MD_JAHR,0),0)*$H1305,IF(J1305&gt;0,AC1305,I1305))</f>
        <v>0</v>
      </c>
      <c r="AF1305" s="85" t="e">
        <f ca="1">OFFSET(MD!$P$5,MATCH($AK$7,MD_JAHR,0),0)*12</f>
        <v>#VALUE!</v>
      </c>
      <c r="AG1305" s="85">
        <f t="shared" si="189"/>
        <v>0</v>
      </c>
      <c r="AH1305" s="81"/>
      <c r="AJ1305" s="72"/>
      <c r="AK1305" s="72"/>
      <c r="AL1305" s="72"/>
      <c r="AM1305" s="72"/>
      <c r="AN1305" s="72"/>
    </row>
    <row r="1306" spans="2:40" ht="15" customHeight="1" x14ac:dyDescent="0.2">
      <c r="B1306" s="78"/>
      <c r="C1306" s="78"/>
      <c r="D1306" s="78"/>
      <c r="E1306" s="79"/>
      <c r="F1306" s="80"/>
      <c r="G1306" s="73"/>
      <c r="H1306" s="82"/>
      <c r="I1306" s="93"/>
      <c r="J1306" s="90"/>
      <c r="K1306" s="83"/>
      <c r="L1306" s="83"/>
      <c r="M1306" s="84"/>
      <c r="N1306" s="83"/>
      <c r="O1306" s="104" t="str">
        <f ca="1">IF($B1306="","",IF(F1306="Arbeitgeberähnliche Stellung",OFFSET(MD!$Q$5,MATCH(Grundlagen_Abrechnung_KAE!$AK$7,MD_JAHR,0),0)*$H1306,IF(((AD1306/12*M1306*12)+N1306)&gt;AF1306,AF1306/12,((AD1306/12*M1306*12)+N1306)/12)))</f>
        <v/>
      </c>
      <c r="P1306" s="90"/>
      <c r="Q1306" s="90"/>
      <c r="R1306" s="104">
        <f t="shared" si="182"/>
        <v>0</v>
      </c>
      <c r="T1306" s="145">
        <f t="shared" si="183"/>
        <v>0</v>
      </c>
      <c r="U1306" s="76">
        <f t="shared" ca="1" si="184"/>
        <v>0</v>
      </c>
      <c r="V1306" s="76">
        <f t="shared" ca="1" si="190"/>
        <v>0</v>
      </c>
      <c r="W1306" s="76">
        <f t="shared" ca="1" si="185"/>
        <v>0</v>
      </c>
      <c r="Y1306" s="106" t="str">
        <f t="shared" si="186"/>
        <v>prüfen</v>
      </c>
      <c r="Z1306" s="107" t="str">
        <f ca="1">IFERROR(OFFSET(MD!$U$5,MATCH(Grundlagen_Abrechnung_KAE!$E1306,MD_GENDER,0),0),"")</f>
        <v/>
      </c>
      <c r="AA1306" s="104">
        <f t="shared" si="187"/>
        <v>0</v>
      </c>
      <c r="AC1306" s="104">
        <f t="shared" si="188"/>
        <v>0</v>
      </c>
      <c r="AD1306" s="104">
        <f ca="1">IF(F1306="Arbeitgeberähnliche Stellung",OFFSET(MD!$Q$5,MATCH(Grundlagen_Abrechnung_KAE!$AK$7,MD_JAHR,0),0)*$H1306,IF(J1306&gt;0,AC1306,I1306))</f>
        <v>0</v>
      </c>
      <c r="AF1306" s="85" t="e">
        <f ca="1">OFFSET(MD!$P$5,MATCH($AK$7,MD_JAHR,0),0)*12</f>
        <v>#VALUE!</v>
      </c>
      <c r="AG1306" s="85">
        <f t="shared" si="189"/>
        <v>0</v>
      </c>
      <c r="AH1306" s="81"/>
      <c r="AJ1306" s="72"/>
      <c r="AK1306" s="72"/>
      <c r="AL1306" s="72"/>
      <c r="AM1306" s="72"/>
      <c r="AN1306" s="72"/>
    </row>
    <row r="1307" spans="2:40" ht="15" customHeight="1" x14ac:dyDescent="0.2">
      <c r="B1307" s="78"/>
      <c r="C1307" s="78"/>
      <c r="D1307" s="78"/>
      <c r="E1307" s="79"/>
      <c r="F1307" s="80"/>
      <c r="G1307" s="73"/>
      <c r="H1307" s="82"/>
      <c r="I1307" s="93"/>
      <c r="J1307" s="90"/>
      <c r="K1307" s="83"/>
      <c r="L1307" s="83"/>
      <c r="M1307" s="84"/>
      <c r="N1307" s="83"/>
      <c r="O1307" s="104" t="str">
        <f ca="1">IF($B1307="","",IF(F1307="Arbeitgeberähnliche Stellung",OFFSET(MD!$Q$5,MATCH(Grundlagen_Abrechnung_KAE!$AK$7,MD_JAHR,0),0)*$H1307,IF(((AD1307/12*M1307*12)+N1307)&gt;AF1307,AF1307/12,((AD1307/12*M1307*12)+N1307)/12)))</f>
        <v/>
      </c>
      <c r="P1307" s="90"/>
      <c r="Q1307" s="90"/>
      <c r="R1307" s="104">
        <f t="shared" si="182"/>
        <v>0</v>
      </c>
      <c r="T1307" s="145">
        <f t="shared" si="183"/>
        <v>0</v>
      </c>
      <c r="U1307" s="76">
        <f t="shared" ca="1" si="184"/>
        <v>0</v>
      </c>
      <c r="V1307" s="76">
        <f t="shared" ca="1" si="190"/>
        <v>0</v>
      </c>
      <c r="W1307" s="76">
        <f t="shared" ca="1" si="185"/>
        <v>0</v>
      </c>
      <c r="Y1307" s="106" t="str">
        <f t="shared" si="186"/>
        <v>prüfen</v>
      </c>
      <c r="Z1307" s="107" t="str">
        <f ca="1">IFERROR(OFFSET(MD!$U$5,MATCH(Grundlagen_Abrechnung_KAE!$E1307,MD_GENDER,0),0),"")</f>
        <v/>
      </c>
      <c r="AA1307" s="104">
        <f t="shared" si="187"/>
        <v>0</v>
      </c>
      <c r="AC1307" s="104">
        <f t="shared" si="188"/>
        <v>0</v>
      </c>
      <c r="AD1307" s="104">
        <f ca="1">IF(F1307="Arbeitgeberähnliche Stellung",OFFSET(MD!$Q$5,MATCH(Grundlagen_Abrechnung_KAE!$AK$7,MD_JAHR,0),0)*$H1307,IF(J1307&gt;0,AC1307,I1307))</f>
        <v>0</v>
      </c>
      <c r="AF1307" s="85" t="e">
        <f ca="1">OFFSET(MD!$P$5,MATCH($AK$7,MD_JAHR,0),0)*12</f>
        <v>#VALUE!</v>
      </c>
      <c r="AG1307" s="85">
        <f t="shared" si="189"/>
        <v>0</v>
      </c>
      <c r="AH1307" s="81"/>
      <c r="AJ1307" s="72"/>
      <c r="AK1307" s="72"/>
      <c r="AL1307" s="72"/>
      <c r="AM1307" s="72"/>
      <c r="AN1307" s="72"/>
    </row>
    <row r="1308" spans="2:40" ht="15" customHeight="1" x14ac:dyDescent="0.2">
      <c r="B1308" s="78"/>
      <c r="C1308" s="78"/>
      <c r="D1308" s="78"/>
      <c r="E1308" s="79"/>
      <c r="F1308" s="80"/>
      <c r="G1308" s="73"/>
      <c r="H1308" s="82"/>
      <c r="I1308" s="93"/>
      <c r="J1308" s="90"/>
      <c r="K1308" s="83"/>
      <c r="L1308" s="83"/>
      <c r="M1308" s="84"/>
      <c r="N1308" s="83"/>
      <c r="O1308" s="104" t="str">
        <f ca="1">IF($B1308="","",IF(F1308="Arbeitgeberähnliche Stellung",OFFSET(MD!$Q$5,MATCH(Grundlagen_Abrechnung_KAE!$AK$7,MD_JAHR,0),0)*$H1308,IF(((AD1308/12*M1308*12)+N1308)&gt;AF1308,AF1308/12,((AD1308/12*M1308*12)+N1308)/12)))</f>
        <v/>
      </c>
      <c r="P1308" s="90"/>
      <c r="Q1308" s="90"/>
      <c r="R1308" s="104">
        <f t="shared" si="182"/>
        <v>0</v>
      </c>
      <c r="T1308" s="145">
        <f t="shared" si="183"/>
        <v>0</v>
      </c>
      <c r="U1308" s="76">
        <f t="shared" ca="1" si="184"/>
        <v>0</v>
      </c>
      <c r="V1308" s="76">
        <f t="shared" ca="1" si="190"/>
        <v>0</v>
      </c>
      <c r="W1308" s="76">
        <f t="shared" ca="1" si="185"/>
        <v>0</v>
      </c>
      <c r="Y1308" s="106" t="str">
        <f t="shared" si="186"/>
        <v>prüfen</v>
      </c>
      <c r="Z1308" s="107" t="str">
        <f ca="1">IFERROR(OFFSET(MD!$U$5,MATCH(Grundlagen_Abrechnung_KAE!$E1308,MD_GENDER,0),0),"")</f>
        <v/>
      </c>
      <c r="AA1308" s="104">
        <f t="shared" si="187"/>
        <v>0</v>
      </c>
      <c r="AC1308" s="104">
        <f t="shared" si="188"/>
        <v>0</v>
      </c>
      <c r="AD1308" s="104">
        <f ca="1">IF(F1308="Arbeitgeberähnliche Stellung",OFFSET(MD!$Q$5,MATCH(Grundlagen_Abrechnung_KAE!$AK$7,MD_JAHR,0),0)*$H1308,IF(J1308&gt;0,AC1308,I1308))</f>
        <v>0</v>
      </c>
      <c r="AF1308" s="85" t="e">
        <f ca="1">OFFSET(MD!$P$5,MATCH($AK$7,MD_JAHR,0),0)*12</f>
        <v>#VALUE!</v>
      </c>
      <c r="AG1308" s="85">
        <f t="shared" si="189"/>
        <v>0</v>
      </c>
      <c r="AH1308" s="81"/>
      <c r="AJ1308" s="72"/>
      <c r="AK1308" s="72"/>
      <c r="AL1308" s="72"/>
      <c r="AM1308" s="72"/>
      <c r="AN1308" s="72"/>
    </row>
    <row r="1309" spans="2:40" ht="15" customHeight="1" x14ac:dyDescent="0.2">
      <c r="B1309" s="78"/>
      <c r="C1309" s="78"/>
      <c r="D1309" s="78"/>
      <c r="E1309" s="79"/>
      <c r="F1309" s="80"/>
      <c r="G1309" s="73"/>
      <c r="H1309" s="82"/>
      <c r="I1309" s="93"/>
      <c r="J1309" s="90"/>
      <c r="K1309" s="83"/>
      <c r="L1309" s="83"/>
      <c r="M1309" s="84"/>
      <c r="N1309" s="83"/>
      <c r="O1309" s="104" t="str">
        <f ca="1">IF($B1309="","",IF(F1309="Arbeitgeberähnliche Stellung",OFFSET(MD!$Q$5,MATCH(Grundlagen_Abrechnung_KAE!$AK$7,MD_JAHR,0),0)*$H1309,IF(((AD1309/12*M1309*12)+N1309)&gt;AF1309,AF1309/12,((AD1309/12*M1309*12)+N1309)/12)))</f>
        <v/>
      </c>
      <c r="P1309" s="90"/>
      <c r="Q1309" s="90"/>
      <c r="R1309" s="104">
        <f t="shared" si="182"/>
        <v>0</v>
      </c>
      <c r="T1309" s="145">
        <f t="shared" si="183"/>
        <v>0</v>
      </c>
      <c r="U1309" s="76">
        <f t="shared" ca="1" si="184"/>
        <v>0</v>
      </c>
      <c r="V1309" s="76">
        <f t="shared" ca="1" si="190"/>
        <v>0</v>
      </c>
      <c r="W1309" s="76">
        <f t="shared" ca="1" si="185"/>
        <v>0</v>
      </c>
      <c r="Y1309" s="106" t="str">
        <f t="shared" si="186"/>
        <v>prüfen</v>
      </c>
      <c r="Z1309" s="107" t="str">
        <f ca="1">IFERROR(OFFSET(MD!$U$5,MATCH(Grundlagen_Abrechnung_KAE!$E1309,MD_GENDER,0),0),"")</f>
        <v/>
      </c>
      <c r="AA1309" s="104">
        <f t="shared" si="187"/>
        <v>0</v>
      </c>
      <c r="AC1309" s="104">
        <f t="shared" si="188"/>
        <v>0</v>
      </c>
      <c r="AD1309" s="104">
        <f ca="1">IF(F1309="Arbeitgeberähnliche Stellung",OFFSET(MD!$Q$5,MATCH(Grundlagen_Abrechnung_KAE!$AK$7,MD_JAHR,0),0)*$H1309,IF(J1309&gt;0,AC1309,I1309))</f>
        <v>0</v>
      </c>
      <c r="AF1309" s="85" t="e">
        <f ca="1">OFFSET(MD!$P$5,MATCH($AK$7,MD_JAHR,0),0)*12</f>
        <v>#VALUE!</v>
      </c>
      <c r="AG1309" s="85">
        <f t="shared" si="189"/>
        <v>0</v>
      </c>
      <c r="AH1309" s="81"/>
      <c r="AJ1309" s="72"/>
      <c r="AK1309" s="72"/>
      <c r="AL1309" s="72"/>
      <c r="AM1309" s="72"/>
      <c r="AN1309" s="72"/>
    </row>
    <row r="1310" spans="2:40" ht="15" customHeight="1" x14ac:dyDescent="0.2">
      <c r="B1310" s="78"/>
      <c r="C1310" s="78"/>
      <c r="D1310" s="78"/>
      <c r="E1310" s="79"/>
      <c r="F1310" s="80"/>
      <c r="G1310" s="73"/>
      <c r="H1310" s="82"/>
      <c r="I1310" s="93"/>
      <c r="J1310" s="90"/>
      <c r="K1310" s="83"/>
      <c r="L1310" s="83"/>
      <c r="M1310" s="84"/>
      <c r="N1310" s="83"/>
      <c r="O1310" s="104" t="str">
        <f ca="1">IF($B1310="","",IF(F1310="Arbeitgeberähnliche Stellung",OFFSET(MD!$Q$5,MATCH(Grundlagen_Abrechnung_KAE!$AK$7,MD_JAHR,0),0)*$H1310,IF(((AD1310/12*M1310*12)+N1310)&gt;AF1310,AF1310/12,((AD1310/12*M1310*12)+N1310)/12)))</f>
        <v/>
      </c>
      <c r="P1310" s="90"/>
      <c r="Q1310" s="90"/>
      <c r="R1310" s="104">
        <f t="shared" si="182"/>
        <v>0</v>
      </c>
      <c r="T1310" s="145">
        <f t="shared" si="183"/>
        <v>0</v>
      </c>
      <c r="U1310" s="76">
        <f t="shared" ca="1" si="184"/>
        <v>0</v>
      </c>
      <c r="V1310" s="76">
        <f t="shared" ca="1" si="190"/>
        <v>0</v>
      </c>
      <c r="W1310" s="76">
        <f t="shared" ca="1" si="185"/>
        <v>0</v>
      </c>
      <c r="Y1310" s="106" t="str">
        <f t="shared" si="186"/>
        <v>prüfen</v>
      </c>
      <c r="Z1310" s="107" t="str">
        <f ca="1">IFERROR(OFFSET(MD!$U$5,MATCH(Grundlagen_Abrechnung_KAE!$E1310,MD_GENDER,0),0),"")</f>
        <v/>
      </c>
      <c r="AA1310" s="104">
        <f t="shared" si="187"/>
        <v>0</v>
      </c>
      <c r="AC1310" s="104">
        <f t="shared" si="188"/>
        <v>0</v>
      </c>
      <c r="AD1310" s="104">
        <f ca="1">IF(F1310="Arbeitgeberähnliche Stellung",OFFSET(MD!$Q$5,MATCH(Grundlagen_Abrechnung_KAE!$AK$7,MD_JAHR,0),0)*$H1310,IF(J1310&gt;0,AC1310,I1310))</f>
        <v>0</v>
      </c>
      <c r="AF1310" s="85" t="e">
        <f ca="1">OFFSET(MD!$P$5,MATCH($AK$7,MD_JAHR,0),0)*12</f>
        <v>#VALUE!</v>
      </c>
      <c r="AG1310" s="85">
        <f t="shared" si="189"/>
        <v>0</v>
      </c>
      <c r="AH1310" s="81"/>
      <c r="AJ1310" s="72"/>
      <c r="AK1310" s="72"/>
      <c r="AL1310" s="72"/>
      <c r="AM1310" s="72"/>
      <c r="AN1310" s="72"/>
    </row>
    <row r="1311" spans="2:40" ht="15" customHeight="1" x14ac:dyDescent="0.2">
      <c r="B1311" s="78"/>
      <c r="C1311" s="78"/>
      <c r="D1311" s="78"/>
      <c r="E1311" s="79"/>
      <c r="F1311" s="80"/>
      <c r="G1311" s="73"/>
      <c r="H1311" s="82"/>
      <c r="I1311" s="93"/>
      <c r="J1311" s="90"/>
      <c r="K1311" s="83"/>
      <c r="L1311" s="83"/>
      <c r="M1311" s="84"/>
      <c r="N1311" s="83"/>
      <c r="O1311" s="104" t="str">
        <f ca="1">IF($B1311="","",IF(F1311="Arbeitgeberähnliche Stellung",OFFSET(MD!$Q$5,MATCH(Grundlagen_Abrechnung_KAE!$AK$7,MD_JAHR,0),0)*$H1311,IF(((AD1311/12*M1311*12)+N1311)&gt;AF1311,AF1311/12,((AD1311/12*M1311*12)+N1311)/12)))</f>
        <v/>
      </c>
      <c r="P1311" s="90"/>
      <c r="Q1311" s="90"/>
      <c r="R1311" s="104">
        <f t="shared" si="182"/>
        <v>0</v>
      </c>
      <c r="T1311" s="145">
        <f t="shared" si="183"/>
        <v>0</v>
      </c>
      <c r="U1311" s="76">
        <f t="shared" ca="1" si="184"/>
        <v>0</v>
      </c>
      <c r="V1311" s="76">
        <f t="shared" ca="1" si="190"/>
        <v>0</v>
      </c>
      <c r="W1311" s="76">
        <f t="shared" ca="1" si="185"/>
        <v>0</v>
      </c>
      <c r="Y1311" s="106" t="str">
        <f t="shared" si="186"/>
        <v>prüfen</v>
      </c>
      <c r="Z1311" s="107" t="str">
        <f ca="1">IFERROR(OFFSET(MD!$U$5,MATCH(Grundlagen_Abrechnung_KAE!$E1311,MD_GENDER,0),0),"")</f>
        <v/>
      </c>
      <c r="AA1311" s="104">
        <f t="shared" si="187"/>
        <v>0</v>
      </c>
      <c r="AC1311" s="104">
        <f t="shared" si="188"/>
        <v>0</v>
      </c>
      <c r="AD1311" s="104">
        <f ca="1">IF(F1311="Arbeitgeberähnliche Stellung",OFFSET(MD!$Q$5,MATCH(Grundlagen_Abrechnung_KAE!$AK$7,MD_JAHR,0),0)*$H1311,IF(J1311&gt;0,AC1311,I1311))</f>
        <v>0</v>
      </c>
      <c r="AF1311" s="85" t="e">
        <f ca="1">OFFSET(MD!$P$5,MATCH($AK$7,MD_JAHR,0),0)*12</f>
        <v>#VALUE!</v>
      </c>
      <c r="AG1311" s="85">
        <f t="shared" si="189"/>
        <v>0</v>
      </c>
      <c r="AH1311" s="81"/>
      <c r="AJ1311" s="72"/>
      <c r="AK1311" s="72"/>
      <c r="AL1311" s="72"/>
      <c r="AM1311" s="72"/>
      <c r="AN1311" s="72"/>
    </row>
    <row r="1312" spans="2:40" ht="15" customHeight="1" x14ac:dyDescent="0.2">
      <c r="B1312" s="78"/>
      <c r="C1312" s="78"/>
      <c r="D1312" s="78"/>
      <c r="E1312" s="79"/>
      <c r="F1312" s="80"/>
      <c r="G1312" s="73"/>
      <c r="H1312" s="82"/>
      <c r="I1312" s="93"/>
      <c r="J1312" s="90"/>
      <c r="K1312" s="83"/>
      <c r="L1312" s="83"/>
      <c r="M1312" s="84"/>
      <c r="N1312" s="83"/>
      <c r="O1312" s="104" t="str">
        <f ca="1">IF($B1312="","",IF(F1312="Arbeitgeberähnliche Stellung",OFFSET(MD!$Q$5,MATCH(Grundlagen_Abrechnung_KAE!$AK$7,MD_JAHR,0),0)*$H1312,IF(((AD1312/12*M1312*12)+N1312)&gt;AF1312,AF1312/12,((AD1312/12*M1312*12)+N1312)/12)))</f>
        <v/>
      </c>
      <c r="P1312" s="90"/>
      <c r="Q1312" s="90"/>
      <c r="R1312" s="104">
        <f t="shared" si="182"/>
        <v>0</v>
      </c>
      <c r="T1312" s="145">
        <f t="shared" si="183"/>
        <v>0</v>
      </c>
      <c r="U1312" s="76">
        <f t="shared" ca="1" si="184"/>
        <v>0</v>
      </c>
      <c r="V1312" s="76">
        <f t="shared" ca="1" si="190"/>
        <v>0</v>
      </c>
      <c r="W1312" s="76">
        <f t="shared" ca="1" si="185"/>
        <v>0</v>
      </c>
      <c r="Y1312" s="106" t="str">
        <f t="shared" si="186"/>
        <v>prüfen</v>
      </c>
      <c r="Z1312" s="107" t="str">
        <f ca="1">IFERROR(OFFSET(MD!$U$5,MATCH(Grundlagen_Abrechnung_KAE!$E1312,MD_GENDER,0),0),"")</f>
        <v/>
      </c>
      <c r="AA1312" s="104">
        <f t="shared" si="187"/>
        <v>0</v>
      </c>
      <c r="AC1312" s="104">
        <f t="shared" si="188"/>
        <v>0</v>
      </c>
      <c r="AD1312" s="104">
        <f ca="1">IF(F1312="Arbeitgeberähnliche Stellung",OFFSET(MD!$Q$5,MATCH(Grundlagen_Abrechnung_KAE!$AK$7,MD_JAHR,0),0)*$H1312,IF(J1312&gt;0,AC1312,I1312))</f>
        <v>0</v>
      </c>
      <c r="AF1312" s="85" t="e">
        <f ca="1">OFFSET(MD!$P$5,MATCH($AK$7,MD_JAHR,0),0)*12</f>
        <v>#VALUE!</v>
      </c>
      <c r="AG1312" s="85">
        <f t="shared" si="189"/>
        <v>0</v>
      </c>
      <c r="AH1312" s="81"/>
      <c r="AJ1312" s="72"/>
      <c r="AK1312" s="72"/>
      <c r="AL1312" s="72"/>
      <c r="AM1312" s="72"/>
      <c r="AN1312" s="72"/>
    </row>
    <row r="1313" spans="2:40" ht="15" customHeight="1" x14ac:dyDescent="0.2">
      <c r="B1313" s="78"/>
      <c r="C1313" s="78"/>
      <c r="D1313" s="78"/>
      <c r="E1313" s="79"/>
      <c r="F1313" s="80"/>
      <c r="G1313" s="73"/>
      <c r="H1313" s="82"/>
      <c r="I1313" s="93"/>
      <c r="J1313" s="90"/>
      <c r="K1313" s="83"/>
      <c r="L1313" s="83"/>
      <c r="M1313" s="84"/>
      <c r="N1313" s="83"/>
      <c r="O1313" s="104" t="str">
        <f ca="1">IF($B1313="","",IF(F1313="Arbeitgeberähnliche Stellung",OFFSET(MD!$Q$5,MATCH(Grundlagen_Abrechnung_KAE!$AK$7,MD_JAHR,0),0)*$H1313,IF(((AD1313/12*M1313*12)+N1313)&gt;AF1313,AF1313/12,((AD1313/12*M1313*12)+N1313)/12)))</f>
        <v/>
      </c>
      <c r="P1313" s="90"/>
      <c r="Q1313" s="90"/>
      <c r="R1313" s="104">
        <f t="shared" si="182"/>
        <v>0</v>
      </c>
      <c r="T1313" s="145">
        <f t="shared" si="183"/>
        <v>0</v>
      </c>
      <c r="U1313" s="76">
        <f t="shared" ca="1" si="184"/>
        <v>0</v>
      </c>
      <c r="V1313" s="76">
        <f t="shared" ca="1" si="190"/>
        <v>0</v>
      </c>
      <c r="W1313" s="76">
        <f t="shared" ca="1" si="185"/>
        <v>0</v>
      </c>
      <c r="Y1313" s="106" t="str">
        <f t="shared" si="186"/>
        <v>prüfen</v>
      </c>
      <c r="Z1313" s="107" t="str">
        <f ca="1">IFERROR(OFFSET(MD!$U$5,MATCH(Grundlagen_Abrechnung_KAE!$E1313,MD_GENDER,0),0),"")</f>
        <v/>
      </c>
      <c r="AA1313" s="104">
        <f t="shared" si="187"/>
        <v>0</v>
      </c>
      <c r="AC1313" s="104">
        <f t="shared" si="188"/>
        <v>0</v>
      </c>
      <c r="AD1313" s="104">
        <f ca="1">IF(F1313="Arbeitgeberähnliche Stellung",OFFSET(MD!$Q$5,MATCH(Grundlagen_Abrechnung_KAE!$AK$7,MD_JAHR,0),0)*$H1313,IF(J1313&gt;0,AC1313,I1313))</f>
        <v>0</v>
      </c>
      <c r="AF1313" s="85" t="e">
        <f ca="1">OFFSET(MD!$P$5,MATCH($AK$7,MD_JAHR,0),0)*12</f>
        <v>#VALUE!</v>
      </c>
      <c r="AG1313" s="85">
        <f t="shared" si="189"/>
        <v>0</v>
      </c>
      <c r="AH1313" s="81"/>
      <c r="AJ1313" s="72"/>
      <c r="AK1313" s="72"/>
      <c r="AL1313" s="72"/>
      <c r="AM1313" s="72"/>
      <c r="AN1313" s="72"/>
    </row>
    <row r="1314" spans="2:40" ht="15" customHeight="1" x14ac:dyDescent="0.2">
      <c r="B1314" s="78"/>
      <c r="C1314" s="78"/>
      <c r="D1314" s="78"/>
      <c r="E1314" s="79"/>
      <c r="F1314" s="80"/>
      <c r="G1314" s="73"/>
      <c r="H1314" s="82"/>
      <c r="I1314" s="93"/>
      <c r="J1314" s="90"/>
      <c r="K1314" s="83"/>
      <c r="L1314" s="83"/>
      <c r="M1314" s="84"/>
      <c r="N1314" s="83"/>
      <c r="O1314" s="104" t="str">
        <f ca="1">IF($B1314="","",IF(F1314="Arbeitgeberähnliche Stellung",OFFSET(MD!$Q$5,MATCH(Grundlagen_Abrechnung_KAE!$AK$7,MD_JAHR,0),0)*$H1314,IF(((AD1314/12*M1314*12)+N1314)&gt;AF1314,AF1314/12,((AD1314/12*M1314*12)+N1314)/12)))</f>
        <v/>
      </c>
      <c r="P1314" s="90"/>
      <c r="Q1314" s="90"/>
      <c r="R1314" s="104">
        <f t="shared" si="182"/>
        <v>0</v>
      </c>
      <c r="T1314" s="145">
        <f t="shared" si="183"/>
        <v>0</v>
      </c>
      <c r="U1314" s="76">
        <f t="shared" ca="1" si="184"/>
        <v>0</v>
      </c>
      <c r="V1314" s="76">
        <f t="shared" ca="1" si="190"/>
        <v>0</v>
      </c>
      <c r="W1314" s="76">
        <f t="shared" ca="1" si="185"/>
        <v>0</v>
      </c>
      <c r="Y1314" s="106" t="str">
        <f t="shared" si="186"/>
        <v>prüfen</v>
      </c>
      <c r="Z1314" s="107" t="str">
        <f ca="1">IFERROR(OFFSET(MD!$U$5,MATCH(Grundlagen_Abrechnung_KAE!$E1314,MD_GENDER,0),0),"")</f>
        <v/>
      </c>
      <c r="AA1314" s="104">
        <f t="shared" si="187"/>
        <v>0</v>
      </c>
      <c r="AC1314" s="104">
        <f t="shared" si="188"/>
        <v>0</v>
      </c>
      <c r="AD1314" s="104">
        <f ca="1">IF(F1314="Arbeitgeberähnliche Stellung",OFFSET(MD!$Q$5,MATCH(Grundlagen_Abrechnung_KAE!$AK$7,MD_JAHR,0),0)*$H1314,IF(J1314&gt;0,AC1314,I1314))</f>
        <v>0</v>
      </c>
      <c r="AF1314" s="85" t="e">
        <f ca="1">OFFSET(MD!$P$5,MATCH($AK$7,MD_JAHR,0),0)*12</f>
        <v>#VALUE!</v>
      </c>
      <c r="AG1314" s="85">
        <f t="shared" si="189"/>
        <v>0</v>
      </c>
      <c r="AH1314" s="81"/>
      <c r="AJ1314" s="72"/>
      <c r="AK1314" s="72"/>
      <c r="AL1314" s="72"/>
      <c r="AM1314" s="72"/>
      <c r="AN1314" s="72"/>
    </row>
    <row r="1315" spans="2:40" ht="15" customHeight="1" x14ac:dyDescent="0.2">
      <c r="B1315" s="78"/>
      <c r="C1315" s="78"/>
      <c r="D1315" s="78"/>
      <c r="E1315" s="79"/>
      <c r="F1315" s="80"/>
      <c r="G1315" s="73"/>
      <c r="H1315" s="82"/>
      <c r="I1315" s="93"/>
      <c r="J1315" s="90"/>
      <c r="K1315" s="83"/>
      <c r="L1315" s="83"/>
      <c r="M1315" s="84"/>
      <c r="N1315" s="83"/>
      <c r="O1315" s="104" t="str">
        <f ca="1">IF($B1315="","",IF(F1315="Arbeitgeberähnliche Stellung",OFFSET(MD!$Q$5,MATCH(Grundlagen_Abrechnung_KAE!$AK$7,MD_JAHR,0),0)*$H1315,IF(((AD1315/12*M1315*12)+N1315)&gt;AF1315,AF1315/12,((AD1315/12*M1315*12)+N1315)/12)))</f>
        <v/>
      </c>
      <c r="P1315" s="90"/>
      <c r="Q1315" s="90"/>
      <c r="R1315" s="104">
        <f t="shared" si="182"/>
        <v>0</v>
      </c>
      <c r="T1315" s="145">
        <f t="shared" si="183"/>
        <v>0</v>
      </c>
      <c r="U1315" s="76">
        <f t="shared" ca="1" si="184"/>
        <v>0</v>
      </c>
      <c r="V1315" s="76">
        <f t="shared" ca="1" si="190"/>
        <v>0</v>
      </c>
      <c r="W1315" s="76">
        <f t="shared" ca="1" si="185"/>
        <v>0</v>
      </c>
      <c r="Y1315" s="106" t="str">
        <f t="shared" si="186"/>
        <v>prüfen</v>
      </c>
      <c r="Z1315" s="107" t="str">
        <f ca="1">IFERROR(OFFSET(MD!$U$5,MATCH(Grundlagen_Abrechnung_KAE!$E1315,MD_GENDER,0),0),"")</f>
        <v/>
      </c>
      <c r="AA1315" s="104">
        <f t="shared" si="187"/>
        <v>0</v>
      </c>
      <c r="AC1315" s="104">
        <f t="shared" si="188"/>
        <v>0</v>
      </c>
      <c r="AD1315" s="104">
        <f ca="1">IF(F1315="Arbeitgeberähnliche Stellung",OFFSET(MD!$Q$5,MATCH(Grundlagen_Abrechnung_KAE!$AK$7,MD_JAHR,0),0)*$H1315,IF(J1315&gt;0,AC1315,I1315))</f>
        <v>0</v>
      </c>
      <c r="AF1315" s="85" t="e">
        <f ca="1">OFFSET(MD!$P$5,MATCH($AK$7,MD_JAHR,0),0)*12</f>
        <v>#VALUE!</v>
      </c>
      <c r="AG1315" s="85">
        <f t="shared" si="189"/>
        <v>0</v>
      </c>
      <c r="AH1315" s="81"/>
      <c r="AJ1315" s="72"/>
      <c r="AK1315" s="72"/>
      <c r="AL1315" s="72"/>
      <c r="AM1315" s="72"/>
      <c r="AN1315" s="72"/>
    </row>
    <row r="1316" spans="2:40" ht="15" customHeight="1" x14ac:dyDescent="0.2">
      <c r="B1316" s="78"/>
      <c r="C1316" s="78"/>
      <c r="D1316" s="78"/>
      <c r="E1316" s="79"/>
      <c r="F1316" s="80"/>
      <c r="G1316" s="73"/>
      <c r="H1316" s="82"/>
      <c r="I1316" s="93"/>
      <c r="J1316" s="90"/>
      <c r="K1316" s="83"/>
      <c r="L1316" s="83"/>
      <c r="M1316" s="84"/>
      <c r="N1316" s="83"/>
      <c r="O1316" s="104" t="str">
        <f ca="1">IF($B1316="","",IF(F1316="Arbeitgeberähnliche Stellung",OFFSET(MD!$Q$5,MATCH(Grundlagen_Abrechnung_KAE!$AK$7,MD_JAHR,0),0)*$H1316,IF(((AD1316/12*M1316*12)+N1316)&gt;AF1316,AF1316/12,((AD1316/12*M1316*12)+N1316)/12)))</f>
        <v/>
      </c>
      <c r="P1316" s="90"/>
      <c r="Q1316" s="90"/>
      <c r="R1316" s="104">
        <f t="shared" si="182"/>
        <v>0</v>
      </c>
      <c r="T1316" s="145">
        <f t="shared" si="183"/>
        <v>0</v>
      </c>
      <c r="U1316" s="76">
        <f t="shared" ca="1" si="184"/>
        <v>0</v>
      </c>
      <c r="V1316" s="76">
        <f t="shared" ca="1" si="190"/>
        <v>0</v>
      </c>
      <c r="W1316" s="76">
        <f t="shared" ca="1" si="185"/>
        <v>0</v>
      </c>
      <c r="Y1316" s="106" t="str">
        <f t="shared" si="186"/>
        <v>prüfen</v>
      </c>
      <c r="Z1316" s="107" t="str">
        <f ca="1">IFERROR(OFFSET(MD!$U$5,MATCH(Grundlagen_Abrechnung_KAE!$E1316,MD_GENDER,0),0),"")</f>
        <v/>
      </c>
      <c r="AA1316" s="104">
        <f t="shared" si="187"/>
        <v>0</v>
      </c>
      <c r="AC1316" s="104">
        <f t="shared" si="188"/>
        <v>0</v>
      </c>
      <c r="AD1316" s="104">
        <f ca="1">IF(F1316="Arbeitgeberähnliche Stellung",OFFSET(MD!$Q$5,MATCH(Grundlagen_Abrechnung_KAE!$AK$7,MD_JAHR,0),0)*$H1316,IF(J1316&gt;0,AC1316,I1316))</f>
        <v>0</v>
      </c>
      <c r="AF1316" s="85" t="e">
        <f ca="1">OFFSET(MD!$P$5,MATCH($AK$7,MD_JAHR,0),0)*12</f>
        <v>#VALUE!</v>
      </c>
      <c r="AG1316" s="85">
        <f t="shared" si="189"/>
        <v>0</v>
      </c>
      <c r="AH1316" s="81"/>
      <c r="AJ1316" s="72"/>
      <c r="AK1316" s="72"/>
      <c r="AL1316" s="72"/>
      <c r="AM1316" s="72"/>
      <c r="AN1316" s="72"/>
    </row>
    <row r="1317" spans="2:40" ht="15" customHeight="1" x14ac:dyDescent="0.2">
      <c r="B1317" s="78"/>
      <c r="C1317" s="78"/>
      <c r="D1317" s="78"/>
      <c r="E1317" s="79"/>
      <c r="F1317" s="80"/>
      <c r="G1317" s="73"/>
      <c r="H1317" s="82"/>
      <c r="I1317" s="93"/>
      <c r="J1317" s="90"/>
      <c r="K1317" s="83"/>
      <c r="L1317" s="83"/>
      <c r="M1317" s="84"/>
      <c r="N1317" s="83"/>
      <c r="O1317" s="104" t="str">
        <f ca="1">IF($B1317="","",IF(F1317="Arbeitgeberähnliche Stellung",OFFSET(MD!$Q$5,MATCH(Grundlagen_Abrechnung_KAE!$AK$7,MD_JAHR,0),0)*$H1317,IF(((AD1317/12*M1317*12)+N1317)&gt;AF1317,AF1317/12,((AD1317/12*M1317*12)+N1317)/12)))</f>
        <v/>
      </c>
      <c r="P1317" s="90"/>
      <c r="Q1317" s="90"/>
      <c r="R1317" s="104">
        <f t="shared" si="182"/>
        <v>0</v>
      </c>
      <c r="T1317" s="145">
        <f t="shared" si="183"/>
        <v>0</v>
      </c>
      <c r="U1317" s="76">
        <f t="shared" ca="1" si="184"/>
        <v>0</v>
      </c>
      <c r="V1317" s="76">
        <f t="shared" ca="1" si="190"/>
        <v>0</v>
      </c>
      <c r="W1317" s="76">
        <f t="shared" ca="1" si="185"/>
        <v>0</v>
      </c>
      <c r="Y1317" s="106" t="str">
        <f t="shared" si="186"/>
        <v>prüfen</v>
      </c>
      <c r="Z1317" s="107" t="str">
        <f ca="1">IFERROR(OFFSET(MD!$U$5,MATCH(Grundlagen_Abrechnung_KAE!$E1317,MD_GENDER,0),0),"")</f>
        <v/>
      </c>
      <c r="AA1317" s="104">
        <f t="shared" si="187"/>
        <v>0</v>
      </c>
      <c r="AC1317" s="104">
        <f t="shared" si="188"/>
        <v>0</v>
      </c>
      <c r="AD1317" s="104">
        <f ca="1">IF(F1317="Arbeitgeberähnliche Stellung",OFFSET(MD!$Q$5,MATCH(Grundlagen_Abrechnung_KAE!$AK$7,MD_JAHR,0),0)*$H1317,IF(J1317&gt;0,AC1317,I1317))</f>
        <v>0</v>
      </c>
      <c r="AF1317" s="85" t="e">
        <f ca="1">OFFSET(MD!$P$5,MATCH($AK$7,MD_JAHR,0),0)*12</f>
        <v>#VALUE!</v>
      </c>
      <c r="AG1317" s="85">
        <f t="shared" si="189"/>
        <v>0</v>
      </c>
      <c r="AH1317" s="81"/>
      <c r="AJ1317" s="72"/>
      <c r="AK1317" s="72"/>
      <c r="AL1317" s="72"/>
      <c r="AM1317" s="72"/>
      <c r="AN1317" s="72"/>
    </row>
    <row r="1318" spans="2:40" ht="15" customHeight="1" x14ac:dyDescent="0.2">
      <c r="B1318" s="78"/>
      <c r="C1318" s="78"/>
      <c r="D1318" s="78"/>
      <c r="E1318" s="79"/>
      <c r="F1318" s="80"/>
      <c r="G1318" s="73"/>
      <c r="H1318" s="82"/>
      <c r="I1318" s="93"/>
      <c r="J1318" s="90"/>
      <c r="K1318" s="83"/>
      <c r="L1318" s="83"/>
      <c r="M1318" s="84"/>
      <c r="N1318" s="83"/>
      <c r="O1318" s="104" t="str">
        <f ca="1">IF($B1318="","",IF(F1318="Arbeitgeberähnliche Stellung",OFFSET(MD!$Q$5,MATCH(Grundlagen_Abrechnung_KAE!$AK$7,MD_JAHR,0),0)*$H1318,IF(((AD1318/12*M1318*12)+N1318)&gt;AF1318,AF1318/12,((AD1318/12*M1318*12)+N1318)/12)))</f>
        <v/>
      </c>
      <c r="P1318" s="90"/>
      <c r="Q1318" s="90"/>
      <c r="R1318" s="104">
        <f t="shared" si="182"/>
        <v>0</v>
      </c>
      <c r="T1318" s="145">
        <f t="shared" si="183"/>
        <v>0</v>
      </c>
      <c r="U1318" s="76">
        <f t="shared" ca="1" si="184"/>
        <v>0</v>
      </c>
      <c r="V1318" s="76">
        <f t="shared" ca="1" si="190"/>
        <v>0</v>
      </c>
      <c r="W1318" s="76">
        <f t="shared" ca="1" si="185"/>
        <v>0</v>
      </c>
      <c r="Y1318" s="106" t="str">
        <f t="shared" si="186"/>
        <v>prüfen</v>
      </c>
      <c r="Z1318" s="107" t="str">
        <f ca="1">IFERROR(OFFSET(MD!$U$5,MATCH(Grundlagen_Abrechnung_KAE!$E1318,MD_GENDER,0),0),"")</f>
        <v/>
      </c>
      <c r="AA1318" s="104">
        <f t="shared" si="187"/>
        <v>0</v>
      </c>
      <c r="AC1318" s="104">
        <f t="shared" si="188"/>
        <v>0</v>
      </c>
      <c r="AD1318" s="104">
        <f ca="1">IF(F1318="Arbeitgeberähnliche Stellung",OFFSET(MD!$Q$5,MATCH(Grundlagen_Abrechnung_KAE!$AK$7,MD_JAHR,0),0)*$H1318,IF(J1318&gt;0,AC1318,I1318))</f>
        <v>0</v>
      </c>
      <c r="AF1318" s="85" t="e">
        <f ca="1">OFFSET(MD!$P$5,MATCH($AK$7,MD_JAHR,0),0)*12</f>
        <v>#VALUE!</v>
      </c>
      <c r="AG1318" s="85">
        <f t="shared" si="189"/>
        <v>0</v>
      </c>
      <c r="AH1318" s="81"/>
      <c r="AJ1318" s="72"/>
      <c r="AK1318" s="72"/>
      <c r="AL1318" s="72"/>
      <c r="AM1318" s="72"/>
      <c r="AN1318" s="72"/>
    </row>
    <row r="1319" spans="2:40" ht="15" customHeight="1" x14ac:dyDescent="0.2">
      <c r="B1319" s="78"/>
      <c r="C1319" s="78"/>
      <c r="D1319" s="78"/>
      <c r="E1319" s="79"/>
      <c r="F1319" s="80"/>
      <c r="G1319" s="73"/>
      <c r="H1319" s="82"/>
      <c r="I1319" s="93"/>
      <c r="J1319" s="90"/>
      <c r="K1319" s="83"/>
      <c r="L1319" s="83"/>
      <c r="M1319" s="84"/>
      <c r="N1319" s="83"/>
      <c r="O1319" s="104" t="str">
        <f ca="1">IF($B1319="","",IF(F1319="Arbeitgeberähnliche Stellung",OFFSET(MD!$Q$5,MATCH(Grundlagen_Abrechnung_KAE!$AK$7,MD_JAHR,0),0)*$H1319,IF(((AD1319/12*M1319*12)+N1319)&gt;AF1319,AF1319/12,((AD1319/12*M1319*12)+N1319)/12)))</f>
        <v/>
      </c>
      <c r="P1319" s="90"/>
      <c r="Q1319" s="90"/>
      <c r="R1319" s="104">
        <f t="shared" si="182"/>
        <v>0</v>
      </c>
      <c r="T1319" s="145">
        <f t="shared" si="183"/>
        <v>0</v>
      </c>
      <c r="U1319" s="76">
        <f t="shared" ca="1" si="184"/>
        <v>0</v>
      </c>
      <c r="V1319" s="76">
        <f t="shared" ca="1" si="190"/>
        <v>0</v>
      </c>
      <c r="W1319" s="76">
        <f t="shared" ca="1" si="185"/>
        <v>0</v>
      </c>
      <c r="Y1319" s="106" t="str">
        <f t="shared" si="186"/>
        <v>prüfen</v>
      </c>
      <c r="Z1319" s="107" t="str">
        <f ca="1">IFERROR(OFFSET(MD!$U$5,MATCH(Grundlagen_Abrechnung_KAE!$E1319,MD_GENDER,0),0),"")</f>
        <v/>
      </c>
      <c r="AA1319" s="104">
        <f t="shared" si="187"/>
        <v>0</v>
      </c>
      <c r="AC1319" s="104">
        <f t="shared" si="188"/>
        <v>0</v>
      </c>
      <c r="AD1319" s="104">
        <f ca="1">IF(F1319="Arbeitgeberähnliche Stellung",OFFSET(MD!$Q$5,MATCH(Grundlagen_Abrechnung_KAE!$AK$7,MD_JAHR,0),0)*$H1319,IF(J1319&gt;0,AC1319,I1319))</f>
        <v>0</v>
      </c>
      <c r="AF1319" s="85" t="e">
        <f ca="1">OFFSET(MD!$P$5,MATCH($AK$7,MD_JAHR,0),0)*12</f>
        <v>#VALUE!</v>
      </c>
      <c r="AG1319" s="85">
        <f t="shared" si="189"/>
        <v>0</v>
      </c>
      <c r="AH1319" s="81"/>
      <c r="AJ1319" s="72"/>
      <c r="AK1319" s="72"/>
      <c r="AL1319" s="72"/>
      <c r="AM1319" s="72"/>
      <c r="AN1319" s="72"/>
    </row>
    <row r="1320" spans="2:40" ht="15" customHeight="1" x14ac:dyDescent="0.2">
      <c r="B1320" s="78"/>
      <c r="C1320" s="78"/>
      <c r="D1320" s="78"/>
      <c r="E1320" s="79"/>
      <c r="F1320" s="80"/>
      <c r="G1320" s="73"/>
      <c r="H1320" s="82"/>
      <c r="I1320" s="93"/>
      <c r="J1320" s="90"/>
      <c r="K1320" s="83"/>
      <c r="L1320" s="83"/>
      <c r="M1320" s="84"/>
      <c r="N1320" s="83"/>
      <c r="O1320" s="104" t="str">
        <f ca="1">IF($B1320="","",IF(F1320="Arbeitgeberähnliche Stellung",OFFSET(MD!$Q$5,MATCH(Grundlagen_Abrechnung_KAE!$AK$7,MD_JAHR,0),0)*$H1320,IF(((AD1320/12*M1320*12)+N1320)&gt;AF1320,AF1320/12,((AD1320/12*M1320*12)+N1320)/12)))</f>
        <v/>
      </c>
      <c r="P1320" s="90"/>
      <c r="Q1320" s="90"/>
      <c r="R1320" s="104">
        <f t="shared" si="182"/>
        <v>0</v>
      </c>
      <c r="T1320" s="145">
        <f t="shared" si="183"/>
        <v>0</v>
      </c>
      <c r="U1320" s="76">
        <f t="shared" ca="1" si="184"/>
        <v>0</v>
      </c>
      <c r="V1320" s="76">
        <f t="shared" ca="1" si="190"/>
        <v>0</v>
      </c>
      <c r="W1320" s="76">
        <f t="shared" ca="1" si="185"/>
        <v>0</v>
      </c>
      <c r="Y1320" s="106" t="str">
        <f t="shared" si="186"/>
        <v>prüfen</v>
      </c>
      <c r="Z1320" s="107" t="str">
        <f ca="1">IFERROR(OFFSET(MD!$U$5,MATCH(Grundlagen_Abrechnung_KAE!$E1320,MD_GENDER,0),0),"")</f>
        <v/>
      </c>
      <c r="AA1320" s="104">
        <f t="shared" si="187"/>
        <v>0</v>
      </c>
      <c r="AC1320" s="104">
        <f t="shared" si="188"/>
        <v>0</v>
      </c>
      <c r="AD1320" s="104">
        <f ca="1">IF(F1320="Arbeitgeberähnliche Stellung",OFFSET(MD!$Q$5,MATCH(Grundlagen_Abrechnung_KAE!$AK$7,MD_JAHR,0),0)*$H1320,IF(J1320&gt;0,AC1320,I1320))</f>
        <v>0</v>
      </c>
      <c r="AF1320" s="85" t="e">
        <f ca="1">OFFSET(MD!$P$5,MATCH($AK$7,MD_JAHR,0),0)*12</f>
        <v>#VALUE!</v>
      </c>
      <c r="AG1320" s="85">
        <f t="shared" si="189"/>
        <v>0</v>
      </c>
      <c r="AH1320" s="81"/>
      <c r="AJ1320" s="72"/>
      <c r="AK1320" s="72"/>
      <c r="AL1320" s="72"/>
      <c r="AM1320" s="72"/>
      <c r="AN1320" s="72"/>
    </row>
    <row r="1321" spans="2:40" ht="15" customHeight="1" x14ac:dyDescent="0.2">
      <c r="B1321" s="78"/>
      <c r="C1321" s="78"/>
      <c r="D1321" s="78"/>
      <c r="E1321" s="79"/>
      <c r="F1321" s="80"/>
      <c r="G1321" s="73"/>
      <c r="H1321" s="82"/>
      <c r="I1321" s="93"/>
      <c r="J1321" s="90"/>
      <c r="K1321" s="83"/>
      <c r="L1321" s="83"/>
      <c r="M1321" s="84"/>
      <c r="N1321" s="83"/>
      <c r="O1321" s="104" t="str">
        <f ca="1">IF($B1321="","",IF(F1321="Arbeitgeberähnliche Stellung",OFFSET(MD!$Q$5,MATCH(Grundlagen_Abrechnung_KAE!$AK$7,MD_JAHR,0),0)*$H1321,IF(((AD1321/12*M1321*12)+N1321)&gt;AF1321,AF1321/12,((AD1321/12*M1321*12)+N1321)/12)))</f>
        <v/>
      </c>
      <c r="P1321" s="90"/>
      <c r="Q1321" s="90"/>
      <c r="R1321" s="104">
        <f t="shared" si="182"/>
        <v>0</v>
      </c>
      <c r="T1321" s="145">
        <f t="shared" si="183"/>
        <v>0</v>
      </c>
      <c r="U1321" s="76">
        <f t="shared" ca="1" si="184"/>
        <v>0</v>
      </c>
      <c r="V1321" s="76">
        <f t="shared" ca="1" si="190"/>
        <v>0</v>
      </c>
      <c r="W1321" s="76">
        <f t="shared" ca="1" si="185"/>
        <v>0</v>
      </c>
      <c r="Y1321" s="106" t="str">
        <f t="shared" si="186"/>
        <v>prüfen</v>
      </c>
      <c r="Z1321" s="107" t="str">
        <f ca="1">IFERROR(OFFSET(MD!$U$5,MATCH(Grundlagen_Abrechnung_KAE!$E1321,MD_GENDER,0),0),"")</f>
        <v/>
      </c>
      <c r="AA1321" s="104">
        <f t="shared" si="187"/>
        <v>0</v>
      </c>
      <c r="AC1321" s="104">
        <f t="shared" si="188"/>
        <v>0</v>
      </c>
      <c r="AD1321" s="104">
        <f ca="1">IF(F1321="Arbeitgeberähnliche Stellung",OFFSET(MD!$Q$5,MATCH(Grundlagen_Abrechnung_KAE!$AK$7,MD_JAHR,0),0)*$H1321,IF(J1321&gt;0,AC1321,I1321))</f>
        <v>0</v>
      </c>
      <c r="AF1321" s="85" t="e">
        <f ca="1">OFFSET(MD!$P$5,MATCH($AK$7,MD_JAHR,0),0)*12</f>
        <v>#VALUE!</v>
      </c>
      <c r="AG1321" s="85">
        <f t="shared" si="189"/>
        <v>0</v>
      </c>
      <c r="AH1321" s="81"/>
      <c r="AJ1321" s="72"/>
      <c r="AK1321" s="72"/>
      <c r="AL1321" s="72"/>
      <c r="AM1321" s="72"/>
      <c r="AN1321" s="72"/>
    </row>
    <row r="1322" spans="2:40" ht="15" customHeight="1" x14ac:dyDescent="0.2">
      <c r="B1322" s="78"/>
      <c r="C1322" s="78"/>
      <c r="D1322" s="78"/>
      <c r="E1322" s="79"/>
      <c r="F1322" s="80"/>
      <c r="G1322" s="73"/>
      <c r="H1322" s="82"/>
      <c r="I1322" s="93"/>
      <c r="J1322" s="90"/>
      <c r="K1322" s="83"/>
      <c r="L1322" s="83"/>
      <c r="M1322" s="84"/>
      <c r="N1322" s="83"/>
      <c r="O1322" s="104" t="str">
        <f ca="1">IF($B1322="","",IF(F1322="Arbeitgeberähnliche Stellung",OFFSET(MD!$Q$5,MATCH(Grundlagen_Abrechnung_KAE!$AK$7,MD_JAHR,0),0)*$H1322,IF(((AD1322/12*M1322*12)+N1322)&gt;AF1322,AF1322/12,((AD1322/12*M1322*12)+N1322)/12)))</f>
        <v/>
      </c>
      <c r="P1322" s="90"/>
      <c r="Q1322" s="90"/>
      <c r="R1322" s="104">
        <f t="shared" si="182"/>
        <v>0</v>
      </c>
      <c r="T1322" s="145">
        <f t="shared" si="183"/>
        <v>0</v>
      </c>
      <c r="U1322" s="76">
        <f t="shared" ca="1" si="184"/>
        <v>0</v>
      </c>
      <c r="V1322" s="76">
        <f t="shared" ca="1" si="190"/>
        <v>0</v>
      </c>
      <c r="W1322" s="76">
        <f t="shared" ca="1" si="185"/>
        <v>0</v>
      </c>
      <c r="Y1322" s="106" t="str">
        <f t="shared" si="186"/>
        <v>prüfen</v>
      </c>
      <c r="Z1322" s="107" t="str">
        <f ca="1">IFERROR(OFFSET(MD!$U$5,MATCH(Grundlagen_Abrechnung_KAE!$E1322,MD_GENDER,0),0),"")</f>
        <v/>
      </c>
      <c r="AA1322" s="104">
        <f t="shared" si="187"/>
        <v>0</v>
      </c>
      <c r="AC1322" s="104">
        <f t="shared" si="188"/>
        <v>0</v>
      </c>
      <c r="AD1322" s="104">
        <f ca="1">IF(F1322="Arbeitgeberähnliche Stellung",OFFSET(MD!$Q$5,MATCH(Grundlagen_Abrechnung_KAE!$AK$7,MD_JAHR,0),0)*$H1322,IF(J1322&gt;0,AC1322,I1322))</f>
        <v>0</v>
      </c>
      <c r="AF1322" s="85" t="e">
        <f ca="1">OFFSET(MD!$P$5,MATCH($AK$7,MD_JAHR,0),0)*12</f>
        <v>#VALUE!</v>
      </c>
      <c r="AG1322" s="85">
        <f t="shared" si="189"/>
        <v>0</v>
      </c>
      <c r="AH1322" s="81"/>
      <c r="AJ1322" s="72"/>
      <c r="AK1322" s="72"/>
      <c r="AL1322" s="72"/>
      <c r="AM1322" s="72"/>
      <c r="AN1322" s="72"/>
    </row>
    <row r="1323" spans="2:40" ht="15" customHeight="1" x14ac:dyDescent="0.2">
      <c r="B1323" s="78"/>
      <c r="C1323" s="78"/>
      <c r="D1323" s="78"/>
      <c r="E1323" s="79"/>
      <c r="F1323" s="80"/>
      <c r="G1323" s="73"/>
      <c r="H1323" s="82"/>
      <c r="I1323" s="93"/>
      <c r="J1323" s="90"/>
      <c r="K1323" s="83"/>
      <c r="L1323" s="83"/>
      <c r="M1323" s="84"/>
      <c r="N1323" s="83"/>
      <c r="O1323" s="104" t="str">
        <f ca="1">IF($B1323="","",IF(F1323="Arbeitgeberähnliche Stellung",OFFSET(MD!$Q$5,MATCH(Grundlagen_Abrechnung_KAE!$AK$7,MD_JAHR,0),0)*$H1323,IF(((AD1323/12*M1323*12)+N1323)&gt;AF1323,AF1323/12,((AD1323/12*M1323*12)+N1323)/12)))</f>
        <v/>
      </c>
      <c r="P1323" s="90"/>
      <c r="Q1323" s="90"/>
      <c r="R1323" s="104">
        <f t="shared" si="182"/>
        <v>0</v>
      </c>
      <c r="T1323" s="145">
        <f t="shared" si="183"/>
        <v>0</v>
      </c>
      <c r="U1323" s="76">
        <f t="shared" ca="1" si="184"/>
        <v>0</v>
      </c>
      <c r="V1323" s="76">
        <f t="shared" ca="1" si="190"/>
        <v>0</v>
      </c>
      <c r="W1323" s="76">
        <f t="shared" ca="1" si="185"/>
        <v>0</v>
      </c>
      <c r="Y1323" s="106" t="str">
        <f t="shared" si="186"/>
        <v>prüfen</v>
      </c>
      <c r="Z1323" s="107" t="str">
        <f ca="1">IFERROR(OFFSET(MD!$U$5,MATCH(Grundlagen_Abrechnung_KAE!$E1323,MD_GENDER,0),0),"")</f>
        <v/>
      </c>
      <c r="AA1323" s="104">
        <f t="shared" si="187"/>
        <v>0</v>
      </c>
      <c r="AC1323" s="104">
        <f t="shared" si="188"/>
        <v>0</v>
      </c>
      <c r="AD1323" s="104">
        <f ca="1">IF(F1323="Arbeitgeberähnliche Stellung",OFFSET(MD!$Q$5,MATCH(Grundlagen_Abrechnung_KAE!$AK$7,MD_JAHR,0),0)*$H1323,IF(J1323&gt;0,AC1323,I1323))</f>
        <v>0</v>
      </c>
      <c r="AF1323" s="85" t="e">
        <f ca="1">OFFSET(MD!$P$5,MATCH($AK$7,MD_JAHR,0),0)*12</f>
        <v>#VALUE!</v>
      </c>
      <c r="AG1323" s="85">
        <f t="shared" si="189"/>
        <v>0</v>
      </c>
      <c r="AH1323" s="81"/>
      <c r="AJ1323" s="72"/>
      <c r="AK1323" s="72"/>
      <c r="AL1323" s="72"/>
      <c r="AM1323" s="72"/>
      <c r="AN1323" s="72"/>
    </row>
    <row r="1324" spans="2:40" ht="15" customHeight="1" x14ac:dyDescent="0.2">
      <c r="B1324" s="78"/>
      <c r="C1324" s="78"/>
      <c r="D1324" s="78"/>
      <c r="E1324" s="79"/>
      <c r="F1324" s="80"/>
      <c r="G1324" s="73"/>
      <c r="H1324" s="82"/>
      <c r="I1324" s="93"/>
      <c r="J1324" s="90"/>
      <c r="K1324" s="83"/>
      <c r="L1324" s="83"/>
      <c r="M1324" s="84"/>
      <c r="N1324" s="83"/>
      <c r="O1324" s="104" t="str">
        <f ca="1">IF($B1324="","",IF(F1324="Arbeitgeberähnliche Stellung",OFFSET(MD!$Q$5,MATCH(Grundlagen_Abrechnung_KAE!$AK$7,MD_JAHR,0),0)*$H1324,IF(((AD1324/12*M1324*12)+N1324)&gt;AF1324,AF1324/12,((AD1324/12*M1324*12)+N1324)/12)))</f>
        <v/>
      </c>
      <c r="P1324" s="90"/>
      <c r="Q1324" s="90"/>
      <c r="R1324" s="104">
        <f t="shared" si="182"/>
        <v>0</v>
      </c>
      <c r="T1324" s="145">
        <f t="shared" si="183"/>
        <v>0</v>
      </c>
      <c r="U1324" s="76">
        <f t="shared" ca="1" si="184"/>
        <v>0</v>
      </c>
      <c r="V1324" s="76">
        <f t="shared" ca="1" si="190"/>
        <v>0</v>
      </c>
      <c r="W1324" s="76">
        <f t="shared" ca="1" si="185"/>
        <v>0</v>
      </c>
      <c r="Y1324" s="106" t="str">
        <f t="shared" si="186"/>
        <v>prüfen</v>
      </c>
      <c r="Z1324" s="107" t="str">
        <f ca="1">IFERROR(OFFSET(MD!$U$5,MATCH(Grundlagen_Abrechnung_KAE!$E1324,MD_GENDER,0),0),"")</f>
        <v/>
      </c>
      <c r="AA1324" s="104">
        <f t="shared" si="187"/>
        <v>0</v>
      </c>
      <c r="AC1324" s="104">
        <f t="shared" si="188"/>
        <v>0</v>
      </c>
      <c r="AD1324" s="104">
        <f ca="1">IF(F1324="Arbeitgeberähnliche Stellung",OFFSET(MD!$Q$5,MATCH(Grundlagen_Abrechnung_KAE!$AK$7,MD_JAHR,0),0)*$H1324,IF(J1324&gt;0,AC1324,I1324))</f>
        <v>0</v>
      </c>
      <c r="AF1324" s="85" t="e">
        <f ca="1">OFFSET(MD!$P$5,MATCH($AK$7,MD_JAHR,0),0)*12</f>
        <v>#VALUE!</v>
      </c>
      <c r="AG1324" s="85">
        <f t="shared" si="189"/>
        <v>0</v>
      </c>
      <c r="AH1324" s="81"/>
      <c r="AJ1324" s="72"/>
      <c r="AK1324" s="72"/>
      <c r="AL1324" s="72"/>
      <c r="AM1324" s="72"/>
      <c r="AN1324" s="72"/>
    </row>
    <row r="1325" spans="2:40" ht="15" customHeight="1" x14ac:dyDescent="0.2">
      <c r="B1325" s="78"/>
      <c r="C1325" s="78"/>
      <c r="D1325" s="78"/>
      <c r="E1325" s="79"/>
      <c r="F1325" s="80"/>
      <c r="G1325" s="73"/>
      <c r="H1325" s="82"/>
      <c r="I1325" s="93"/>
      <c r="J1325" s="90"/>
      <c r="K1325" s="83"/>
      <c r="L1325" s="83"/>
      <c r="M1325" s="84"/>
      <c r="N1325" s="83"/>
      <c r="O1325" s="104" t="str">
        <f ca="1">IF($B1325="","",IF(F1325="Arbeitgeberähnliche Stellung",OFFSET(MD!$Q$5,MATCH(Grundlagen_Abrechnung_KAE!$AK$7,MD_JAHR,0),0)*$H1325,IF(((AD1325/12*M1325*12)+N1325)&gt;AF1325,AF1325/12,((AD1325/12*M1325*12)+N1325)/12)))</f>
        <v/>
      </c>
      <c r="P1325" s="90"/>
      <c r="Q1325" s="90"/>
      <c r="R1325" s="104">
        <f t="shared" si="182"/>
        <v>0</v>
      </c>
      <c r="T1325" s="145">
        <f t="shared" si="183"/>
        <v>0</v>
      </c>
      <c r="U1325" s="76">
        <f t="shared" ca="1" si="184"/>
        <v>0</v>
      </c>
      <c r="V1325" s="76">
        <f t="shared" ca="1" si="190"/>
        <v>0</v>
      </c>
      <c r="W1325" s="76">
        <f t="shared" ca="1" si="185"/>
        <v>0</v>
      </c>
      <c r="Y1325" s="106" t="str">
        <f t="shared" si="186"/>
        <v>prüfen</v>
      </c>
      <c r="Z1325" s="107" t="str">
        <f ca="1">IFERROR(OFFSET(MD!$U$5,MATCH(Grundlagen_Abrechnung_KAE!$E1325,MD_GENDER,0),0),"")</f>
        <v/>
      </c>
      <c r="AA1325" s="104">
        <f t="shared" si="187"/>
        <v>0</v>
      </c>
      <c r="AC1325" s="104">
        <f t="shared" si="188"/>
        <v>0</v>
      </c>
      <c r="AD1325" s="104">
        <f ca="1">IF(F1325="Arbeitgeberähnliche Stellung",OFFSET(MD!$Q$5,MATCH(Grundlagen_Abrechnung_KAE!$AK$7,MD_JAHR,0),0)*$H1325,IF(J1325&gt;0,AC1325,I1325))</f>
        <v>0</v>
      </c>
      <c r="AF1325" s="85" t="e">
        <f ca="1">OFFSET(MD!$P$5,MATCH($AK$7,MD_JAHR,0),0)*12</f>
        <v>#VALUE!</v>
      </c>
      <c r="AG1325" s="85">
        <f t="shared" si="189"/>
        <v>0</v>
      </c>
      <c r="AH1325" s="81"/>
      <c r="AJ1325" s="72"/>
      <c r="AK1325" s="72"/>
      <c r="AL1325" s="72"/>
      <c r="AM1325" s="72"/>
      <c r="AN1325" s="72"/>
    </row>
    <row r="1326" spans="2:40" ht="15" customHeight="1" x14ac:dyDescent="0.2">
      <c r="B1326" s="78"/>
      <c r="C1326" s="78"/>
      <c r="D1326" s="78"/>
      <c r="E1326" s="79"/>
      <c r="F1326" s="80"/>
      <c r="G1326" s="73"/>
      <c r="H1326" s="82"/>
      <c r="I1326" s="93"/>
      <c r="J1326" s="90"/>
      <c r="K1326" s="83"/>
      <c r="L1326" s="83"/>
      <c r="M1326" s="84"/>
      <c r="N1326" s="83"/>
      <c r="O1326" s="104" t="str">
        <f ca="1">IF($B1326="","",IF(F1326="Arbeitgeberähnliche Stellung",OFFSET(MD!$Q$5,MATCH(Grundlagen_Abrechnung_KAE!$AK$7,MD_JAHR,0),0)*$H1326,IF(((AD1326/12*M1326*12)+N1326)&gt;AF1326,AF1326/12,((AD1326/12*M1326*12)+N1326)/12)))</f>
        <v/>
      </c>
      <c r="P1326" s="90"/>
      <c r="Q1326" s="90"/>
      <c r="R1326" s="104">
        <f t="shared" si="182"/>
        <v>0</v>
      </c>
      <c r="T1326" s="145">
        <f t="shared" si="183"/>
        <v>0</v>
      </c>
      <c r="U1326" s="76">
        <f t="shared" ca="1" si="184"/>
        <v>0</v>
      </c>
      <c r="V1326" s="76">
        <f t="shared" ca="1" si="190"/>
        <v>0</v>
      </c>
      <c r="W1326" s="76">
        <f t="shared" ca="1" si="185"/>
        <v>0</v>
      </c>
      <c r="Y1326" s="106" t="str">
        <f t="shared" si="186"/>
        <v>prüfen</v>
      </c>
      <c r="Z1326" s="107" t="str">
        <f ca="1">IFERROR(OFFSET(MD!$U$5,MATCH(Grundlagen_Abrechnung_KAE!$E1326,MD_GENDER,0),0),"")</f>
        <v/>
      </c>
      <c r="AA1326" s="104">
        <f t="shared" si="187"/>
        <v>0</v>
      </c>
      <c r="AC1326" s="104">
        <f t="shared" si="188"/>
        <v>0</v>
      </c>
      <c r="AD1326" s="104">
        <f ca="1">IF(F1326="Arbeitgeberähnliche Stellung",OFFSET(MD!$Q$5,MATCH(Grundlagen_Abrechnung_KAE!$AK$7,MD_JAHR,0),0)*$H1326,IF(J1326&gt;0,AC1326,I1326))</f>
        <v>0</v>
      </c>
      <c r="AF1326" s="85" t="e">
        <f ca="1">OFFSET(MD!$P$5,MATCH($AK$7,MD_JAHR,0),0)*12</f>
        <v>#VALUE!</v>
      </c>
      <c r="AG1326" s="85">
        <f t="shared" si="189"/>
        <v>0</v>
      </c>
      <c r="AH1326" s="81"/>
      <c r="AJ1326" s="72"/>
      <c r="AK1326" s="72"/>
      <c r="AL1326" s="72"/>
      <c r="AM1326" s="72"/>
      <c r="AN1326" s="72"/>
    </row>
    <row r="1327" spans="2:40" ht="15" customHeight="1" x14ac:dyDescent="0.2">
      <c r="B1327" s="78"/>
      <c r="C1327" s="78"/>
      <c r="D1327" s="78"/>
      <c r="E1327" s="79"/>
      <c r="F1327" s="80"/>
      <c r="G1327" s="73"/>
      <c r="H1327" s="82"/>
      <c r="I1327" s="93"/>
      <c r="J1327" s="90"/>
      <c r="K1327" s="83"/>
      <c r="L1327" s="83"/>
      <c r="M1327" s="84"/>
      <c r="N1327" s="83"/>
      <c r="O1327" s="104" t="str">
        <f ca="1">IF($B1327="","",IF(F1327="Arbeitgeberähnliche Stellung",OFFSET(MD!$Q$5,MATCH(Grundlagen_Abrechnung_KAE!$AK$7,MD_JAHR,0),0)*$H1327,IF(((AD1327/12*M1327*12)+N1327)&gt;AF1327,AF1327/12,((AD1327/12*M1327*12)+N1327)/12)))</f>
        <v/>
      </c>
      <c r="P1327" s="90"/>
      <c r="Q1327" s="90"/>
      <c r="R1327" s="104">
        <f t="shared" si="182"/>
        <v>0</v>
      </c>
      <c r="T1327" s="145">
        <f t="shared" si="183"/>
        <v>0</v>
      </c>
      <c r="U1327" s="76">
        <f t="shared" ca="1" si="184"/>
        <v>0</v>
      </c>
      <c r="V1327" s="76">
        <f t="shared" ca="1" si="190"/>
        <v>0</v>
      </c>
      <c r="W1327" s="76">
        <f t="shared" ca="1" si="185"/>
        <v>0</v>
      </c>
      <c r="Y1327" s="106" t="str">
        <f t="shared" si="186"/>
        <v>prüfen</v>
      </c>
      <c r="Z1327" s="107" t="str">
        <f ca="1">IFERROR(OFFSET(MD!$U$5,MATCH(Grundlagen_Abrechnung_KAE!$E1327,MD_GENDER,0),0),"")</f>
        <v/>
      </c>
      <c r="AA1327" s="104">
        <f t="shared" si="187"/>
        <v>0</v>
      </c>
      <c r="AC1327" s="104">
        <f t="shared" si="188"/>
        <v>0</v>
      </c>
      <c r="AD1327" s="104">
        <f ca="1">IF(F1327="Arbeitgeberähnliche Stellung",OFFSET(MD!$Q$5,MATCH(Grundlagen_Abrechnung_KAE!$AK$7,MD_JAHR,0),0)*$H1327,IF(J1327&gt;0,AC1327,I1327))</f>
        <v>0</v>
      </c>
      <c r="AF1327" s="85" t="e">
        <f ca="1">OFFSET(MD!$P$5,MATCH($AK$7,MD_JAHR,0),0)*12</f>
        <v>#VALUE!</v>
      </c>
      <c r="AG1327" s="85">
        <f t="shared" si="189"/>
        <v>0</v>
      </c>
      <c r="AH1327" s="81"/>
      <c r="AJ1327" s="72"/>
      <c r="AK1327" s="72"/>
      <c r="AL1327" s="72"/>
      <c r="AM1327" s="72"/>
      <c r="AN1327" s="72"/>
    </row>
    <row r="1328" spans="2:40" ht="15" customHeight="1" x14ac:dyDescent="0.2">
      <c r="B1328" s="78"/>
      <c r="C1328" s="78"/>
      <c r="D1328" s="78"/>
      <c r="E1328" s="79"/>
      <c r="F1328" s="80"/>
      <c r="G1328" s="73"/>
      <c r="H1328" s="82"/>
      <c r="I1328" s="93"/>
      <c r="J1328" s="90"/>
      <c r="K1328" s="83"/>
      <c r="L1328" s="83"/>
      <c r="M1328" s="84"/>
      <c r="N1328" s="83"/>
      <c r="O1328" s="104" t="str">
        <f ca="1">IF($B1328="","",IF(F1328="Arbeitgeberähnliche Stellung",OFFSET(MD!$Q$5,MATCH(Grundlagen_Abrechnung_KAE!$AK$7,MD_JAHR,0),0)*$H1328,IF(((AD1328/12*M1328*12)+N1328)&gt;AF1328,AF1328/12,((AD1328/12*M1328*12)+N1328)/12)))</f>
        <v/>
      </c>
      <c r="P1328" s="90"/>
      <c r="Q1328" s="90"/>
      <c r="R1328" s="104">
        <f t="shared" si="182"/>
        <v>0</v>
      </c>
      <c r="T1328" s="145">
        <f t="shared" si="183"/>
        <v>0</v>
      </c>
      <c r="U1328" s="76">
        <f t="shared" ca="1" si="184"/>
        <v>0</v>
      </c>
      <c r="V1328" s="76">
        <f t="shared" ca="1" si="190"/>
        <v>0</v>
      </c>
      <c r="W1328" s="76">
        <f t="shared" ca="1" si="185"/>
        <v>0</v>
      </c>
      <c r="Y1328" s="106" t="str">
        <f t="shared" si="186"/>
        <v>prüfen</v>
      </c>
      <c r="Z1328" s="107" t="str">
        <f ca="1">IFERROR(OFFSET(MD!$U$5,MATCH(Grundlagen_Abrechnung_KAE!$E1328,MD_GENDER,0),0),"")</f>
        <v/>
      </c>
      <c r="AA1328" s="104">
        <f t="shared" si="187"/>
        <v>0</v>
      </c>
      <c r="AC1328" s="104">
        <f t="shared" si="188"/>
        <v>0</v>
      </c>
      <c r="AD1328" s="104">
        <f ca="1">IF(F1328="Arbeitgeberähnliche Stellung",OFFSET(MD!$Q$5,MATCH(Grundlagen_Abrechnung_KAE!$AK$7,MD_JAHR,0),0)*$H1328,IF(J1328&gt;0,AC1328,I1328))</f>
        <v>0</v>
      </c>
      <c r="AF1328" s="85" t="e">
        <f ca="1">OFFSET(MD!$P$5,MATCH($AK$7,MD_JAHR,0),0)*12</f>
        <v>#VALUE!</v>
      </c>
      <c r="AG1328" s="85">
        <f t="shared" si="189"/>
        <v>0</v>
      </c>
      <c r="AH1328" s="81"/>
      <c r="AJ1328" s="72"/>
      <c r="AK1328" s="72"/>
      <c r="AL1328" s="72"/>
      <c r="AM1328" s="72"/>
      <c r="AN1328" s="72"/>
    </row>
    <row r="1329" spans="2:40" ht="15" customHeight="1" x14ac:dyDescent="0.2">
      <c r="B1329" s="78"/>
      <c r="C1329" s="78"/>
      <c r="D1329" s="78"/>
      <c r="E1329" s="79"/>
      <c r="F1329" s="80"/>
      <c r="G1329" s="73"/>
      <c r="H1329" s="82"/>
      <c r="I1329" s="93"/>
      <c r="J1329" s="90"/>
      <c r="K1329" s="83"/>
      <c r="L1329" s="83"/>
      <c r="M1329" s="84"/>
      <c r="N1329" s="83"/>
      <c r="O1329" s="104" t="str">
        <f ca="1">IF($B1329="","",IF(F1329="Arbeitgeberähnliche Stellung",OFFSET(MD!$Q$5,MATCH(Grundlagen_Abrechnung_KAE!$AK$7,MD_JAHR,0),0)*$H1329,IF(((AD1329/12*M1329*12)+N1329)&gt;AF1329,AF1329/12,((AD1329/12*M1329*12)+N1329)/12)))</f>
        <v/>
      </c>
      <c r="P1329" s="90"/>
      <c r="Q1329" s="90"/>
      <c r="R1329" s="104">
        <f t="shared" si="182"/>
        <v>0</v>
      </c>
      <c r="T1329" s="145">
        <f t="shared" si="183"/>
        <v>0</v>
      </c>
      <c r="U1329" s="76">
        <f t="shared" ca="1" si="184"/>
        <v>0</v>
      </c>
      <c r="V1329" s="76">
        <f t="shared" ca="1" si="190"/>
        <v>0</v>
      </c>
      <c r="W1329" s="76">
        <f t="shared" ca="1" si="185"/>
        <v>0</v>
      </c>
      <c r="Y1329" s="106" t="str">
        <f t="shared" si="186"/>
        <v>prüfen</v>
      </c>
      <c r="Z1329" s="107" t="str">
        <f ca="1">IFERROR(OFFSET(MD!$U$5,MATCH(Grundlagen_Abrechnung_KAE!$E1329,MD_GENDER,0),0),"")</f>
        <v/>
      </c>
      <c r="AA1329" s="104">
        <f t="shared" si="187"/>
        <v>0</v>
      </c>
      <c r="AC1329" s="104">
        <f t="shared" si="188"/>
        <v>0</v>
      </c>
      <c r="AD1329" s="104">
        <f ca="1">IF(F1329="Arbeitgeberähnliche Stellung",OFFSET(MD!$Q$5,MATCH(Grundlagen_Abrechnung_KAE!$AK$7,MD_JAHR,0),0)*$H1329,IF(J1329&gt;0,AC1329,I1329))</f>
        <v>0</v>
      </c>
      <c r="AF1329" s="85" t="e">
        <f ca="1">OFFSET(MD!$P$5,MATCH($AK$7,MD_JAHR,0),0)*12</f>
        <v>#VALUE!</v>
      </c>
      <c r="AG1329" s="85">
        <f t="shared" si="189"/>
        <v>0</v>
      </c>
      <c r="AH1329" s="81"/>
      <c r="AJ1329" s="72"/>
      <c r="AK1329" s="72"/>
      <c r="AL1329" s="72"/>
      <c r="AM1329" s="72"/>
      <c r="AN1329" s="72"/>
    </row>
    <row r="1330" spans="2:40" ht="15" customHeight="1" x14ac:dyDescent="0.2">
      <c r="B1330" s="78"/>
      <c r="C1330" s="78"/>
      <c r="D1330" s="78"/>
      <c r="E1330" s="79"/>
      <c r="F1330" s="80"/>
      <c r="G1330" s="73"/>
      <c r="H1330" s="82"/>
      <c r="I1330" s="93"/>
      <c r="J1330" s="90"/>
      <c r="K1330" s="83"/>
      <c r="L1330" s="83"/>
      <c r="M1330" s="84"/>
      <c r="N1330" s="83"/>
      <c r="O1330" s="104" t="str">
        <f ca="1">IF($B1330="","",IF(F1330="Arbeitgeberähnliche Stellung",OFFSET(MD!$Q$5,MATCH(Grundlagen_Abrechnung_KAE!$AK$7,MD_JAHR,0),0)*$H1330,IF(((AD1330/12*M1330*12)+N1330)&gt;AF1330,AF1330/12,((AD1330/12*M1330*12)+N1330)/12)))</f>
        <v/>
      </c>
      <c r="P1330" s="90"/>
      <c r="Q1330" s="90"/>
      <c r="R1330" s="104">
        <f t="shared" si="182"/>
        <v>0</v>
      </c>
      <c r="T1330" s="145">
        <f t="shared" si="183"/>
        <v>0</v>
      </c>
      <c r="U1330" s="76">
        <f t="shared" ca="1" si="184"/>
        <v>0</v>
      </c>
      <c r="V1330" s="76">
        <f t="shared" ca="1" si="190"/>
        <v>0</v>
      </c>
      <c r="W1330" s="76">
        <f t="shared" ca="1" si="185"/>
        <v>0</v>
      </c>
      <c r="Y1330" s="106" t="str">
        <f t="shared" si="186"/>
        <v>prüfen</v>
      </c>
      <c r="Z1330" s="107" t="str">
        <f ca="1">IFERROR(OFFSET(MD!$U$5,MATCH(Grundlagen_Abrechnung_KAE!$E1330,MD_GENDER,0),0),"")</f>
        <v/>
      </c>
      <c r="AA1330" s="104">
        <f t="shared" si="187"/>
        <v>0</v>
      </c>
      <c r="AC1330" s="104">
        <f t="shared" si="188"/>
        <v>0</v>
      </c>
      <c r="AD1330" s="104">
        <f ca="1">IF(F1330="Arbeitgeberähnliche Stellung",OFFSET(MD!$Q$5,MATCH(Grundlagen_Abrechnung_KAE!$AK$7,MD_JAHR,0),0)*$H1330,IF(J1330&gt;0,AC1330,I1330))</f>
        <v>0</v>
      </c>
      <c r="AF1330" s="85" t="e">
        <f ca="1">OFFSET(MD!$P$5,MATCH($AK$7,MD_JAHR,0),0)*12</f>
        <v>#VALUE!</v>
      </c>
      <c r="AG1330" s="85">
        <f t="shared" si="189"/>
        <v>0</v>
      </c>
      <c r="AH1330" s="81"/>
      <c r="AJ1330" s="72"/>
      <c r="AK1330" s="72"/>
      <c r="AL1330" s="72"/>
      <c r="AM1330" s="72"/>
      <c r="AN1330" s="72"/>
    </row>
    <row r="1331" spans="2:40" ht="15" customHeight="1" x14ac:dyDescent="0.2">
      <c r="B1331" s="78"/>
      <c r="C1331" s="78"/>
      <c r="D1331" s="78"/>
      <c r="E1331" s="79"/>
      <c r="F1331" s="80"/>
      <c r="G1331" s="73"/>
      <c r="H1331" s="82"/>
      <c r="I1331" s="93"/>
      <c r="J1331" s="90"/>
      <c r="K1331" s="83"/>
      <c r="L1331" s="83"/>
      <c r="M1331" s="84"/>
      <c r="N1331" s="83"/>
      <c r="O1331" s="104" t="str">
        <f ca="1">IF($B1331="","",IF(F1331="Arbeitgeberähnliche Stellung",OFFSET(MD!$Q$5,MATCH(Grundlagen_Abrechnung_KAE!$AK$7,MD_JAHR,0),0)*$H1331,IF(((AD1331/12*M1331*12)+N1331)&gt;AF1331,AF1331/12,((AD1331/12*M1331*12)+N1331)/12)))</f>
        <v/>
      </c>
      <c r="P1331" s="90"/>
      <c r="Q1331" s="90"/>
      <c r="R1331" s="104">
        <f t="shared" si="182"/>
        <v>0</v>
      </c>
      <c r="T1331" s="145">
        <f t="shared" si="183"/>
        <v>0</v>
      </c>
      <c r="U1331" s="76">
        <f t="shared" ca="1" si="184"/>
        <v>0</v>
      </c>
      <c r="V1331" s="76">
        <f t="shared" ca="1" si="190"/>
        <v>0</v>
      </c>
      <c r="W1331" s="76">
        <f t="shared" ca="1" si="185"/>
        <v>0</v>
      </c>
      <c r="Y1331" s="106" t="str">
        <f t="shared" si="186"/>
        <v>prüfen</v>
      </c>
      <c r="Z1331" s="107" t="str">
        <f ca="1">IFERROR(OFFSET(MD!$U$5,MATCH(Grundlagen_Abrechnung_KAE!$E1331,MD_GENDER,0),0),"")</f>
        <v/>
      </c>
      <c r="AA1331" s="104">
        <f t="shared" si="187"/>
        <v>0</v>
      </c>
      <c r="AC1331" s="104">
        <f t="shared" si="188"/>
        <v>0</v>
      </c>
      <c r="AD1331" s="104">
        <f ca="1">IF(F1331="Arbeitgeberähnliche Stellung",OFFSET(MD!$Q$5,MATCH(Grundlagen_Abrechnung_KAE!$AK$7,MD_JAHR,0),0)*$H1331,IF(J1331&gt;0,AC1331,I1331))</f>
        <v>0</v>
      </c>
      <c r="AF1331" s="85" t="e">
        <f ca="1">OFFSET(MD!$P$5,MATCH($AK$7,MD_JAHR,0),0)*12</f>
        <v>#VALUE!</v>
      </c>
      <c r="AG1331" s="85">
        <f t="shared" si="189"/>
        <v>0</v>
      </c>
      <c r="AH1331" s="81"/>
      <c r="AJ1331" s="72"/>
      <c r="AK1331" s="72"/>
      <c r="AL1331" s="72"/>
      <c r="AM1331" s="72"/>
      <c r="AN1331" s="72"/>
    </row>
    <row r="1332" spans="2:40" ht="15" customHeight="1" x14ac:dyDescent="0.2">
      <c r="B1332" s="78"/>
      <c r="C1332" s="78"/>
      <c r="D1332" s="78"/>
      <c r="E1332" s="79"/>
      <c r="F1332" s="80"/>
      <c r="G1332" s="73"/>
      <c r="H1332" s="82"/>
      <c r="I1332" s="93"/>
      <c r="J1332" s="90"/>
      <c r="K1332" s="83"/>
      <c r="L1332" s="83"/>
      <c r="M1332" s="84"/>
      <c r="N1332" s="83"/>
      <c r="O1332" s="104" t="str">
        <f ca="1">IF($B1332="","",IF(F1332="Arbeitgeberähnliche Stellung",OFFSET(MD!$Q$5,MATCH(Grundlagen_Abrechnung_KAE!$AK$7,MD_JAHR,0),0)*$H1332,IF(((AD1332/12*M1332*12)+N1332)&gt;AF1332,AF1332/12,((AD1332/12*M1332*12)+N1332)/12)))</f>
        <v/>
      </c>
      <c r="P1332" s="90"/>
      <c r="Q1332" s="90"/>
      <c r="R1332" s="104">
        <f t="shared" si="182"/>
        <v>0</v>
      </c>
      <c r="T1332" s="145">
        <f t="shared" si="183"/>
        <v>0</v>
      </c>
      <c r="U1332" s="76">
        <f t="shared" ca="1" si="184"/>
        <v>0</v>
      </c>
      <c r="V1332" s="76">
        <f t="shared" ca="1" si="190"/>
        <v>0</v>
      </c>
      <c r="W1332" s="76">
        <f t="shared" ca="1" si="185"/>
        <v>0</v>
      </c>
      <c r="Y1332" s="106" t="str">
        <f t="shared" si="186"/>
        <v>prüfen</v>
      </c>
      <c r="Z1332" s="107" t="str">
        <f ca="1">IFERROR(OFFSET(MD!$U$5,MATCH(Grundlagen_Abrechnung_KAE!$E1332,MD_GENDER,0),0),"")</f>
        <v/>
      </c>
      <c r="AA1332" s="104">
        <f t="shared" si="187"/>
        <v>0</v>
      </c>
      <c r="AC1332" s="104">
        <f t="shared" si="188"/>
        <v>0</v>
      </c>
      <c r="AD1332" s="104">
        <f ca="1">IF(F1332="Arbeitgeberähnliche Stellung",OFFSET(MD!$Q$5,MATCH(Grundlagen_Abrechnung_KAE!$AK$7,MD_JAHR,0),0)*$H1332,IF(J1332&gt;0,AC1332,I1332))</f>
        <v>0</v>
      </c>
      <c r="AF1332" s="85" t="e">
        <f ca="1">OFFSET(MD!$P$5,MATCH($AK$7,MD_JAHR,0),0)*12</f>
        <v>#VALUE!</v>
      </c>
      <c r="AG1332" s="85">
        <f t="shared" si="189"/>
        <v>0</v>
      </c>
      <c r="AH1332" s="81"/>
      <c r="AJ1332" s="72"/>
      <c r="AK1332" s="72"/>
      <c r="AL1332" s="72"/>
      <c r="AM1332" s="72"/>
      <c r="AN1332" s="72"/>
    </row>
    <row r="1333" spans="2:40" ht="15" customHeight="1" x14ac:dyDescent="0.2">
      <c r="B1333" s="78"/>
      <c r="C1333" s="78"/>
      <c r="D1333" s="78"/>
      <c r="E1333" s="79"/>
      <c r="F1333" s="80"/>
      <c r="G1333" s="73"/>
      <c r="H1333" s="82"/>
      <c r="I1333" s="93"/>
      <c r="J1333" s="90"/>
      <c r="K1333" s="83"/>
      <c r="L1333" s="83"/>
      <c r="M1333" s="84"/>
      <c r="N1333" s="83"/>
      <c r="O1333" s="104" t="str">
        <f ca="1">IF($B1333="","",IF(F1333="Arbeitgeberähnliche Stellung",OFFSET(MD!$Q$5,MATCH(Grundlagen_Abrechnung_KAE!$AK$7,MD_JAHR,0),0)*$H1333,IF(((AD1333/12*M1333*12)+N1333)&gt;AF1333,AF1333/12,((AD1333/12*M1333*12)+N1333)/12)))</f>
        <v/>
      </c>
      <c r="P1333" s="90"/>
      <c r="Q1333" s="90"/>
      <c r="R1333" s="104">
        <f t="shared" si="182"/>
        <v>0</v>
      </c>
      <c r="T1333" s="145">
        <f t="shared" si="183"/>
        <v>0</v>
      </c>
      <c r="U1333" s="76">
        <f t="shared" ca="1" si="184"/>
        <v>0</v>
      </c>
      <c r="V1333" s="76">
        <f t="shared" ca="1" si="190"/>
        <v>0</v>
      </c>
      <c r="W1333" s="76">
        <f t="shared" ca="1" si="185"/>
        <v>0</v>
      </c>
      <c r="Y1333" s="106" t="str">
        <f t="shared" si="186"/>
        <v>prüfen</v>
      </c>
      <c r="Z1333" s="107" t="str">
        <f ca="1">IFERROR(OFFSET(MD!$U$5,MATCH(Grundlagen_Abrechnung_KAE!$E1333,MD_GENDER,0),0),"")</f>
        <v/>
      </c>
      <c r="AA1333" s="104">
        <f t="shared" si="187"/>
        <v>0</v>
      </c>
      <c r="AC1333" s="104">
        <f t="shared" si="188"/>
        <v>0</v>
      </c>
      <c r="AD1333" s="104">
        <f ca="1">IF(F1333="Arbeitgeberähnliche Stellung",OFFSET(MD!$Q$5,MATCH(Grundlagen_Abrechnung_KAE!$AK$7,MD_JAHR,0),0)*$H1333,IF(J1333&gt;0,AC1333,I1333))</f>
        <v>0</v>
      </c>
      <c r="AF1333" s="85" t="e">
        <f ca="1">OFFSET(MD!$P$5,MATCH($AK$7,MD_JAHR,0),0)*12</f>
        <v>#VALUE!</v>
      </c>
      <c r="AG1333" s="85">
        <f t="shared" si="189"/>
        <v>0</v>
      </c>
      <c r="AH1333" s="81"/>
      <c r="AJ1333" s="72"/>
      <c r="AK1333" s="72"/>
      <c r="AL1333" s="72"/>
      <c r="AM1333" s="72"/>
      <c r="AN1333" s="72"/>
    </row>
    <row r="1334" spans="2:40" ht="15" customHeight="1" x14ac:dyDescent="0.2">
      <c r="B1334" s="78"/>
      <c r="C1334" s="78"/>
      <c r="D1334" s="78"/>
      <c r="E1334" s="79"/>
      <c r="F1334" s="80"/>
      <c r="G1334" s="73"/>
      <c r="H1334" s="82"/>
      <c r="I1334" s="93"/>
      <c r="J1334" s="90"/>
      <c r="K1334" s="83"/>
      <c r="L1334" s="83"/>
      <c r="M1334" s="84"/>
      <c r="N1334" s="83"/>
      <c r="O1334" s="104" t="str">
        <f ca="1">IF($B1334="","",IF(F1334="Arbeitgeberähnliche Stellung",OFFSET(MD!$Q$5,MATCH(Grundlagen_Abrechnung_KAE!$AK$7,MD_JAHR,0),0)*$H1334,IF(((AD1334/12*M1334*12)+N1334)&gt;AF1334,AF1334/12,((AD1334/12*M1334*12)+N1334)/12)))</f>
        <v/>
      </c>
      <c r="P1334" s="90"/>
      <c r="Q1334" s="90"/>
      <c r="R1334" s="104">
        <f t="shared" si="182"/>
        <v>0</v>
      </c>
      <c r="T1334" s="145">
        <f t="shared" si="183"/>
        <v>0</v>
      </c>
      <c r="U1334" s="76">
        <f t="shared" ca="1" si="184"/>
        <v>0</v>
      </c>
      <c r="V1334" s="76">
        <f t="shared" ca="1" si="190"/>
        <v>0</v>
      </c>
      <c r="W1334" s="76">
        <f t="shared" ca="1" si="185"/>
        <v>0</v>
      </c>
      <c r="Y1334" s="106" t="str">
        <f t="shared" si="186"/>
        <v>prüfen</v>
      </c>
      <c r="Z1334" s="107" t="str">
        <f ca="1">IFERROR(OFFSET(MD!$U$5,MATCH(Grundlagen_Abrechnung_KAE!$E1334,MD_GENDER,0),0),"")</f>
        <v/>
      </c>
      <c r="AA1334" s="104">
        <f t="shared" si="187"/>
        <v>0</v>
      </c>
      <c r="AC1334" s="104">
        <f t="shared" si="188"/>
        <v>0</v>
      </c>
      <c r="AD1334" s="104">
        <f ca="1">IF(F1334="Arbeitgeberähnliche Stellung",OFFSET(MD!$Q$5,MATCH(Grundlagen_Abrechnung_KAE!$AK$7,MD_JAHR,0),0)*$H1334,IF(J1334&gt;0,AC1334,I1334))</f>
        <v>0</v>
      </c>
      <c r="AF1334" s="85" t="e">
        <f ca="1">OFFSET(MD!$P$5,MATCH($AK$7,MD_JAHR,0),0)*12</f>
        <v>#VALUE!</v>
      </c>
      <c r="AG1334" s="85">
        <f t="shared" si="189"/>
        <v>0</v>
      </c>
      <c r="AH1334" s="81"/>
      <c r="AJ1334" s="72"/>
      <c r="AK1334" s="72"/>
      <c r="AL1334" s="72"/>
      <c r="AM1334" s="72"/>
      <c r="AN1334" s="72"/>
    </row>
    <row r="1335" spans="2:40" ht="15" customHeight="1" x14ac:dyDescent="0.2">
      <c r="B1335" s="78"/>
      <c r="C1335" s="78"/>
      <c r="D1335" s="78"/>
      <c r="E1335" s="79"/>
      <c r="F1335" s="80"/>
      <c r="G1335" s="73"/>
      <c r="H1335" s="82"/>
      <c r="I1335" s="93"/>
      <c r="J1335" s="90"/>
      <c r="K1335" s="83"/>
      <c r="L1335" s="83"/>
      <c r="M1335" s="84"/>
      <c r="N1335" s="83"/>
      <c r="O1335" s="104" t="str">
        <f ca="1">IF($B1335="","",IF(F1335="Arbeitgeberähnliche Stellung",OFFSET(MD!$Q$5,MATCH(Grundlagen_Abrechnung_KAE!$AK$7,MD_JAHR,0),0)*$H1335,IF(((AD1335/12*M1335*12)+N1335)&gt;AF1335,AF1335/12,((AD1335/12*M1335*12)+N1335)/12)))</f>
        <v/>
      </c>
      <c r="P1335" s="90"/>
      <c r="Q1335" s="90"/>
      <c r="R1335" s="104">
        <f t="shared" si="182"/>
        <v>0</v>
      </c>
      <c r="T1335" s="145">
        <f t="shared" si="183"/>
        <v>0</v>
      </c>
      <c r="U1335" s="76">
        <f t="shared" ca="1" si="184"/>
        <v>0</v>
      </c>
      <c r="V1335" s="76">
        <f t="shared" ca="1" si="190"/>
        <v>0</v>
      </c>
      <c r="W1335" s="76">
        <f t="shared" ca="1" si="185"/>
        <v>0</v>
      </c>
      <c r="Y1335" s="106" t="str">
        <f t="shared" si="186"/>
        <v>prüfen</v>
      </c>
      <c r="Z1335" s="107" t="str">
        <f ca="1">IFERROR(OFFSET(MD!$U$5,MATCH(Grundlagen_Abrechnung_KAE!$E1335,MD_GENDER,0),0),"")</f>
        <v/>
      </c>
      <c r="AA1335" s="104">
        <f t="shared" si="187"/>
        <v>0</v>
      </c>
      <c r="AC1335" s="104">
        <f t="shared" si="188"/>
        <v>0</v>
      </c>
      <c r="AD1335" s="104">
        <f ca="1">IF(F1335="Arbeitgeberähnliche Stellung",OFFSET(MD!$Q$5,MATCH(Grundlagen_Abrechnung_KAE!$AK$7,MD_JAHR,0),0)*$H1335,IF(J1335&gt;0,AC1335,I1335))</f>
        <v>0</v>
      </c>
      <c r="AF1335" s="85" t="e">
        <f ca="1">OFFSET(MD!$P$5,MATCH($AK$7,MD_JAHR,0),0)*12</f>
        <v>#VALUE!</v>
      </c>
      <c r="AG1335" s="85">
        <f t="shared" si="189"/>
        <v>0</v>
      </c>
      <c r="AH1335" s="81"/>
      <c r="AJ1335" s="72"/>
      <c r="AK1335" s="72"/>
      <c r="AL1335" s="72"/>
      <c r="AM1335" s="72"/>
      <c r="AN1335" s="72"/>
    </row>
    <row r="1336" spans="2:40" ht="15" customHeight="1" x14ac:dyDescent="0.2">
      <c r="B1336" s="78"/>
      <c r="C1336" s="78"/>
      <c r="D1336" s="78"/>
      <c r="E1336" s="79"/>
      <c r="F1336" s="80"/>
      <c r="G1336" s="73"/>
      <c r="H1336" s="82"/>
      <c r="I1336" s="93"/>
      <c r="J1336" s="90"/>
      <c r="K1336" s="83"/>
      <c r="L1336" s="83"/>
      <c r="M1336" s="84"/>
      <c r="N1336" s="83"/>
      <c r="O1336" s="104" t="str">
        <f ca="1">IF($B1336="","",IF(F1336="Arbeitgeberähnliche Stellung",OFFSET(MD!$Q$5,MATCH(Grundlagen_Abrechnung_KAE!$AK$7,MD_JAHR,0),0)*$H1336,IF(((AD1336/12*M1336*12)+N1336)&gt;AF1336,AF1336/12,((AD1336/12*M1336*12)+N1336)/12)))</f>
        <v/>
      </c>
      <c r="P1336" s="90"/>
      <c r="Q1336" s="90"/>
      <c r="R1336" s="104">
        <f t="shared" si="182"/>
        <v>0</v>
      </c>
      <c r="T1336" s="145">
        <f t="shared" si="183"/>
        <v>0</v>
      </c>
      <c r="U1336" s="76">
        <f t="shared" ca="1" si="184"/>
        <v>0</v>
      </c>
      <c r="V1336" s="76">
        <f t="shared" ca="1" si="190"/>
        <v>0</v>
      </c>
      <c r="W1336" s="76">
        <f t="shared" ca="1" si="185"/>
        <v>0</v>
      </c>
      <c r="Y1336" s="106" t="str">
        <f t="shared" si="186"/>
        <v>prüfen</v>
      </c>
      <c r="Z1336" s="107" t="str">
        <f ca="1">IFERROR(OFFSET(MD!$U$5,MATCH(Grundlagen_Abrechnung_KAE!$E1336,MD_GENDER,0),0),"")</f>
        <v/>
      </c>
      <c r="AA1336" s="104">
        <f t="shared" si="187"/>
        <v>0</v>
      </c>
      <c r="AC1336" s="104">
        <f t="shared" si="188"/>
        <v>0</v>
      </c>
      <c r="AD1336" s="104">
        <f ca="1">IF(F1336="Arbeitgeberähnliche Stellung",OFFSET(MD!$Q$5,MATCH(Grundlagen_Abrechnung_KAE!$AK$7,MD_JAHR,0),0)*$H1336,IF(J1336&gt;0,AC1336,I1336))</f>
        <v>0</v>
      </c>
      <c r="AF1336" s="85" t="e">
        <f ca="1">OFFSET(MD!$P$5,MATCH($AK$7,MD_JAHR,0),0)*12</f>
        <v>#VALUE!</v>
      </c>
      <c r="AG1336" s="85">
        <f t="shared" si="189"/>
        <v>0</v>
      </c>
      <c r="AH1336" s="81"/>
      <c r="AJ1336" s="72"/>
      <c r="AK1336" s="72"/>
      <c r="AL1336" s="72"/>
      <c r="AM1336" s="72"/>
      <c r="AN1336" s="72"/>
    </row>
    <row r="1337" spans="2:40" ht="15" customHeight="1" x14ac:dyDescent="0.2">
      <c r="B1337" s="78"/>
      <c r="C1337" s="78"/>
      <c r="D1337" s="78"/>
      <c r="E1337" s="79"/>
      <c r="F1337" s="80"/>
      <c r="G1337" s="73"/>
      <c r="H1337" s="82"/>
      <c r="I1337" s="93"/>
      <c r="J1337" s="90"/>
      <c r="K1337" s="83"/>
      <c r="L1337" s="83"/>
      <c r="M1337" s="84"/>
      <c r="N1337" s="83"/>
      <c r="O1337" s="104" t="str">
        <f ca="1">IF($B1337="","",IF(F1337="Arbeitgeberähnliche Stellung",OFFSET(MD!$Q$5,MATCH(Grundlagen_Abrechnung_KAE!$AK$7,MD_JAHR,0),0)*$H1337,IF(((AD1337/12*M1337*12)+N1337)&gt;AF1337,AF1337/12,((AD1337/12*M1337*12)+N1337)/12)))</f>
        <v/>
      </c>
      <c r="P1337" s="90"/>
      <c r="Q1337" s="90"/>
      <c r="R1337" s="104">
        <f t="shared" si="182"/>
        <v>0</v>
      </c>
      <c r="T1337" s="145">
        <f t="shared" si="183"/>
        <v>0</v>
      </c>
      <c r="U1337" s="76">
        <f t="shared" ca="1" si="184"/>
        <v>0</v>
      </c>
      <c r="V1337" s="76">
        <f t="shared" ca="1" si="190"/>
        <v>0</v>
      </c>
      <c r="W1337" s="76">
        <f t="shared" ca="1" si="185"/>
        <v>0</v>
      </c>
      <c r="Y1337" s="106" t="str">
        <f t="shared" si="186"/>
        <v>prüfen</v>
      </c>
      <c r="Z1337" s="107" t="str">
        <f ca="1">IFERROR(OFFSET(MD!$U$5,MATCH(Grundlagen_Abrechnung_KAE!$E1337,MD_GENDER,0),0),"")</f>
        <v/>
      </c>
      <c r="AA1337" s="104">
        <f t="shared" si="187"/>
        <v>0</v>
      </c>
      <c r="AC1337" s="104">
        <f t="shared" si="188"/>
        <v>0</v>
      </c>
      <c r="AD1337" s="104">
        <f ca="1">IF(F1337="Arbeitgeberähnliche Stellung",OFFSET(MD!$Q$5,MATCH(Grundlagen_Abrechnung_KAE!$AK$7,MD_JAHR,0),0)*$H1337,IF(J1337&gt;0,AC1337,I1337))</f>
        <v>0</v>
      </c>
      <c r="AF1337" s="85" t="e">
        <f ca="1">OFFSET(MD!$P$5,MATCH($AK$7,MD_JAHR,0),0)*12</f>
        <v>#VALUE!</v>
      </c>
      <c r="AG1337" s="85">
        <f t="shared" si="189"/>
        <v>0</v>
      </c>
      <c r="AH1337" s="81"/>
      <c r="AJ1337" s="72"/>
      <c r="AK1337" s="72"/>
      <c r="AL1337" s="72"/>
      <c r="AM1337" s="72"/>
      <c r="AN1337" s="72"/>
    </row>
    <row r="1338" spans="2:40" ht="15" customHeight="1" x14ac:dyDescent="0.2">
      <c r="B1338" s="78"/>
      <c r="C1338" s="78"/>
      <c r="D1338" s="78"/>
      <c r="E1338" s="79"/>
      <c r="F1338" s="80"/>
      <c r="G1338" s="73"/>
      <c r="H1338" s="82"/>
      <c r="I1338" s="93"/>
      <c r="J1338" s="90"/>
      <c r="K1338" s="83"/>
      <c r="L1338" s="83"/>
      <c r="M1338" s="84"/>
      <c r="N1338" s="83"/>
      <c r="O1338" s="104" t="str">
        <f ca="1">IF($B1338="","",IF(F1338="Arbeitgeberähnliche Stellung",OFFSET(MD!$Q$5,MATCH(Grundlagen_Abrechnung_KAE!$AK$7,MD_JAHR,0),0)*$H1338,IF(((AD1338/12*M1338*12)+N1338)&gt;AF1338,AF1338/12,((AD1338/12*M1338*12)+N1338)/12)))</f>
        <v/>
      </c>
      <c r="P1338" s="90"/>
      <c r="Q1338" s="90"/>
      <c r="R1338" s="104">
        <f t="shared" si="182"/>
        <v>0</v>
      </c>
      <c r="T1338" s="145">
        <f t="shared" si="183"/>
        <v>0</v>
      </c>
      <c r="U1338" s="76">
        <f t="shared" ca="1" si="184"/>
        <v>0</v>
      </c>
      <c r="V1338" s="76">
        <f t="shared" ca="1" si="190"/>
        <v>0</v>
      </c>
      <c r="W1338" s="76">
        <f t="shared" ca="1" si="185"/>
        <v>0</v>
      </c>
      <c r="Y1338" s="106" t="str">
        <f t="shared" si="186"/>
        <v>prüfen</v>
      </c>
      <c r="Z1338" s="107" t="str">
        <f ca="1">IFERROR(OFFSET(MD!$U$5,MATCH(Grundlagen_Abrechnung_KAE!$E1338,MD_GENDER,0),0),"")</f>
        <v/>
      </c>
      <c r="AA1338" s="104">
        <f t="shared" si="187"/>
        <v>0</v>
      </c>
      <c r="AC1338" s="104">
        <f t="shared" si="188"/>
        <v>0</v>
      </c>
      <c r="AD1338" s="104">
        <f ca="1">IF(F1338="Arbeitgeberähnliche Stellung",OFFSET(MD!$Q$5,MATCH(Grundlagen_Abrechnung_KAE!$AK$7,MD_JAHR,0),0)*$H1338,IF(J1338&gt;0,AC1338,I1338))</f>
        <v>0</v>
      </c>
      <c r="AF1338" s="85" t="e">
        <f ca="1">OFFSET(MD!$P$5,MATCH($AK$7,MD_JAHR,0),0)*12</f>
        <v>#VALUE!</v>
      </c>
      <c r="AG1338" s="85">
        <f t="shared" si="189"/>
        <v>0</v>
      </c>
      <c r="AH1338" s="81"/>
      <c r="AJ1338" s="72"/>
      <c r="AK1338" s="72"/>
      <c r="AL1338" s="72"/>
      <c r="AM1338" s="72"/>
      <c r="AN1338" s="72"/>
    </row>
    <row r="1339" spans="2:40" ht="15" customHeight="1" x14ac:dyDescent="0.2">
      <c r="B1339" s="78"/>
      <c r="C1339" s="78"/>
      <c r="D1339" s="78"/>
      <c r="E1339" s="79"/>
      <c r="F1339" s="80"/>
      <c r="G1339" s="73"/>
      <c r="H1339" s="82"/>
      <c r="I1339" s="93"/>
      <c r="J1339" s="90"/>
      <c r="K1339" s="83"/>
      <c r="L1339" s="83"/>
      <c r="M1339" s="84"/>
      <c r="N1339" s="83"/>
      <c r="O1339" s="104" t="str">
        <f ca="1">IF($B1339="","",IF(F1339="Arbeitgeberähnliche Stellung",OFFSET(MD!$Q$5,MATCH(Grundlagen_Abrechnung_KAE!$AK$7,MD_JAHR,0),0)*$H1339,IF(((AD1339/12*M1339*12)+N1339)&gt;AF1339,AF1339/12,((AD1339/12*M1339*12)+N1339)/12)))</f>
        <v/>
      </c>
      <c r="P1339" s="90"/>
      <c r="Q1339" s="90"/>
      <c r="R1339" s="104">
        <f t="shared" si="182"/>
        <v>0</v>
      </c>
      <c r="T1339" s="145">
        <f t="shared" si="183"/>
        <v>0</v>
      </c>
      <c r="U1339" s="76">
        <f t="shared" ca="1" si="184"/>
        <v>0</v>
      </c>
      <c r="V1339" s="76">
        <f t="shared" ca="1" si="190"/>
        <v>0</v>
      </c>
      <c r="W1339" s="76">
        <f t="shared" ca="1" si="185"/>
        <v>0</v>
      </c>
      <c r="Y1339" s="106" t="str">
        <f t="shared" si="186"/>
        <v>prüfen</v>
      </c>
      <c r="Z1339" s="107" t="str">
        <f ca="1">IFERROR(OFFSET(MD!$U$5,MATCH(Grundlagen_Abrechnung_KAE!$E1339,MD_GENDER,0),0),"")</f>
        <v/>
      </c>
      <c r="AA1339" s="104">
        <f t="shared" si="187"/>
        <v>0</v>
      </c>
      <c r="AC1339" s="104">
        <f t="shared" si="188"/>
        <v>0</v>
      </c>
      <c r="AD1339" s="104">
        <f ca="1">IF(F1339="Arbeitgeberähnliche Stellung",OFFSET(MD!$Q$5,MATCH(Grundlagen_Abrechnung_KAE!$AK$7,MD_JAHR,0),0)*$H1339,IF(J1339&gt;0,AC1339,I1339))</f>
        <v>0</v>
      </c>
      <c r="AF1339" s="85" t="e">
        <f ca="1">OFFSET(MD!$P$5,MATCH($AK$7,MD_JAHR,0),0)*12</f>
        <v>#VALUE!</v>
      </c>
      <c r="AG1339" s="85">
        <f t="shared" si="189"/>
        <v>0</v>
      </c>
      <c r="AH1339" s="81"/>
      <c r="AJ1339" s="72"/>
      <c r="AK1339" s="72"/>
      <c r="AL1339" s="72"/>
      <c r="AM1339" s="72"/>
      <c r="AN1339" s="72"/>
    </row>
    <row r="1340" spans="2:40" ht="15" customHeight="1" x14ac:dyDescent="0.2">
      <c r="B1340" s="78"/>
      <c r="C1340" s="78"/>
      <c r="D1340" s="78"/>
      <c r="E1340" s="79"/>
      <c r="F1340" s="80"/>
      <c r="G1340" s="73"/>
      <c r="H1340" s="82"/>
      <c r="I1340" s="93"/>
      <c r="J1340" s="90"/>
      <c r="K1340" s="83"/>
      <c r="L1340" s="83"/>
      <c r="M1340" s="84"/>
      <c r="N1340" s="83"/>
      <c r="O1340" s="104" t="str">
        <f ca="1">IF($B1340="","",IF(F1340="Arbeitgeberähnliche Stellung",OFFSET(MD!$Q$5,MATCH(Grundlagen_Abrechnung_KAE!$AK$7,MD_JAHR,0),0)*$H1340,IF(((AD1340/12*M1340*12)+N1340)&gt;AF1340,AF1340/12,((AD1340/12*M1340*12)+N1340)/12)))</f>
        <v/>
      </c>
      <c r="P1340" s="90"/>
      <c r="Q1340" s="90"/>
      <c r="R1340" s="104">
        <f t="shared" si="182"/>
        <v>0</v>
      </c>
      <c r="T1340" s="145">
        <f t="shared" si="183"/>
        <v>0</v>
      </c>
      <c r="U1340" s="76">
        <f t="shared" ca="1" si="184"/>
        <v>0</v>
      </c>
      <c r="V1340" s="76">
        <f t="shared" ca="1" si="190"/>
        <v>0</v>
      </c>
      <c r="W1340" s="76">
        <f t="shared" ca="1" si="185"/>
        <v>0</v>
      </c>
      <c r="Y1340" s="106" t="str">
        <f t="shared" si="186"/>
        <v>prüfen</v>
      </c>
      <c r="Z1340" s="107" t="str">
        <f ca="1">IFERROR(OFFSET(MD!$U$5,MATCH(Grundlagen_Abrechnung_KAE!$E1340,MD_GENDER,0),0),"")</f>
        <v/>
      </c>
      <c r="AA1340" s="104">
        <f t="shared" si="187"/>
        <v>0</v>
      </c>
      <c r="AC1340" s="104">
        <f t="shared" si="188"/>
        <v>0</v>
      </c>
      <c r="AD1340" s="104">
        <f ca="1">IF(F1340="Arbeitgeberähnliche Stellung",OFFSET(MD!$Q$5,MATCH(Grundlagen_Abrechnung_KAE!$AK$7,MD_JAHR,0),0)*$H1340,IF(J1340&gt;0,AC1340,I1340))</f>
        <v>0</v>
      </c>
      <c r="AF1340" s="85" t="e">
        <f ca="1">OFFSET(MD!$P$5,MATCH($AK$7,MD_JAHR,0),0)*12</f>
        <v>#VALUE!</v>
      </c>
      <c r="AG1340" s="85">
        <f t="shared" si="189"/>
        <v>0</v>
      </c>
      <c r="AH1340" s="81"/>
      <c r="AJ1340" s="72"/>
      <c r="AK1340" s="72"/>
      <c r="AL1340" s="72"/>
      <c r="AM1340" s="72"/>
      <c r="AN1340" s="72"/>
    </row>
    <row r="1341" spans="2:40" ht="15" customHeight="1" x14ac:dyDescent="0.2">
      <c r="B1341" s="78"/>
      <c r="C1341" s="78"/>
      <c r="D1341" s="78"/>
      <c r="E1341" s="79"/>
      <c r="F1341" s="80"/>
      <c r="G1341" s="73"/>
      <c r="H1341" s="82"/>
      <c r="I1341" s="93"/>
      <c r="J1341" s="90"/>
      <c r="K1341" s="83"/>
      <c r="L1341" s="83"/>
      <c r="M1341" s="84"/>
      <c r="N1341" s="83"/>
      <c r="O1341" s="104" t="str">
        <f ca="1">IF($B1341="","",IF(F1341="Arbeitgeberähnliche Stellung",OFFSET(MD!$Q$5,MATCH(Grundlagen_Abrechnung_KAE!$AK$7,MD_JAHR,0),0)*$H1341,IF(((AD1341/12*M1341*12)+N1341)&gt;AF1341,AF1341/12,((AD1341/12*M1341*12)+N1341)/12)))</f>
        <v/>
      </c>
      <c r="P1341" s="90"/>
      <c r="Q1341" s="90"/>
      <c r="R1341" s="104">
        <f t="shared" si="182"/>
        <v>0</v>
      </c>
      <c r="T1341" s="145">
        <f t="shared" si="183"/>
        <v>0</v>
      </c>
      <c r="U1341" s="76">
        <f t="shared" ca="1" si="184"/>
        <v>0</v>
      </c>
      <c r="V1341" s="76">
        <f t="shared" ca="1" si="190"/>
        <v>0</v>
      </c>
      <c r="W1341" s="76">
        <f t="shared" ca="1" si="185"/>
        <v>0</v>
      </c>
      <c r="Y1341" s="106" t="str">
        <f t="shared" si="186"/>
        <v>prüfen</v>
      </c>
      <c r="Z1341" s="107" t="str">
        <f ca="1">IFERROR(OFFSET(MD!$U$5,MATCH(Grundlagen_Abrechnung_KAE!$E1341,MD_GENDER,0),0),"")</f>
        <v/>
      </c>
      <c r="AA1341" s="104">
        <f t="shared" si="187"/>
        <v>0</v>
      </c>
      <c r="AC1341" s="104">
        <f t="shared" si="188"/>
        <v>0</v>
      </c>
      <c r="AD1341" s="104">
        <f ca="1">IF(F1341="Arbeitgeberähnliche Stellung",OFFSET(MD!$Q$5,MATCH(Grundlagen_Abrechnung_KAE!$AK$7,MD_JAHR,0),0)*$H1341,IF(J1341&gt;0,AC1341,I1341))</f>
        <v>0</v>
      </c>
      <c r="AF1341" s="85" t="e">
        <f ca="1">OFFSET(MD!$P$5,MATCH($AK$7,MD_JAHR,0),0)*12</f>
        <v>#VALUE!</v>
      </c>
      <c r="AG1341" s="85">
        <f t="shared" si="189"/>
        <v>0</v>
      </c>
      <c r="AH1341" s="81"/>
      <c r="AJ1341" s="72"/>
      <c r="AK1341" s="72"/>
      <c r="AL1341" s="72"/>
      <c r="AM1341" s="72"/>
      <c r="AN1341" s="72"/>
    </row>
    <row r="1342" spans="2:40" ht="15" customHeight="1" x14ac:dyDescent="0.2">
      <c r="B1342" s="78"/>
      <c r="C1342" s="78"/>
      <c r="D1342" s="78"/>
      <c r="E1342" s="79"/>
      <c r="F1342" s="80"/>
      <c r="G1342" s="73"/>
      <c r="H1342" s="82"/>
      <c r="I1342" s="93"/>
      <c r="J1342" s="90"/>
      <c r="K1342" s="83"/>
      <c r="L1342" s="83"/>
      <c r="M1342" s="84"/>
      <c r="N1342" s="83"/>
      <c r="O1342" s="104" t="str">
        <f ca="1">IF($B1342="","",IF(F1342="Arbeitgeberähnliche Stellung",OFFSET(MD!$Q$5,MATCH(Grundlagen_Abrechnung_KAE!$AK$7,MD_JAHR,0),0)*$H1342,IF(((AD1342/12*M1342*12)+N1342)&gt;AF1342,AF1342/12,((AD1342/12*M1342*12)+N1342)/12)))</f>
        <v/>
      </c>
      <c r="P1342" s="90"/>
      <c r="Q1342" s="90"/>
      <c r="R1342" s="104">
        <f t="shared" si="182"/>
        <v>0</v>
      </c>
      <c r="T1342" s="145">
        <f t="shared" si="183"/>
        <v>0</v>
      </c>
      <c r="U1342" s="76">
        <f t="shared" ca="1" si="184"/>
        <v>0</v>
      </c>
      <c r="V1342" s="76">
        <f t="shared" ca="1" si="190"/>
        <v>0</v>
      </c>
      <c r="W1342" s="76">
        <f t="shared" ca="1" si="185"/>
        <v>0</v>
      </c>
      <c r="Y1342" s="106" t="str">
        <f t="shared" si="186"/>
        <v>prüfen</v>
      </c>
      <c r="Z1342" s="107" t="str">
        <f ca="1">IFERROR(OFFSET(MD!$U$5,MATCH(Grundlagen_Abrechnung_KAE!$E1342,MD_GENDER,0),0),"")</f>
        <v/>
      </c>
      <c r="AA1342" s="104">
        <f t="shared" si="187"/>
        <v>0</v>
      </c>
      <c r="AC1342" s="104">
        <f t="shared" si="188"/>
        <v>0</v>
      </c>
      <c r="AD1342" s="104">
        <f ca="1">IF(F1342="Arbeitgeberähnliche Stellung",OFFSET(MD!$Q$5,MATCH(Grundlagen_Abrechnung_KAE!$AK$7,MD_JAHR,0),0)*$H1342,IF(J1342&gt;0,AC1342,I1342))</f>
        <v>0</v>
      </c>
      <c r="AF1342" s="85" t="e">
        <f ca="1">OFFSET(MD!$P$5,MATCH($AK$7,MD_JAHR,0),0)*12</f>
        <v>#VALUE!</v>
      </c>
      <c r="AG1342" s="85">
        <f t="shared" si="189"/>
        <v>0</v>
      </c>
      <c r="AH1342" s="81"/>
      <c r="AJ1342" s="72"/>
      <c r="AK1342" s="72"/>
      <c r="AL1342" s="72"/>
      <c r="AM1342" s="72"/>
      <c r="AN1342" s="72"/>
    </row>
    <row r="1343" spans="2:40" ht="15" customHeight="1" x14ac:dyDescent="0.2">
      <c r="B1343" s="78"/>
      <c r="C1343" s="78"/>
      <c r="D1343" s="78"/>
      <c r="E1343" s="79"/>
      <c r="F1343" s="80"/>
      <c r="G1343" s="73"/>
      <c r="H1343" s="82"/>
      <c r="I1343" s="93"/>
      <c r="J1343" s="90"/>
      <c r="K1343" s="83"/>
      <c r="L1343" s="83"/>
      <c r="M1343" s="84"/>
      <c r="N1343" s="83"/>
      <c r="O1343" s="104" t="str">
        <f ca="1">IF($B1343="","",IF(F1343="Arbeitgeberähnliche Stellung",OFFSET(MD!$Q$5,MATCH(Grundlagen_Abrechnung_KAE!$AK$7,MD_JAHR,0),0)*$H1343,IF(((AD1343/12*M1343*12)+N1343)&gt;AF1343,AF1343/12,((AD1343/12*M1343*12)+N1343)/12)))</f>
        <v/>
      </c>
      <c r="P1343" s="90"/>
      <c r="Q1343" s="90"/>
      <c r="R1343" s="104">
        <f t="shared" si="182"/>
        <v>0</v>
      </c>
      <c r="T1343" s="145">
        <f t="shared" si="183"/>
        <v>0</v>
      </c>
      <c r="U1343" s="76">
        <f t="shared" ca="1" si="184"/>
        <v>0</v>
      </c>
      <c r="V1343" s="76">
        <f t="shared" ca="1" si="190"/>
        <v>0</v>
      </c>
      <c r="W1343" s="76">
        <f t="shared" ca="1" si="185"/>
        <v>0</v>
      </c>
      <c r="Y1343" s="106" t="str">
        <f t="shared" si="186"/>
        <v>prüfen</v>
      </c>
      <c r="Z1343" s="107" t="str">
        <f ca="1">IFERROR(OFFSET(MD!$U$5,MATCH(Grundlagen_Abrechnung_KAE!$E1343,MD_GENDER,0),0),"")</f>
        <v/>
      </c>
      <c r="AA1343" s="104">
        <f t="shared" si="187"/>
        <v>0</v>
      </c>
      <c r="AC1343" s="104">
        <f t="shared" si="188"/>
        <v>0</v>
      </c>
      <c r="AD1343" s="104">
        <f ca="1">IF(F1343="Arbeitgeberähnliche Stellung",OFFSET(MD!$Q$5,MATCH(Grundlagen_Abrechnung_KAE!$AK$7,MD_JAHR,0),0)*$H1343,IF(J1343&gt;0,AC1343,I1343))</f>
        <v>0</v>
      </c>
      <c r="AF1343" s="85" t="e">
        <f ca="1">OFFSET(MD!$P$5,MATCH($AK$7,MD_JAHR,0),0)*12</f>
        <v>#VALUE!</v>
      </c>
      <c r="AG1343" s="85">
        <f t="shared" si="189"/>
        <v>0</v>
      </c>
      <c r="AH1343" s="81"/>
      <c r="AJ1343" s="72"/>
      <c r="AK1343" s="72"/>
      <c r="AL1343" s="72"/>
      <c r="AM1343" s="72"/>
      <c r="AN1343" s="72"/>
    </row>
    <row r="1344" spans="2:40" ht="15" customHeight="1" x14ac:dyDescent="0.2">
      <c r="B1344" s="78"/>
      <c r="C1344" s="78"/>
      <c r="D1344" s="78"/>
      <c r="E1344" s="79"/>
      <c r="F1344" s="80"/>
      <c r="G1344" s="73"/>
      <c r="H1344" s="82"/>
      <c r="I1344" s="93"/>
      <c r="J1344" s="90"/>
      <c r="K1344" s="83"/>
      <c r="L1344" s="83"/>
      <c r="M1344" s="84"/>
      <c r="N1344" s="83"/>
      <c r="O1344" s="104" t="str">
        <f ca="1">IF($B1344="","",IF(F1344="Arbeitgeberähnliche Stellung",OFFSET(MD!$Q$5,MATCH(Grundlagen_Abrechnung_KAE!$AK$7,MD_JAHR,0),0)*$H1344,IF(((AD1344/12*M1344*12)+N1344)&gt;AF1344,AF1344/12,((AD1344/12*M1344*12)+N1344)/12)))</f>
        <v/>
      </c>
      <c r="P1344" s="90"/>
      <c r="Q1344" s="90"/>
      <c r="R1344" s="104">
        <f t="shared" si="182"/>
        <v>0</v>
      </c>
      <c r="T1344" s="145">
        <f t="shared" si="183"/>
        <v>0</v>
      </c>
      <c r="U1344" s="76">
        <f t="shared" ca="1" si="184"/>
        <v>0</v>
      </c>
      <c r="V1344" s="76">
        <f t="shared" ca="1" si="190"/>
        <v>0</v>
      </c>
      <c r="W1344" s="76">
        <f t="shared" ca="1" si="185"/>
        <v>0</v>
      </c>
      <c r="Y1344" s="106" t="str">
        <f t="shared" si="186"/>
        <v>prüfen</v>
      </c>
      <c r="Z1344" s="107" t="str">
        <f ca="1">IFERROR(OFFSET(MD!$U$5,MATCH(Grundlagen_Abrechnung_KAE!$E1344,MD_GENDER,0),0),"")</f>
        <v/>
      </c>
      <c r="AA1344" s="104">
        <f t="shared" si="187"/>
        <v>0</v>
      </c>
      <c r="AC1344" s="104">
        <f t="shared" si="188"/>
        <v>0</v>
      </c>
      <c r="AD1344" s="104">
        <f ca="1">IF(F1344="Arbeitgeberähnliche Stellung",OFFSET(MD!$Q$5,MATCH(Grundlagen_Abrechnung_KAE!$AK$7,MD_JAHR,0),0)*$H1344,IF(J1344&gt;0,AC1344,I1344))</f>
        <v>0</v>
      </c>
      <c r="AF1344" s="85" t="e">
        <f ca="1">OFFSET(MD!$P$5,MATCH($AK$7,MD_JAHR,0),0)*12</f>
        <v>#VALUE!</v>
      </c>
      <c r="AG1344" s="85">
        <f t="shared" si="189"/>
        <v>0</v>
      </c>
      <c r="AH1344" s="81"/>
      <c r="AJ1344" s="72"/>
      <c r="AK1344" s="72"/>
      <c r="AL1344" s="72"/>
      <c r="AM1344" s="72"/>
      <c r="AN1344" s="72"/>
    </row>
    <row r="1345" spans="2:40" ht="15" customHeight="1" x14ac:dyDescent="0.2">
      <c r="B1345" s="78"/>
      <c r="C1345" s="78"/>
      <c r="D1345" s="78"/>
      <c r="E1345" s="79"/>
      <c r="F1345" s="80"/>
      <c r="G1345" s="73"/>
      <c r="H1345" s="82"/>
      <c r="I1345" s="93"/>
      <c r="J1345" s="90"/>
      <c r="K1345" s="83"/>
      <c r="L1345" s="83"/>
      <c r="M1345" s="84"/>
      <c r="N1345" s="83"/>
      <c r="O1345" s="104" t="str">
        <f ca="1">IF($B1345="","",IF(F1345="Arbeitgeberähnliche Stellung",OFFSET(MD!$Q$5,MATCH(Grundlagen_Abrechnung_KAE!$AK$7,MD_JAHR,0),0)*$H1345,IF(((AD1345/12*M1345*12)+N1345)&gt;AF1345,AF1345/12,((AD1345/12*M1345*12)+N1345)/12)))</f>
        <v/>
      </c>
      <c r="P1345" s="90"/>
      <c r="Q1345" s="90"/>
      <c r="R1345" s="104">
        <f t="shared" si="182"/>
        <v>0</v>
      </c>
      <c r="T1345" s="145">
        <f t="shared" si="183"/>
        <v>0</v>
      </c>
      <c r="U1345" s="76">
        <f t="shared" ca="1" si="184"/>
        <v>0</v>
      </c>
      <c r="V1345" s="76">
        <f t="shared" ca="1" si="190"/>
        <v>0</v>
      </c>
      <c r="W1345" s="76">
        <f t="shared" ca="1" si="185"/>
        <v>0</v>
      </c>
      <c r="Y1345" s="106" t="str">
        <f t="shared" si="186"/>
        <v>prüfen</v>
      </c>
      <c r="Z1345" s="107" t="str">
        <f ca="1">IFERROR(OFFSET(MD!$U$5,MATCH(Grundlagen_Abrechnung_KAE!$E1345,MD_GENDER,0),0),"")</f>
        <v/>
      </c>
      <c r="AA1345" s="104">
        <f t="shared" si="187"/>
        <v>0</v>
      </c>
      <c r="AC1345" s="104">
        <f t="shared" si="188"/>
        <v>0</v>
      </c>
      <c r="AD1345" s="104">
        <f ca="1">IF(F1345="Arbeitgeberähnliche Stellung",OFFSET(MD!$Q$5,MATCH(Grundlagen_Abrechnung_KAE!$AK$7,MD_JAHR,0),0)*$H1345,IF(J1345&gt;0,AC1345,I1345))</f>
        <v>0</v>
      </c>
      <c r="AF1345" s="85" t="e">
        <f ca="1">OFFSET(MD!$P$5,MATCH($AK$7,MD_JAHR,0),0)*12</f>
        <v>#VALUE!</v>
      </c>
      <c r="AG1345" s="85">
        <f t="shared" si="189"/>
        <v>0</v>
      </c>
      <c r="AH1345" s="81"/>
      <c r="AJ1345" s="72"/>
      <c r="AK1345" s="72"/>
      <c r="AL1345" s="72"/>
      <c r="AM1345" s="72"/>
      <c r="AN1345" s="72"/>
    </row>
    <row r="1346" spans="2:40" ht="15" customHeight="1" x14ac:dyDescent="0.2">
      <c r="B1346" s="78"/>
      <c r="C1346" s="78"/>
      <c r="D1346" s="78"/>
      <c r="E1346" s="79"/>
      <c r="F1346" s="80"/>
      <c r="G1346" s="73"/>
      <c r="H1346" s="82"/>
      <c r="I1346" s="93"/>
      <c r="J1346" s="90"/>
      <c r="K1346" s="83"/>
      <c r="L1346" s="83"/>
      <c r="M1346" s="84"/>
      <c r="N1346" s="83"/>
      <c r="O1346" s="104" t="str">
        <f ca="1">IF($B1346="","",IF(F1346="Arbeitgeberähnliche Stellung",OFFSET(MD!$Q$5,MATCH(Grundlagen_Abrechnung_KAE!$AK$7,MD_JAHR,0),0)*$H1346,IF(((AD1346/12*M1346*12)+N1346)&gt;AF1346,AF1346/12,((AD1346/12*M1346*12)+N1346)/12)))</f>
        <v/>
      </c>
      <c r="P1346" s="90"/>
      <c r="Q1346" s="90"/>
      <c r="R1346" s="104">
        <f t="shared" si="182"/>
        <v>0</v>
      </c>
      <c r="T1346" s="145">
        <f t="shared" si="183"/>
        <v>0</v>
      </c>
      <c r="U1346" s="76">
        <f t="shared" ca="1" si="184"/>
        <v>0</v>
      </c>
      <c r="V1346" s="76">
        <f t="shared" ca="1" si="190"/>
        <v>0</v>
      </c>
      <c r="W1346" s="76">
        <f t="shared" ca="1" si="185"/>
        <v>0</v>
      </c>
      <c r="Y1346" s="106" t="str">
        <f t="shared" si="186"/>
        <v>prüfen</v>
      </c>
      <c r="Z1346" s="107" t="str">
        <f ca="1">IFERROR(OFFSET(MD!$U$5,MATCH(Grundlagen_Abrechnung_KAE!$E1346,MD_GENDER,0),0),"")</f>
        <v/>
      </c>
      <c r="AA1346" s="104">
        <f t="shared" si="187"/>
        <v>0</v>
      </c>
      <c r="AC1346" s="104">
        <f t="shared" si="188"/>
        <v>0</v>
      </c>
      <c r="AD1346" s="104">
        <f ca="1">IF(F1346="Arbeitgeberähnliche Stellung",OFFSET(MD!$Q$5,MATCH(Grundlagen_Abrechnung_KAE!$AK$7,MD_JAHR,0),0)*$H1346,IF(J1346&gt;0,AC1346,I1346))</f>
        <v>0</v>
      </c>
      <c r="AF1346" s="85" t="e">
        <f ca="1">OFFSET(MD!$P$5,MATCH($AK$7,MD_JAHR,0),0)*12</f>
        <v>#VALUE!</v>
      </c>
      <c r="AG1346" s="85">
        <f t="shared" si="189"/>
        <v>0</v>
      </c>
      <c r="AH1346" s="81"/>
      <c r="AJ1346" s="72"/>
      <c r="AK1346" s="72"/>
      <c r="AL1346" s="72"/>
      <c r="AM1346" s="72"/>
      <c r="AN1346" s="72"/>
    </row>
    <row r="1347" spans="2:40" ht="15" customHeight="1" x14ac:dyDescent="0.2">
      <c r="B1347" s="78"/>
      <c r="C1347" s="78"/>
      <c r="D1347" s="78"/>
      <c r="E1347" s="79"/>
      <c r="F1347" s="80"/>
      <c r="G1347" s="73"/>
      <c r="H1347" s="82"/>
      <c r="I1347" s="93"/>
      <c r="J1347" s="90"/>
      <c r="K1347" s="83"/>
      <c r="L1347" s="83"/>
      <c r="M1347" s="84"/>
      <c r="N1347" s="83"/>
      <c r="O1347" s="104" t="str">
        <f ca="1">IF($B1347="","",IF(F1347="Arbeitgeberähnliche Stellung",OFFSET(MD!$Q$5,MATCH(Grundlagen_Abrechnung_KAE!$AK$7,MD_JAHR,0),0)*$H1347,IF(((AD1347/12*M1347*12)+N1347)&gt;AF1347,AF1347/12,((AD1347/12*M1347*12)+N1347)/12)))</f>
        <v/>
      </c>
      <c r="P1347" s="90"/>
      <c r="Q1347" s="90"/>
      <c r="R1347" s="104">
        <f t="shared" si="182"/>
        <v>0</v>
      </c>
      <c r="T1347" s="145">
        <f t="shared" si="183"/>
        <v>0</v>
      </c>
      <c r="U1347" s="76">
        <f t="shared" ca="1" si="184"/>
        <v>0</v>
      </c>
      <c r="V1347" s="76">
        <f t="shared" ca="1" si="190"/>
        <v>0</v>
      </c>
      <c r="W1347" s="76">
        <f t="shared" ca="1" si="185"/>
        <v>0</v>
      </c>
      <c r="Y1347" s="106" t="str">
        <f t="shared" si="186"/>
        <v>prüfen</v>
      </c>
      <c r="Z1347" s="107" t="str">
        <f ca="1">IFERROR(OFFSET(MD!$U$5,MATCH(Grundlagen_Abrechnung_KAE!$E1347,MD_GENDER,0),0),"")</f>
        <v/>
      </c>
      <c r="AA1347" s="104">
        <f t="shared" si="187"/>
        <v>0</v>
      </c>
      <c r="AC1347" s="104">
        <f t="shared" si="188"/>
        <v>0</v>
      </c>
      <c r="AD1347" s="104">
        <f ca="1">IF(F1347="Arbeitgeberähnliche Stellung",OFFSET(MD!$Q$5,MATCH(Grundlagen_Abrechnung_KAE!$AK$7,MD_JAHR,0),0)*$H1347,IF(J1347&gt;0,AC1347,I1347))</f>
        <v>0</v>
      </c>
      <c r="AF1347" s="85" t="e">
        <f ca="1">OFFSET(MD!$P$5,MATCH($AK$7,MD_JAHR,0),0)*12</f>
        <v>#VALUE!</v>
      </c>
      <c r="AG1347" s="85">
        <f t="shared" si="189"/>
        <v>0</v>
      </c>
      <c r="AH1347" s="81"/>
      <c r="AJ1347" s="72"/>
      <c r="AK1347" s="72"/>
      <c r="AL1347" s="72"/>
      <c r="AM1347" s="72"/>
      <c r="AN1347" s="72"/>
    </row>
    <row r="1348" spans="2:40" ht="15" customHeight="1" x14ac:dyDescent="0.2">
      <c r="B1348" s="78"/>
      <c r="C1348" s="78"/>
      <c r="D1348" s="78"/>
      <c r="E1348" s="79"/>
      <c r="F1348" s="80"/>
      <c r="G1348" s="73"/>
      <c r="H1348" s="82"/>
      <c r="I1348" s="93"/>
      <c r="J1348" s="90"/>
      <c r="K1348" s="83"/>
      <c r="L1348" s="83"/>
      <c r="M1348" s="84"/>
      <c r="N1348" s="83"/>
      <c r="O1348" s="104" t="str">
        <f ca="1">IF($B1348="","",IF(F1348="Arbeitgeberähnliche Stellung",OFFSET(MD!$Q$5,MATCH(Grundlagen_Abrechnung_KAE!$AK$7,MD_JAHR,0),0)*$H1348,IF(((AD1348/12*M1348*12)+N1348)&gt;AF1348,AF1348/12,((AD1348/12*M1348*12)+N1348)/12)))</f>
        <v/>
      </c>
      <c r="P1348" s="90"/>
      <c r="Q1348" s="90"/>
      <c r="R1348" s="104">
        <f t="shared" si="182"/>
        <v>0</v>
      </c>
      <c r="T1348" s="145">
        <f t="shared" si="183"/>
        <v>0</v>
      </c>
      <c r="U1348" s="76">
        <f t="shared" ca="1" si="184"/>
        <v>0</v>
      </c>
      <c r="V1348" s="76">
        <f t="shared" ca="1" si="190"/>
        <v>0</v>
      </c>
      <c r="W1348" s="76">
        <f t="shared" ca="1" si="185"/>
        <v>0</v>
      </c>
      <c r="Y1348" s="106" t="str">
        <f t="shared" si="186"/>
        <v>prüfen</v>
      </c>
      <c r="Z1348" s="107" t="str">
        <f ca="1">IFERROR(OFFSET(MD!$U$5,MATCH(Grundlagen_Abrechnung_KAE!$E1348,MD_GENDER,0),0),"")</f>
        <v/>
      </c>
      <c r="AA1348" s="104">
        <f t="shared" si="187"/>
        <v>0</v>
      </c>
      <c r="AC1348" s="104">
        <f t="shared" si="188"/>
        <v>0</v>
      </c>
      <c r="AD1348" s="104">
        <f ca="1">IF(F1348="Arbeitgeberähnliche Stellung",OFFSET(MD!$Q$5,MATCH(Grundlagen_Abrechnung_KAE!$AK$7,MD_JAHR,0),0)*$H1348,IF(J1348&gt;0,AC1348,I1348))</f>
        <v>0</v>
      </c>
      <c r="AF1348" s="85" t="e">
        <f ca="1">OFFSET(MD!$P$5,MATCH($AK$7,MD_JAHR,0),0)*12</f>
        <v>#VALUE!</v>
      </c>
      <c r="AG1348" s="85">
        <f t="shared" si="189"/>
        <v>0</v>
      </c>
      <c r="AH1348" s="81"/>
      <c r="AJ1348" s="72"/>
      <c r="AK1348" s="72"/>
      <c r="AL1348" s="72"/>
      <c r="AM1348" s="72"/>
      <c r="AN1348" s="72"/>
    </row>
    <row r="1349" spans="2:40" ht="15" customHeight="1" x14ac:dyDescent="0.2">
      <c r="B1349" s="78"/>
      <c r="C1349" s="78"/>
      <c r="D1349" s="78"/>
      <c r="E1349" s="79"/>
      <c r="F1349" s="80"/>
      <c r="G1349" s="73"/>
      <c r="H1349" s="82"/>
      <c r="I1349" s="93"/>
      <c r="J1349" s="90"/>
      <c r="K1349" s="83"/>
      <c r="L1349" s="83"/>
      <c r="M1349" s="84"/>
      <c r="N1349" s="83"/>
      <c r="O1349" s="104" t="str">
        <f ca="1">IF($B1349="","",IF(F1349="Arbeitgeberähnliche Stellung",OFFSET(MD!$Q$5,MATCH(Grundlagen_Abrechnung_KAE!$AK$7,MD_JAHR,0),0)*$H1349,IF(((AD1349/12*M1349*12)+N1349)&gt;AF1349,AF1349/12,((AD1349/12*M1349*12)+N1349)/12)))</f>
        <v/>
      </c>
      <c r="P1349" s="90"/>
      <c r="Q1349" s="90"/>
      <c r="R1349" s="104">
        <f t="shared" si="182"/>
        <v>0</v>
      </c>
      <c r="T1349" s="145">
        <f t="shared" si="183"/>
        <v>0</v>
      </c>
      <c r="U1349" s="76">
        <f t="shared" ca="1" si="184"/>
        <v>0</v>
      </c>
      <c r="V1349" s="76">
        <f t="shared" ca="1" si="190"/>
        <v>0</v>
      </c>
      <c r="W1349" s="76">
        <f t="shared" ca="1" si="185"/>
        <v>0</v>
      </c>
      <c r="Y1349" s="106" t="str">
        <f t="shared" si="186"/>
        <v>prüfen</v>
      </c>
      <c r="Z1349" s="107" t="str">
        <f ca="1">IFERROR(OFFSET(MD!$U$5,MATCH(Grundlagen_Abrechnung_KAE!$E1349,MD_GENDER,0),0),"")</f>
        <v/>
      </c>
      <c r="AA1349" s="104">
        <f t="shared" si="187"/>
        <v>0</v>
      </c>
      <c r="AC1349" s="104">
        <f t="shared" si="188"/>
        <v>0</v>
      </c>
      <c r="AD1349" s="104">
        <f ca="1">IF(F1349="Arbeitgeberähnliche Stellung",OFFSET(MD!$Q$5,MATCH(Grundlagen_Abrechnung_KAE!$AK$7,MD_JAHR,0),0)*$H1349,IF(J1349&gt;0,AC1349,I1349))</f>
        <v>0</v>
      </c>
      <c r="AF1349" s="85" t="e">
        <f ca="1">OFFSET(MD!$P$5,MATCH($AK$7,MD_JAHR,0),0)*12</f>
        <v>#VALUE!</v>
      </c>
      <c r="AG1349" s="85">
        <f t="shared" si="189"/>
        <v>0</v>
      </c>
      <c r="AH1349" s="81"/>
      <c r="AJ1349" s="72"/>
      <c r="AK1349" s="72"/>
      <c r="AL1349" s="72"/>
      <c r="AM1349" s="72"/>
      <c r="AN1349" s="72"/>
    </row>
    <row r="1350" spans="2:40" ht="15" customHeight="1" x14ac:dyDescent="0.2">
      <c r="B1350" s="78"/>
      <c r="C1350" s="78"/>
      <c r="D1350" s="78"/>
      <c r="E1350" s="79"/>
      <c r="F1350" s="80"/>
      <c r="G1350" s="73"/>
      <c r="H1350" s="82"/>
      <c r="I1350" s="93"/>
      <c r="J1350" s="90"/>
      <c r="K1350" s="83"/>
      <c r="L1350" s="83"/>
      <c r="M1350" s="84"/>
      <c r="N1350" s="83"/>
      <c r="O1350" s="104" t="str">
        <f ca="1">IF($B1350="","",IF(F1350="Arbeitgeberähnliche Stellung",OFFSET(MD!$Q$5,MATCH(Grundlagen_Abrechnung_KAE!$AK$7,MD_JAHR,0),0)*$H1350,IF(((AD1350/12*M1350*12)+N1350)&gt;AF1350,AF1350/12,((AD1350/12*M1350*12)+N1350)/12)))</f>
        <v/>
      </c>
      <c r="P1350" s="90"/>
      <c r="Q1350" s="90"/>
      <c r="R1350" s="104">
        <f t="shared" si="182"/>
        <v>0</v>
      </c>
      <c r="T1350" s="145">
        <f t="shared" si="183"/>
        <v>0</v>
      </c>
      <c r="U1350" s="76">
        <f t="shared" ca="1" si="184"/>
        <v>0</v>
      </c>
      <c r="V1350" s="76">
        <f t="shared" ca="1" si="190"/>
        <v>0</v>
      </c>
      <c r="W1350" s="76">
        <f t="shared" ca="1" si="185"/>
        <v>0</v>
      </c>
      <c r="Y1350" s="106" t="str">
        <f t="shared" si="186"/>
        <v>prüfen</v>
      </c>
      <c r="Z1350" s="107" t="str">
        <f ca="1">IFERROR(OFFSET(MD!$U$5,MATCH(Grundlagen_Abrechnung_KAE!$E1350,MD_GENDER,0),0),"")</f>
        <v/>
      </c>
      <c r="AA1350" s="104">
        <f t="shared" si="187"/>
        <v>0</v>
      </c>
      <c r="AC1350" s="104">
        <f t="shared" si="188"/>
        <v>0</v>
      </c>
      <c r="AD1350" s="104">
        <f ca="1">IF(F1350="Arbeitgeberähnliche Stellung",OFFSET(MD!$Q$5,MATCH(Grundlagen_Abrechnung_KAE!$AK$7,MD_JAHR,0),0)*$H1350,IF(J1350&gt;0,AC1350,I1350))</f>
        <v>0</v>
      </c>
      <c r="AF1350" s="85" t="e">
        <f ca="1">OFFSET(MD!$P$5,MATCH($AK$7,MD_JAHR,0),0)*12</f>
        <v>#VALUE!</v>
      </c>
      <c r="AG1350" s="85">
        <f t="shared" si="189"/>
        <v>0</v>
      </c>
      <c r="AH1350" s="81"/>
      <c r="AJ1350" s="72"/>
      <c r="AK1350" s="72"/>
      <c r="AL1350" s="72"/>
      <c r="AM1350" s="72"/>
      <c r="AN1350" s="72"/>
    </row>
    <row r="1351" spans="2:40" ht="15" customHeight="1" x14ac:dyDescent="0.2">
      <c r="B1351" s="78"/>
      <c r="C1351" s="78"/>
      <c r="D1351" s="78"/>
      <c r="E1351" s="79"/>
      <c r="F1351" s="80"/>
      <c r="G1351" s="73"/>
      <c r="H1351" s="82"/>
      <c r="I1351" s="93"/>
      <c r="J1351" s="90"/>
      <c r="K1351" s="83"/>
      <c r="L1351" s="83"/>
      <c r="M1351" s="84"/>
      <c r="N1351" s="83"/>
      <c r="O1351" s="104" t="str">
        <f ca="1">IF($B1351="","",IF(F1351="Arbeitgeberähnliche Stellung",OFFSET(MD!$Q$5,MATCH(Grundlagen_Abrechnung_KAE!$AK$7,MD_JAHR,0),0)*$H1351,IF(((AD1351/12*M1351*12)+N1351)&gt;AF1351,AF1351/12,((AD1351/12*M1351*12)+N1351)/12)))</f>
        <v/>
      </c>
      <c r="P1351" s="90"/>
      <c r="Q1351" s="90"/>
      <c r="R1351" s="104">
        <f t="shared" si="182"/>
        <v>0</v>
      </c>
      <c r="T1351" s="145">
        <f t="shared" si="183"/>
        <v>0</v>
      </c>
      <c r="U1351" s="76">
        <f t="shared" ca="1" si="184"/>
        <v>0</v>
      </c>
      <c r="V1351" s="76">
        <f t="shared" ca="1" si="190"/>
        <v>0</v>
      </c>
      <c r="W1351" s="76">
        <f t="shared" ca="1" si="185"/>
        <v>0</v>
      </c>
      <c r="Y1351" s="106" t="str">
        <f t="shared" si="186"/>
        <v>prüfen</v>
      </c>
      <c r="Z1351" s="107" t="str">
        <f ca="1">IFERROR(OFFSET(MD!$U$5,MATCH(Grundlagen_Abrechnung_KAE!$E1351,MD_GENDER,0),0),"")</f>
        <v/>
      </c>
      <c r="AA1351" s="104">
        <f t="shared" si="187"/>
        <v>0</v>
      </c>
      <c r="AC1351" s="104">
        <f t="shared" si="188"/>
        <v>0</v>
      </c>
      <c r="AD1351" s="104">
        <f ca="1">IF(F1351="Arbeitgeberähnliche Stellung",OFFSET(MD!$Q$5,MATCH(Grundlagen_Abrechnung_KAE!$AK$7,MD_JAHR,0),0)*$H1351,IF(J1351&gt;0,AC1351,I1351))</f>
        <v>0</v>
      </c>
      <c r="AF1351" s="85" t="e">
        <f ca="1">OFFSET(MD!$P$5,MATCH($AK$7,MD_JAHR,0),0)*12</f>
        <v>#VALUE!</v>
      </c>
      <c r="AG1351" s="85">
        <f t="shared" si="189"/>
        <v>0</v>
      </c>
      <c r="AH1351" s="81"/>
      <c r="AJ1351" s="72"/>
      <c r="AK1351" s="72"/>
      <c r="AL1351" s="72"/>
      <c r="AM1351" s="72"/>
      <c r="AN1351" s="72"/>
    </row>
    <row r="1352" spans="2:40" ht="15" customHeight="1" x14ac:dyDescent="0.2">
      <c r="B1352" s="78"/>
      <c r="C1352" s="78"/>
      <c r="D1352" s="78"/>
      <c r="E1352" s="79"/>
      <c r="F1352" s="80"/>
      <c r="G1352" s="73"/>
      <c r="H1352" s="82"/>
      <c r="I1352" s="93"/>
      <c r="J1352" s="90"/>
      <c r="K1352" s="83"/>
      <c r="L1352" s="83"/>
      <c r="M1352" s="84"/>
      <c r="N1352" s="83"/>
      <c r="O1352" s="104" t="str">
        <f ca="1">IF($B1352="","",IF(F1352="Arbeitgeberähnliche Stellung",OFFSET(MD!$Q$5,MATCH(Grundlagen_Abrechnung_KAE!$AK$7,MD_JAHR,0),0)*$H1352,IF(((AD1352/12*M1352*12)+N1352)&gt;AF1352,AF1352/12,((AD1352/12*M1352*12)+N1352)/12)))</f>
        <v/>
      </c>
      <c r="P1352" s="90"/>
      <c r="Q1352" s="90"/>
      <c r="R1352" s="104">
        <f t="shared" si="182"/>
        <v>0</v>
      </c>
      <c r="T1352" s="145">
        <f t="shared" si="183"/>
        <v>0</v>
      </c>
      <c r="U1352" s="76">
        <f t="shared" ca="1" si="184"/>
        <v>0</v>
      </c>
      <c r="V1352" s="76">
        <f t="shared" ca="1" si="190"/>
        <v>0</v>
      </c>
      <c r="W1352" s="76">
        <f t="shared" ca="1" si="185"/>
        <v>0</v>
      </c>
      <c r="Y1352" s="106" t="str">
        <f t="shared" si="186"/>
        <v>prüfen</v>
      </c>
      <c r="Z1352" s="107" t="str">
        <f ca="1">IFERROR(OFFSET(MD!$U$5,MATCH(Grundlagen_Abrechnung_KAE!$E1352,MD_GENDER,0),0),"")</f>
        <v/>
      </c>
      <c r="AA1352" s="104">
        <f t="shared" si="187"/>
        <v>0</v>
      </c>
      <c r="AC1352" s="104">
        <f t="shared" si="188"/>
        <v>0</v>
      </c>
      <c r="AD1352" s="104">
        <f ca="1">IF(F1352="Arbeitgeberähnliche Stellung",OFFSET(MD!$Q$5,MATCH(Grundlagen_Abrechnung_KAE!$AK$7,MD_JAHR,0),0)*$H1352,IF(J1352&gt;0,AC1352,I1352))</f>
        <v>0</v>
      </c>
      <c r="AF1352" s="85" t="e">
        <f ca="1">OFFSET(MD!$P$5,MATCH($AK$7,MD_JAHR,0),0)*12</f>
        <v>#VALUE!</v>
      </c>
      <c r="AG1352" s="85">
        <f t="shared" si="189"/>
        <v>0</v>
      </c>
      <c r="AH1352" s="81"/>
      <c r="AJ1352" s="72"/>
      <c r="AK1352" s="72"/>
      <c r="AL1352" s="72"/>
      <c r="AM1352" s="72"/>
      <c r="AN1352" s="72"/>
    </row>
    <row r="1353" spans="2:40" ht="15" customHeight="1" x14ac:dyDescent="0.2">
      <c r="B1353" s="78"/>
      <c r="C1353" s="78"/>
      <c r="D1353" s="78"/>
      <c r="E1353" s="79"/>
      <c r="F1353" s="80"/>
      <c r="G1353" s="73"/>
      <c r="H1353" s="82"/>
      <c r="I1353" s="93"/>
      <c r="J1353" s="90"/>
      <c r="K1353" s="83"/>
      <c r="L1353" s="83"/>
      <c r="M1353" s="84"/>
      <c r="N1353" s="83"/>
      <c r="O1353" s="104" t="str">
        <f ca="1">IF($B1353="","",IF(F1353="Arbeitgeberähnliche Stellung",OFFSET(MD!$Q$5,MATCH(Grundlagen_Abrechnung_KAE!$AK$7,MD_JAHR,0),0)*$H1353,IF(((AD1353/12*M1353*12)+N1353)&gt;AF1353,AF1353/12,((AD1353/12*M1353*12)+N1353)/12)))</f>
        <v/>
      </c>
      <c r="P1353" s="90"/>
      <c r="Q1353" s="90"/>
      <c r="R1353" s="104">
        <f t="shared" si="182"/>
        <v>0</v>
      </c>
      <c r="T1353" s="145">
        <f t="shared" si="183"/>
        <v>0</v>
      </c>
      <c r="U1353" s="76">
        <f t="shared" ca="1" si="184"/>
        <v>0</v>
      </c>
      <c r="V1353" s="76">
        <f t="shared" ca="1" si="190"/>
        <v>0</v>
      </c>
      <c r="W1353" s="76">
        <f t="shared" ca="1" si="185"/>
        <v>0</v>
      </c>
      <c r="Y1353" s="106" t="str">
        <f t="shared" si="186"/>
        <v>prüfen</v>
      </c>
      <c r="Z1353" s="107" t="str">
        <f ca="1">IFERROR(OFFSET(MD!$U$5,MATCH(Grundlagen_Abrechnung_KAE!$E1353,MD_GENDER,0),0),"")</f>
        <v/>
      </c>
      <c r="AA1353" s="104">
        <f t="shared" si="187"/>
        <v>0</v>
      </c>
      <c r="AC1353" s="104">
        <f t="shared" si="188"/>
        <v>0</v>
      </c>
      <c r="AD1353" s="104">
        <f ca="1">IF(F1353="Arbeitgeberähnliche Stellung",OFFSET(MD!$Q$5,MATCH(Grundlagen_Abrechnung_KAE!$AK$7,MD_JAHR,0),0)*$H1353,IF(J1353&gt;0,AC1353,I1353))</f>
        <v>0</v>
      </c>
      <c r="AF1353" s="85" t="e">
        <f ca="1">OFFSET(MD!$P$5,MATCH($AK$7,MD_JAHR,0),0)*12</f>
        <v>#VALUE!</v>
      </c>
      <c r="AG1353" s="85">
        <f t="shared" si="189"/>
        <v>0</v>
      </c>
      <c r="AH1353" s="81"/>
      <c r="AJ1353" s="72"/>
      <c r="AK1353" s="72"/>
      <c r="AL1353" s="72"/>
      <c r="AM1353" s="72"/>
      <c r="AN1353" s="72"/>
    </row>
    <row r="1354" spans="2:40" ht="15" customHeight="1" x14ac:dyDescent="0.2">
      <c r="B1354" s="78"/>
      <c r="C1354" s="78"/>
      <c r="D1354" s="78"/>
      <c r="E1354" s="79"/>
      <c r="F1354" s="80"/>
      <c r="G1354" s="73"/>
      <c r="H1354" s="82"/>
      <c r="I1354" s="93"/>
      <c r="J1354" s="90"/>
      <c r="K1354" s="83"/>
      <c r="L1354" s="83"/>
      <c r="M1354" s="84"/>
      <c r="N1354" s="83"/>
      <c r="O1354" s="104" t="str">
        <f ca="1">IF($B1354="","",IF(F1354="Arbeitgeberähnliche Stellung",OFFSET(MD!$Q$5,MATCH(Grundlagen_Abrechnung_KAE!$AK$7,MD_JAHR,0),0)*$H1354,IF(((AD1354/12*M1354*12)+N1354)&gt;AF1354,AF1354/12,((AD1354/12*M1354*12)+N1354)/12)))</f>
        <v/>
      </c>
      <c r="P1354" s="90"/>
      <c r="Q1354" s="90"/>
      <c r="R1354" s="104">
        <f t="shared" si="182"/>
        <v>0</v>
      </c>
      <c r="T1354" s="145">
        <f t="shared" si="183"/>
        <v>0</v>
      </c>
      <c r="U1354" s="76">
        <f t="shared" ca="1" si="184"/>
        <v>0</v>
      </c>
      <c r="V1354" s="76">
        <f t="shared" ca="1" si="190"/>
        <v>0</v>
      </c>
      <c r="W1354" s="76">
        <f t="shared" ca="1" si="185"/>
        <v>0</v>
      </c>
      <c r="Y1354" s="106" t="str">
        <f t="shared" si="186"/>
        <v>prüfen</v>
      </c>
      <c r="Z1354" s="107" t="str">
        <f ca="1">IFERROR(OFFSET(MD!$U$5,MATCH(Grundlagen_Abrechnung_KAE!$E1354,MD_GENDER,0),0),"")</f>
        <v/>
      </c>
      <c r="AA1354" s="104">
        <f t="shared" si="187"/>
        <v>0</v>
      </c>
      <c r="AC1354" s="104">
        <f t="shared" si="188"/>
        <v>0</v>
      </c>
      <c r="AD1354" s="104">
        <f ca="1">IF(F1354="Arbeitgeberähnliche Stellung",OFFSET(MD!$Q$5,MATCH(Grundlagen_Abrechnung_KAE!$AK$7,MD_JAHR,0),0)*$H1354,IF(J1354&gt;0,AC1354,I1354))</f>
        <v>0</v>
      </c>
      <c r="AF1354" s="85" t="e">
        <f ca="1">OFFSET(MD!$P$5,MATCH($AK$7,MD_JAHR,0),0)*12</f>
        <v>#VALUE!</v>
      </c>
      <c r="AG1354" s="85">
        <f t="shared" si="189"/>
        <v>0</v>
      </c>
      <c r="AH1354" s="81"/>
      <c r="AJ1354" s="72"/>
      <c r="AK1354" s="72"/>
      <c r="AL1354" s="72"/>
      <c r="AM1354" s="72"/>
      <c r="AN1354" s="72"/>
    </row>
    <row r="1355" spans="2:40" ht="15" customHeight="1" x14ac:dyDescent="0.2">
      <c r="B1355" s="78"/>
      <c r="C1355" s="78"/>
      <c r="D1355" s="78"/>
      <c r="E1355" s="79"/>
      <c r="F1355" s="80"/>
      <c r="G1355" s="73"/>
      <c r="H1355" s="82"/>
      <c r="I1355" s="93"/>
      <c r="J1355" s="90"/>
      <c r="K1355" s="83"/>
      <c r="L1355" s="83"/>
      <c r="M1355" s="84"/>
      <c r="N1355" s="83"/>
      <c r="O1355" s="104" t="str">
        <f ca="1">IF($B1355="","",IF(F1355="Arbeitgeberähnliche Stellung",OFFSET(MD!$Q$5,MATCH(Grundlagen_Abrechnung_KAE!$AK$7,MD_JAHR,0),0)*$H1355,IF(((AD1355/12*M1355*12)+N1355)&gt;AF1355,AF1355/12,((AD1355/12*M1355*12)+N1355)/12)))</f>
        <v/>
      </c>
      <c r="P1355" s="90"/>
      <c r="Q1355" s="90"/>
      <c r="R1355" s="104">
        <f t="shared" si="182"/>
        <v>0</v>
      </c>
      <c r="T1355" s="145">
        <f t="shared" si="183"/>
        <v>0</v>
      </c>
      <c r="U1355" s="76">
        <f t="shared" ca="1" si="184"/>
        <v>0</v>
      </c>
      <c r="V1355" s="76">
        <f t="shared" ca="1" si="190"/>
        <v>0</v>
      </c>
      <c r="W1355" s="76">
        <f t="shared" ca="1" si="185"/>
        <v>0</v>
      </c>
      <c r="Y1355" s="106" t="str">
        <f t="shared" si="186"/>
        <v>prüfen</v>
      </c>
      <c r="Z1355" s="107" t="str">
        <f ca="1">IFERROR(OFFSET(MD!$U$5,MATCH(Grundlagen_Abrechnung_KAE!$E1355,MD_GENDER,0),0),"")</f>
        <v/>
      </c>
      <c r="AA1355" s="104">
        <f t="shared" si="187"/>
        <v>0</v>
      </c>
      <c r="AC1355" s="104">
        <f t="shared" si="188"/>
        <v>0</v>
      </c>
      <c r="AD1355" s="104">
        <f ca="1">IF(F1355="Arbeitgeberähnliche Stellung",OFFSET(MD!$Q$5,MATCH(Grundlagen_Abrechnung_KAE!$AK$7,MD_JAHR,0),0)*$H1355,IF(J1355&gt;0,AC1355,I1355))</f>
        <v>0</v>
      </c>
      <c r="AF1355" s="85" t="e">
        <f ca="1">OFFSET(MD!$P$5,MATCH($AK$7,MD_JAHR,0),0)*12</f>
        <v>#VALUE!</v>
      </c>
      <c r="AG1355" s="85">
        <f t="shared" si="189"/>
        <v>0</v>
      </c>
      <c r="AH1355" s="81"/>
      <c r="AJ1355" s="72"/>
      <c r="AK1355" s="72"/>
      <c r="AL1355" s="72"/>
      <c r="AM1355" s="72"/>
      <c r="AN1355" s="72"/>
    </row>
    <row r="1356" spans="2:40" ht="15" customHeight="1" x14ac:dyDescent="0.2">
      <c r="B1356" s="78"/>
      <c r="C1356" s="78"/>
      <c r="D1356" s="78"/>
      <c r="E1356" s="79"/>
      <c r="F1356" s="80"/>
      <c r="G1356" s="73"/>
      <c r="H1356" s="82"/>
      <c r="I1356" s="93"/>
      <c r="J1356" s="90"/>
      <c r="K1356" s="83"/>
      <c r="L1356" s="83"/>
      <c r="M1356" s="84"/>
      <c r="N1356" s="83"/>
      <c r="O1356" s="104" t="str">
        <f ca="1">IF($B1356="","",IF(F1356="Arbeitgeberähnliche Stellung",OFFSET(MD!$Q$5,MATCH(Grundlagen_Abrechnung_KAE!$AK$7,MD_JAHR,0),0)*$H1356,IF(((AD1356/12*M1356*12)+N1356)&gt;AF1356,AF1356/12,((AD1356/12*M1356*12)+N1356)/12)))</f>
        <v/>
      </c>
      <c r="P1356" s="90"/>
      <c r="Q1356" s="90"/>
      <c r="R1356" s="104">
        <f t="shared" si="182"/>
        <v>0</v>
      </c>
      <c r="T1356" s="145">
        <f t="shared" si="183"/>
        <v>0</v>
      </c>
      <c r="U1356" s="76">
        <f t="shared" ca="1" si="184"/>
        <v>0</v>
      </c>
      <c r="V1356" s="76">
        <f t="shared" ca="1" si="190"/>
        <v>0</v>
      </c>
      <c r="W1356" s="76">
        <f t="shared" ca="1" si="185"/>
        <v>0</v>
      </c>
      <c r="Y1356" s="106" t="str">
        <f t="shared" si="186"/>
        <v>prüfen</v>
      </c>
      <c r="Z1356" s="107" t="str">
        <f ca="1">IFERROR(OFFSET(MD!$U$5,MATCH(Grundlagen_Abrechnung_KAE!$E1356,MD_GENDER,0),0),"")</f>
        <v/>
      </c>
      <c r="AA1356" s="104">
        <f t="shared" si="187"/>
        <v>0</v>
      </c>
      <c r="AC1356" s="104">
        <f t="shared" si="188"/>
        <v>0</v>
      </c>
      <c r="AD1356" s="104">
        <f ca="1">IF(F1356="Arbeitgeberähnliche Stellung",OFFSET(MD!$Q$5,MATCH(Grundlagen_Abrechnung_KAE!$AK$7,MD_JAHR,0),0)*$H1356,IF(J1356&gt;0,AC1356,I1356))</f>
        <v>0</v>
      </c>
      <c r="AF1356" s="85" t="e">
        <f ca="1">OFFSET(MD!$P$5,MATCH($AK$7,MD_JAHR,0),0)*12</f>
        <v>#VALUE!</v>
      </c>
      <c r="AG1356" s="85">
        <f t="shared" si="189"/>
        <v>0</v>
      </c>
      <c r="AH1356" s="81"/>
      <c r="AJ1356" s="72"/>
      <c r="AK1356" s="72"/>
      <c r="AL1356" s="72"/>
      <c r="AM1356" s="72"/>
      <c r="AN1356" s="72"/>
    </row>
    <row r="1357" spans="2:40" ht="15" customHeight="1" x14ac:dyDescent="0.2">
      <c r="B1357" s="78"/>
      <c r="C1357" s="78"/>
      <c r="D1357" s="78"/>
      <c r="E1357" s="79"/>
      <c r="F1357" s="80"/>
      <c r="G1357" s="73"/>
      <c r="H1357" s="82"/>
      <c r="I1357" s="93"/>
      <c r="J1357" s="90"/>
      <c r="K1357" s="83"/>
      <c r="L1357" s="83"/>
      <c r="M1357" s="84"/>
      <c r="N1357" s="83"/>
      <c r="O1357" s="104" t="str">
        <f ca="1">IF($B1357="","",IF(F1357="Arbeitgeberähnliche Stellung",OFFSET(MD!$Q$5,MATCH(Grundlagen_Abrechnung_KAE!$AK$7,MD_JAHR,0),0)*$H1357,IF(((AD1357/12*M1357*12)+N1357)&gt;AF1357,AF1357/12,((AD1357/12*M1357*12)+N1357)/12)))</f>
        <v/>
      </c>
      <c r="P1357" s="90"/>
      <c r="Q1357" s="90"/>
      <c r="R1357" s="104">
        <f t="shared" si="182"/>
        <v>0</v>
      </c>
      <c r="T1357" s="145">
        <f t="shared" si="183"/>
        <v>0</v>
      </c>
      <c r="U1357" s="76">
        <f t="shared" ca="1" si="184"/>
        <v>0</v>
      </c>
      <c r="V1357" s="76">
        <f t="shared" ca="1" si="190"/>
        <v>0</v>
      </c>
      <c r="W1357" s="76">
        <f t="shared" ca="1" si="185"/>
        <v>0</v>
      </c>
      <c r="Y1357" s="106" t="str">
        <f t="shared" si="186"/>
        <v>prüfen</v>
      </c>
      <c r="Z1357" s="107" t="str">
        <f ca="1">IFERROR(OFFSET(MD!$U$5,MATCH(Grundlagen_Abrechnung_KAE!$E1357,MD_GENDER,0),0),"")</f>
        <v/>
      </c>
      <c r="AA1357" s="104">
        <f t="shared" si="187"/>
        <v>0</v>
      </c>
      <c r="AC1357" s="104">
        <f t="shared" si="188"/>
        <v>0</v>
      </c>
      <c r="AD1357" s="104">
        <f ca="1">IF(F1357="Arbeitgeberähnliche Stellung",OFFSET(MD!$Q$5,MATCH(Grundlagen_Abrechnung_KAE!$AK$7,MD_JAHR,0),0)*$H1357,IF(J1357&gt;0,AC1357,I1357))</f>
        <v>0</v>
      </c>
      <c r="AF1357" s="85" t="e">
        <f ca="1">OFFSET(MD!$P$5,MATCH($AK$7,MD_JAHR,0),0)*12</f>
        <v>#VALUE!</v>
      </c>
      <c r="AG1357" s="85">
        <f t="shared" si="189"/>
        <v>0</v>
      </c>
      <c r="AH1357" s="81"/>
      <c r="AJ1357" s="72"/>
      <c r="AK1357" s="72"/>
      <c r="AL1357" s="72"/>
      <c r="AM1357" s="72"/>
      <c r="AN1357" s="72"/>
    </row>
    <row r="1358" spans="2:40" ht="15" customHeight="1" x14ac:dyDescent="0.2">
      <c r="B1358" s="78"/>
      <c r="C1358" s="78"/>
      <c r="D1358" s="78"/>
      <c r="E1358" s="79"/>
      <c r="F1358" s="80"/>
      <c r="G1358" s="73"/>
      <c r="H1358" s="82"/>
      <c r="I1358" s="93"/>
      <c r="J1358" s="90"/>
      <c r="K1358" s="83"/>
      <c r="L1358" s="83"/>
      <c r="M1358" s="84"/>
      <c r="N1358" s="83"/>
      <c r="O1358" s="104" t="str">
        <f ca="1">IF($B1358="","",IF(F1358="Arbeitgeberähnliche Stellung",OFFSET(MD!$Q$5,MATCH(Grundlagen_Abrechnung_KAE!$AK$7,MD_JAHR,0),0)*$H1358,IF(((AD1358/12*M1358*12)+N1358)&gt;AF1358,AF1358/12,((AD1358/12*M1358*12)+N1358)/12)))</f>
        <v/>
      </c>
      <c r="P1358" s="90"/>
      <c r="Q1358" s="90"/>
      <c r="R1358" s="104">
        <f t="shared" si="182"/>
        <v>0</v>
      </c>
      <c r="T1358" s="145">
        <f t="shared" si="183"/>
        <v>0</v>
      </c>
      <c r="U1358" s="76">
        <f t="shared" ca="1" si="184"/>
        <v>0</v>
      </c>
      <c r="V1358" s="76">
        <f t="shared" ca="1" si="190"/>
        <v>0</v>
      </c>
      <c r="W1358" s="76">
        <f t="shared" ca="1" si="185"/>
        <v>0</v>
      </c>
      <c r="Y1358" s="106" t="str">
        <f t="shared" si="186"/>
        <v>prüfen</v>
      </c>
      <c r="Z1358" s="107" t="str">
        <f ca="1">IFERROR(OFFSET(MD!$U$5,MATCH(Grundlagen_Abrechnung_KAE!$E1358,MD_GENDER,0),0),"")</f>
        <v/>
      </c>
      <c r="AA1358" s="104">
        <f t="shared" si="187"/>
        <v>0</v>
      </c>
      <c r="AC1358" s="104">
        <f t="shared" si="188"/>
        <v>0</v>
      </c>
      <c r="AD1358" s="104">
        <f ca="1">IF(F1358="Arbeitgeberähnliche Stellung",OFFSET(MD!$Q$5,MATCH(Grundlagen_Abrechnung_KAE!$AK$7,MD_JAHR,0),0)*$H1358,IF(J1358&gt;0,AC1358,I1358))</f>
        <v>0</v>
      </c>
      <c r="AF1358" s="85" t="e">
        <f ca="1">OFFSET(MD!$P$5,MATCH($AK$7,MD_JAHR,0),0)*12</f>
        <v>#VALUE!</v>
      </c>
      <c r="AG1358" s="85">
        <f t="shared" si="189"/>
        <v>0</v>
      </c>
      <c r="AH1358" s="81"/>
      <c r="AJ1358" s="72"/>
      <c r="AK1358" s="72"/>
      <c r="AL1358" s="72"/>
      <c r="AM1358" s="72"/>
      <c r="AN1358" s="72"/>
    </row>
    <row r="1359" spans="2:40" ht="15" customHeight="1" x14ac:dyDescent="0.2">
      <c r="B1359" s="78"/>
      <c r="C1359" s="78"/>
      <c r="D1359" s="78"/>
      <c r="E1359" s="79"/>
      <c r="F1359" s="80"/>
      <c r="G1359" s="73"/>
      <c r="H1359" s="82"/>
      <c r="I1359" s="93"/>
      <c r="J1359" s="90"/>
      <c r="K1359" s="83"/>
      <c r="L1359" s="83"/>
      <c r="M1359" s="84"/>
      <c r="N1359" s="83"/>
      <c r="O1359" s="104" t="str">
        <f ca="1">IF($B1359="","",IF(F1359="Arbeitgeberähnliche Stellung",OFFSET(MD!$Q$5,MATCH(Grundlagen_Abrechnung_KAE!$AK$7,MD_JAHR,0),0)*$H1359,IF(((AD1359/12*M1359*12)+N1359)&gt;AF1359,AF1359/12,((AD1359/12*M1359*12)+N1359)/12)))</f>
        <v/>
      </c>
      <c r="P1359" s="90"/>
      <c r="Q1359" s="90"/>
      <c r="R1359" s="104">
        <f t="shared" si="182"/>
        <v>0</v>
      </c>
      <c r="T1359" s="145">
        <f t="shared" si="183"/>
        <v>0</v>
      </c>
      <c r="U1359" s="76">
        <f t="shared" ca="1" si="184"/>
        <v>0</v>
      </c>
      <c r="V1359" s="76">
        <f t="shared" ca="1" si="190"/>
        <v>0</v>
      </c>
      <c r="W1359" s="76">
        <f t="shared" ca="1" si="185"/>
        <v>0</v>
      </c>
      <c r="Y1359" s="106" t="str">
        <f t="shared" si="186"/>
        <v>prüfen</v>
      </c>
      <c r="Z1359" s="107" t="str">
        <f ca="1">IFERROR(OFFSET(MD!$U$5,MATCH(Grundlagen_Abrechnung_KAE!$E1359,MD_GENDER,0),0),"")</f>
        <v/>
      </c>
      <c r="AA1359" s="104">
        <f t="shared" si="187"/>
        <v>0</v>
      </c>
      <c r="AC1359" s="104">
        <f t="shared" si="188"/>
        <v>0</v>
      </c>
      <c r="AD1359" s="104">
        <f ca="1">IF(F1359="Arbeitgeberähnliche Stellung",OFFSET(MD!$Q$5,MATCH(Grundlagen_Abrechnung_KAE!$AK$7,MD_JAHR,0),0)*$H1359,IF(J1359&gt;0,AC1359,I1359))</f>
        <v>0</v>
      </c>
      <c r="AF1359" s="85" t="e">
        <f ca="1">OFFSET(MD!$P$5,MATCH($AK$7,MD_JAHR,0),0)*12</f>
        <v>#VALUE!</v>
      </c>
      <c r="AG1359" s="85">
        <f t="shared" si="189"/>
        <v>0</v>
      </c>
      <c r="AH1359" s="81"/>
      <c r="AJ1359" s="72"/>
      <c r="AK1359" s="72"/>
      <c r="AL1359" s="72"/>
      <c r="AM1359" s="72"/>
      <c r="AN1359" s="72"/>
    </row>
    <row r="1360" spans="2:40" ht="15" customHeight="1" x14ac:dyDescent="0.2">
      <c r="B1360" s="78"/>
      <c r="C1360" s="78"/>
      <c r="D1360" s="78"/>
      <c r="E1360" s="79"/>
      <c r="F1360" s="80"/>
      <c r="G1360" s="73"/>
      <c r="H1360" s="82"/>
      <c r="I1360" s="93"/>
      <c r="J1360" s="90"/>
      <c r="K1360" s="83"/>
      <c r="L1360" s="83"/>
      <c r="M1360" s="84"/>
      <c r="N1360" s="83"/>
      <c r="O1360" s="104" t="str">
        <f ca="1">IF($B1360="","",IF(F1360="Arbeitgeberähnliche Stellung",OFFSET(MD!$Q$5,MATCH(Grundlagen_Abrechnung_KAE!$AK$7,MD_JAHR,0),0)*$H1360,IF(((AD1360/12*M1360*12)+N1360)&gt;AF1360,AF1360/12,((AD1360/12*M1360*12)+N1360)/12)))</f>
        <v/>
      </c>
      <c r="P1360" s="90"/>
      <c r="Q1360" s="90"/>
      <c r="R1360" s="104">
        <f t="shared" si="182"/>
        <v>0</v>
      </c>
      <c r="T1360" s="145">
        <f t="shared" si="183"/>
        <v>0</v>
      </c>
      <c r="U1360" s="76">
        <f t="shared" ca="1" si="184"/>
        <v>0</v>
      </c>
      <c r="V1360" s="76">
        <f t="shared" ca="1" si="190"/>
        <v>0</v>
      </c>
      <c r="W1360" s="76">
        <f t="shared" ca="1" si="185"/>
        <v>0</v>
      </c>
      <c r="Y1360" s="106" t="str">
        <f t="shared" si="186"/>
        <v>prüfen</v>
      </c>
      <c r="Z1360" s="107" t="str">
        <f ca="1">IFERROR(OFFSET(MD!$U$5,MATCH(Grundlagen_Abrechnung_KAE!$E1360,MD_GENDER,0),0),"")</f>
        <v/>
      </c>
      <c r="AA1360" s="104">
        <f t="shared" si="187"/>
        <v>0</v>
      </c>
      <c r="AC1360" s="104">
        <f t="shared" si="188"/>
        <v>0</v>
      </c>
      <c r="AD1360" s="104">
        <f ca="1">IF(F1360="Arbeitgeberähnliche Stellung",OFFSET(MD!$Q$5,MATCH(Grundlagen_Abrechnung_KAE!$AK$7,MD_JAHR,0),0)*$H1360,IF(J1360&gt;0,AC1360,I1360))</f>
        <v>0</v>
      </c>
      <c r="AF1360" s="85" t="e">
        <f ca="1">OFFSET(MD!$P$5,MATCH($AK$7,MD_JAHR,0),0)*12</f>
        <v>#VALUE!</v>
      </c>
      <c r="AG1360" s="85">
        <f t="shared" si="189"/>
        <v>0</v>
      </c>
      <c r="AH1360" s="81"/>
      <c r="AJ1360" s="72"/>
      <c r="AK1360" s="72"/>
      <c r="AL1360" s="72"/>
      <c r="AM1360" s="72"/>
      <c r="AN1360" s="72"/>
    </row>
    <row r="1361" spans="2:40" ht="15" customHeight="1" x14ac:dyDescent="0.2">
      <c r="B1361" s="78"/>
      <c r="C1361" s="78"/>
      <c r="D1361" s="78"/>
      <c r="E1361" s="79"/>
      <c r="F1361" s="80"/>
      <c r="G1361" s="73"/>
      <c r="H1361" s="82"/>
      <c r="I1361" s="93"/>
      <c r="J1361" s="90"/>
      <c r="K1361" s="83"/>
      <c r="L1361" s="83"/>
      <c r="M1361" s="84"/>
      <c r="N1361" s="83"/>
      <c r="O1361" s="104" t="str">
        <f ca="1">IF($B1361="","",IF(F1361="Arbeitgeberähnliche Stellung",OFFSET(MD!$Q$5,MATCH(Grundlagen_Abrechnung_KAE!$AK$7,MD_JAHR,0),0)*$H1361,IF(((AD1361/12*M1361*12)+N1361)&gt;AF1361,AF1361/12,((AD1361/12*M1361*12)+N1361)/12)))</f>
        <v/>
      </c>
      <c r="P1361" s="90"/>
      <c r="Q1361" s="90"/>
      <c r="R1361" s="104">
        <f t="shared" si="182"/>
        <v>0</v>
      </c>
      <c r="T1361" s="145">
        <f t="shared" si="183"/>
        <v>0</v>
      </c>
      <c r="U1361" s="76">
        <f t="shared" ca="1" si="184"/>
        <v>0</v>
      </c>
      <c r="V1361" s="76">
        <f t="shared" ca="1" si="190"/>
        <v>0</v>
      </c>
      <c r="W1361" s="76">
        <f t="shared" ca="1" si="185"/>
        <v>0</v>
      </c>
      <c r="Y1361" s="106" t="str">
        <f t="shared" si="186"/>
        <v>prüfen</v>
      </c>
      <c r="Z1361" s="107" t="str">
        <f ca="1">IFERROR(OFFSET(MD!$U$5,MATCH(Grundlagen_Abrechnung_KAE!$E1361,MD_GENDER,0),0),"")</f>
        <v/>
      </c>
      <c r="AA1361" s="104">
        <f t="shared" si="187"/>
        <v>0</v>
      </c>
      <c r="AC1361" s="104">
        <f t="shared" si="188"/>
        <v>0</v>
      </c>
      <c r="AD1361" s="104">
        <f ca="1">IF(F1361="Arbeitgeberähnliche Stellung",OFFSET(MD!$Q$5,MATCH(Grundlagen_Abrechnung_KAE!$AK$7,MD_JAHR,0),0)*$H1361,IF(J1361&gt;0,AC1361,I1361))</f>
        <v>0</v>
      </c>
      <c r="AF1361" s="85" t="e">
        <f ca="1">OFFSET(MD!$P$5,MATCH($AK$7,MD_JAHR,0),0)*12</f>
        <v>#VALUE!</v>
      </c>
      <c r="AG1361" s="85">
        <f t="shared" si="189"/>
        <v>0</v>
      </c>
      <c r="AH1361" s="81"/>
      <c r="AJ1361" s="72"/>
      <c r="AK1361" s="72"/>
      <c r="AL1361" s="72"/>
      <c r="AM1361" s="72"/>
      <c r="AN1361" s="72"/>
    </row>
    <row r="1362" spans="2:40" ht="15" customHeight="1" x14ac:dyDescent="0.2">
      <c r="B1362" s="78"/>
      <c r="C1362" s="78"/>
      <c r="D1362" s="78"/>
      <c r="E1362" s="79"/>
      <c r="F1362" s="80"/>
      <c r="G1362" s="73"/>
      <c r="H1362" s="82"/>
      <c r="I1362" s="93"/>
      <c r="J1362" s="90"/>
      <c r="K1362" s="83"/>
      <c r="L1362" s="83"/>
      <c r="M1362" s="84"/>
      <c r="N1362" s="83"/>
      <c r="O1362" s="104" t="str">
        <f ca="1">IF($B1362="","",IF(F1362="Arbeitgeberähnliche Stellung",OFFSET(MD!$Q$5,MATCH(Grundlagen_Abrechnung_KAE!$AK$7,MD_JAHR,0),0)*$H1362,IF(((AD1362/12*M1362*12)+N1362)&gt;AF1362,AF1362/12,((AD1362/12*M1362*12)+N1362)/12)))</f>
        <v/>
      </c>
      <c r="P1362" s="90"/>
      <c r="Q1362" s="90"/>
      <c r="R1362" s="104">
        <f t="shared" si="182"/>
        <v>0</v>
      </c>
      <c r="T1362" s="145">
        <f t="shared" si="183"/>
        <v>0</v>
      </c>
      <c r="U1362" s="76">
        <f t="shared" ca="1" si="184"/>
        <v>0</v>
      </c>
      <c r="V1362" s="76">
        <f t="shared" ca="1" si="190"/>
        <v>0</v>
      </c>
      <c r="W1362" s="76">
        <f t="shared" ca="1" si="185"/>
        <v>0</v>
      </c>
      <c r="Y1362" s="106" t="str">
        <f t="shared" si="186"/>
        <v>prüfen</v>
      </c>
      <c r="Z1362" s="107" t="str">
        <f ca="1">IFERROR(OFFSET(MD!$U$5,MATCH(Grundlagen_Abrechnung_KAE!$E1362,MD_GENDER,0),0),"")</f>
        <v/>
      </c>
      <c r="AA1362" s="104">
        <f t="shared" si="187"/>
        <v>0</v>
      </c>
      <c r="AC1362" s="104">
        <f t="shared" si="188"/>
        <v>0</v>
      </c>
      <c r="AD1362" s="104">
        <f ca="1">IF(F1362="Arbeitgeberähnliche Stellung",OFFSET(MD!$Q$5,MATCH(Grundlagen_Abrechnung_KAE!$AK$7,MD_JAHR,0),0)*$H1362,IF(J1362&gt;0,AC1362,I1362))</f>
        <v>0</v>
      </c>
      <c r="AF1362" s="85" t="e">
        <f ca="1">OFFSET(MD!$P$5,MATCH($AK$7,MD_JAHR,0),0)*12</f>
        <v>#VALUE!</v>
      </c>
      <c r="AG1362" s="85">
        <f t="shared" si="189"/>
        <v>0</v>
      </c>
      <c r="AH1362" s="81"/>
      <c r="AJ1362" s="72"/>
      <c r="AK1362" s="72"/>
      <c r="AL1362" s="72"/>
      <c r="AM1362" s="72"/>
      <c r="AN1362" s="72"/>
    </row>
    <row r="1363" spans="2:40" ht="15" customHeight="1" x14ac:dyDescent="0.2">
      <c r="B1363" s="78"/>
      <c r="C1363" s="78"/>
      <c r="D1363" s="78"/>
      <c r="E1363" s="79"/>
      <c r="F1363" s="80"/>
      <c r="G1363" s="73"/>
      <c r="H1363" s="82"/>
      <c r="I1363" s="93"/>
      <c r="J1363" s="90"/>
      <c r="K1363" s="83"/>
      <c r="L1363" s="83"/>
      <c r="M1363" s="84"/>
      <c r="N1363" s="83"/>
      <c r="O1363" s="104" t="str">
        <f ca="1">IF($B1363="","",IF(F1363="Arbeitgeberähnliche Stellung",OFFSET(MD!$Q$5,MATCH(Grundlagen_Abrechnung_KAE!$AK$7,MD_JAHR,0),0)*$H1363,IF(((AD1363/12*M1363*12)+N1363)&gt;AF1363,AF1363/12,((AD1363/12*M1363*12)+N1363)/12)))</f>
        <v/>
      </c>
      <c r="P1363" s="90"/>
      <c r="Q1363" s="90"/>
      <c r="R1363" s="104">
        <f t="shared" ref="R1363:R1426" si="191">ROUND(IF(Q1363="",0,IF(P1363=0,0,IF(Q1363&gt;P1363,0,P1363-Q1363))),2)</f>
        <v>0</v>
      </c>
      <c r="T1363" s="145">
        <f t="shared" ref="T1363:T1426" si="192">IFERROR(R1363/P1363,0)</f>
        <v>0</v>
      </c>
      <c r="U1363" s="76">
        <f t="shared" ref="U1363:U1426" ca="1" si="193">IFERROR(IF(O1363-W1363=0,O1363,(O1363)*(1-T1363)),0)</f>
        <v>0</v>
      </c>
      <c r="V1363" s="76">
        <f t="shared" ca="1" si="190"/>
        <v>0</v>
      </c>
      <c r="W1363" s="76">
        <f t="shared" ref="W1363:W1426" ca="1" si="194">IFERROR(O1363*T1363,0)*0.8</f>
        <v>0</v>
      </c>
      <c r="Y1363" s="106" t="str">
        <f t="shared" ref="Y1363:Y1426" si="195">IF(YEAR($G1363)&gt;$Y$16,"prüfen","")</f>
        <v>prüfen</v>
      </c>
      <c r="Z1363" s="107" t="str">
        <f ca="1">IFERROR(OFFSET(MD!$U$5,MATCH(Grundlagen_Abrechnung_KAE!$E1363,MD_GENDER,0),0),"")</f>
        <v/>
      </c>
      <c r="AA1363" s="104">
        <f t="shared" ref="AA1363:AA1426" si="196">IF(B1363="",0,IF(YEAR(G1363)&gt;$AA$16,0,1))</f>
        <v>0</v>
      </c>
      <c r="AC1363" s="104">
        <f t="shared" ref="AC1363:AC1426" si="197">IF(J1363*K1363/6&gt;J1363*L1363/12,J1363*K1363/6,J1363*L1363/12)</f>
        <v>0</v>
      </c>
      <c r="AD1363" s="104">
        <f ca="1">IF(F1363="Arbeitgeberähnliche Stellung",OFFSET(MD!$Q$5,MATCH(Grundlagen_Abrechnung_KAE!$AK$7,MD_JAHR,0),0)*$H1363,IF(J1363&gt;0,AC1363,I1363))</f>
        <v>0</v>
      </c>
      <c r="AF1363" s="85" t="e">
        <f ca="1">OFFSET(MD!$P$5,MATCH($AK$7,MD_JAHR,0),0)*12</f>
        <v>#VALUE!</v>
      </c>
      <c r="AG1363" s="85">
        <f t="shared" ref="AG1363:AG1426" si="198">I1363*M1363+N1363</f>
        <v>0</v>
      </c>
      <c r="AH1363" s="81"/>
      <c r="AJ1363" s="72"/>
      <c r="AK1363" s="72"/>
      <c r="AL1363" s="72"/>
      <c r="AM1363" s="72"/>
      <c r="AN1363" s="72"/>
    </row>
    <row r="1364" spans="2:40" ht="15" customHeight="1" x14ac:dyDescent="0.2">
      <c r="B1364" s="78"/>
      <c r="C1364" s="78"/>
      <c r="D1364" s="78"/>
      <c r="E1364" s="79"/>
      <c r="F1364" s="80"/>
      <c r="G1364" s="73"/>
      <c r="H1364" s="82"/>
      <c r="I1364" s="93"/>
      <c r="J1364" s="90"/>
      <c r="K1364" s="83"/>
      <c r="L1364" s="83"/>
      <c r="M1364" s="84"/>
      <c r="N1364" s="83"/>
      <c r="O1364" s="104" t="str">
        <f ca="1">IF($B1364="","",IF(F1364="Arbeitgeberähnliche Stellung",OFFSET(MD!$Q$5,MATCH(Grundlagen_Abrechnung_KAE!$AK$7,MD_JAHR,0),0)*$H1364,IF(((AD1364/12*M1364*12)+N1364)&gt;AF1364,AF1364/12,((AD1364/12*M1364*12)+N1364)/12)))</f>
        <v/>
      </c>
      <c r="P1364" s="90"/>
      <c r="Q1364" s="90"/>
      <c r="R1364" s="104">
        <f t="shared" si="191"/>
        <v>0</v>
      </c>
      <c r="T1364" s="145">
        <f t="shared" si="192"/>
        <v>0</v>
      </c>
      <c r="U1364" s="76">
        <f t="shared" ca="1" si="193"/>
        <v>0</v>
      </c>
      <c r="V1364" s="76">
        <f t="shared" ref="V1364:V1427" ca="1" si="199">IFERROR(O1364*T1364,0)</f>
        <v>0</v>
      </c>
      <c r="W1364" s="76">
        <f t="shared" ca="1" si="194"/>
        <v>0</v>
      </c>
      <c r="Y1364" s="106" t="str">
        <f t="shared" si="195"/>
        <v>prüfen</v>
      </c>
      <c r="Z1364" s="107" t="str">
        <f ca="1">IFERROR(OFFSET(MD!$U$5,MATCH(Grundlagen_Abrechnung_KAE!$E1364,MD_GENDER,0),0),"")</f>
        <v/>
      </c>
      <c r="AA1364" s="104">
        <f t="shared" si="196"/>
        <v>0</v>
      </c>
      <c r="AC1364" s="104">
        <f t="shared" si="197"/>
        <v>0</v>
      </c>
      <c r="AD1364" s="104">
        <f ca="1">IF(F1364="Arbeitgeberähnliche Stellung",OFFSET(MD!$Q$5,MATCH(Grundlagen_Abrechnung_KAE!$AK$7,MD_JAHR,0),0)*$H1364,IF(J1364&gt;0,AC1364,I1364))</f>
        <v>0</v>
      </c>
      <c r="AF1364" s="85" t="e">
        <f ca="1">OFFSET(MD!$P$5,MATCH($AK$7,MD_JAHR,0),0)*12</f>
        <v>#VALUE!</v>
      </c>
      <c r="AG1364" s="85">
        <f t="shared" si="198"/>
        <v>0</v>
      </c>
      <c r="AH1364" s="81"/>
      <c r="AJ1364" s="72"/>
      <c r="AK1364" s="72"/>
      <c r="AL1364" s="72"/>
      <c r="AM1364" s="72"/>
      <c r="AN1364" s="72"/>
    </row>
    <row r="1365" spans="2:40" ht="15" customHeight="1" x14ac:dyDescent="0.2">
      <c r="B1365" s="78"/>
      <c r="C1365" s="78"/>
      <c r="D1365" s="78"/>
      <c r="E1365" s="79"/>
      <c r="F1365" s="80"/>
      <c r="G1365" s="73"/>
      <c r="H1365" s="82"/>
      <c r="I1365" s="93"/>
      <c r="J1365" s="90"/>
      <c r="K1365" s="83"/>
      <c r="L1365" s="83"/>
      <c r="M1365" s="84"/>
      <c r="N1365" s="83"/>
      <c r="O1365" s="104" t="str">
        <f ca="1">IF($B1365="","",IF(F1365="Arbeitgeberähnliche Stellung",OFFSET(MD!$Q$5,MATCH(Grundlagen_Abrechnung_KAE!$AK$7,MD_JAHR,0),0)*$H1365,IF(((AD1365/12*M1365*12)+N1365)&gt;AF1365,AF1365/12,((AD1365/12*M1365*12)+N1365)/12)))</f>
        <v/>
      </c>
      <c r="P1365" s="90"/>
      <c r="Q1365" s="90"/>
      <c r="R1365" s="104">
        <f t="shared" si="191"/>
        <v>0</v>
      </c>
      <c r="T1365" s="145">
        <f t="shared" si="192"/>
        <v>0</v>
      </c>
      <c r="U1365" s="76">
        <f t="shared" ca="1" si="193"/>
        <v>0</v>
      </c>
      <c r="V1365" s="76">
        <f t="shared" ca="1" si="199"/>
        <v>0</v>
      </c>
      <c r="W1365" s="76">
        <f t="shared" ca="1" si="194"/>
        <v>0</v>
      </c>
      <c r="Y1365" s="106" t="str">
        <f t="shared" si="195"/>
        <v>prüfen</v>
      </c>
      <c r="Z1365" s="107" t="str">
        <f ca="1">IFERROR(OFFSET(MD!$U$5,MATCH(Grundlagen_Abrechnung_KAE!$E1365,MD_GENDER,0),0),"")</f>
        <v/>
      </c>
      <c r="AA1365" s="104">
        <f t="shared" si="196"/>
        <v>0</v>
      </c>
      <c r="AC1365" s="104">
        <f t="shared" si="197"/>
        <v>0</v>
      </c>
      <c r="AD1365" s="104">
        <f ca="1">IF(F1365="Arbeitgeberähnliche Stellung",OFFSET(MD!$Q$5,MATCH(Grundlagen_Abrechnung_KAE!$AK$7,MD_JAHR,0),0)*$H1365,IF(J1365&gt;0,AC1365,I1365))</f>
        <v>0</v>
      </c>
      <c r="AF1365" s="85" t="e">
        <f ca="1">OFFSET(MD!$P$5,MATCH($AK$7,MD_JAHR,0),0)*12</f>
        <v>#VALUE!</v>
      </c>
      <c r="AG1365" s="85">
        <f t="shared" si="198"/>
        <v>0</v>
      </c>
      <c r="AH1365" s="81"/>
      <c r="AJ1365" s="72"/>
      <c r="AK1365" s="72"/>
      <c r="AL1365" s="72"/>
      <c r="AM1365" s="72"/>
      <c r="AN1365" s="72"/>
    </row>
    <row r="1366" spans="2:40" ht="15" customHeight="1" x14ac:dyDescent="0.2">
      <c r="B1366" s="78"/>
      <c r="C1366" s="78"/>
      <c r="D1366" s="78"/>
      <c r="E1366" s="79"/>
      <c r="F1366" s="80"/>
      <c r="G1366" s="73"/>
      <c r="H1366" s="82"/>
      <c r="I1366" s="93"/>
      <c r="J1366" s="90"/>
      <c r="K1366" s="83"/>
      <c r="L1366" s="83"/>
      <c r="M1366" s="84"/>
      <c r="N1366" s="83"/>
      <c r="O1366" s="104" t="str">
        <f ca="1">IF($B1366="","",IF(F1366="Arbeitgeberähnliche Stellung",OFFSET(MD!$Q$5,MATCH(Grundlagen_Abrechnung_KAE!$AK$7,MD_JAHR,0),0)*$H1366,IF(((AD1366/12*M1366*12)+N1366)&gt;AF1366,AF1366/12,((AD1366/12*M1366*12)+N1366)/12)))</f>
        <v/>
      </c>
      <c r="P1366" s="90"/>
      <c r="Q1366" s="90"/>
      <c r="R1366" s="104">
        <f t="shared" si="191"/>
        <v>0</v>
      </c>
      <c r="T1366" s="145">
        <f t="shared" si="192"/>
        <v>0</v>
      </c>
      <c r="U1366" s="76">
        <f t="shared" ca="1" si="193"/>
        <v>0</v>
      </c>
      <c r="V1366" s="76">
        <f t="shared" ca="1" si="199"/>
        <v>0</v>
      </c>
      <c r="W1366" s="76">
        <f t="shared" ca="1" si="194"/>
        <v>0</v>
      </c>
      <c r="Y1366" s="106" t="str">
        <f t="shared" si="195"/>
        <v>prüfen</v>
      </c>
      <c r="Z1366" s="107" t="str">
        <f ca="1">IFERROR(OFFSET(MD!$U$5,MATCH(Grundlagen_Abrechnung_KAE!$E1366,MD_GENDER,0),0),"")</f>
        <v/>
      </c>
      <c r="AA1366" s="104">
        <f t="shared" si="196"/>
        <v>0</v>
      </c>
      <c r="AC1366" s="104">
        <f t="shared" si="197"/>
        <v>0</v>
      </c>
      <c r="AD1366" s="104">
        <f ca="1">IF(F1366="Arbeitgeberähnliche Stellung",OFFSET(MD!$Q$5,MATCH(Grundlagen_Abrechnung_KAE!$AK$7,MD_JAHR,0),0)*$H1366,IF(J1366&gt;0,AC1366,I1366))</f>
        <v>0</v>
      </c>
      <c r="AF1366" s="85" t="e">
        <f ca="1">OFFSET(MD!$P$5,MATCH($AK$7,MD_JAHR,0),0)*12</f>
        <v>#VALUE!</v>
      </c>
      <c r="AG1366" s="85">
        <f t="shared" si="198"/>
        <v>0</v>
      </c>
      <c r="AH1366" s="81"/>
      <c r="AJ1366" s="72"/>
      <c r="AK1366" s="72"/>
      <c r="AL1366" s="72"/>
      <c r="AM1366" s="72"/>
      <c r="AN1366" s="72"/>
    </row>
    <row r="1367" spans="2:40" ht="15" customHeight="1" x14ac:dyDescent="0.2">
      <c r="B1367" s="78"/>
      <c r="C1367" s="78"/>
      <c r="D1367" s="78"/>
      <c r="E1367" s="79"/>
      <c r="F1367" s="80"/>
      <c r="G1367" s="73"/>
      <c r="H1367" s="82"/>
      <c r="I1367" s="93"/>
      <c r="J1367" s="90"/>
      <c r="K1367" s="83"/>
      <c r="L1367" s="83"/>
      <c r="M1367" s="84"/>
      <c r="N1367" s="83"/>
      <c r="O1367" s="104" t="str">
        <f ca="1">IF($B1367="","",IF(F1367="Arbeitgeberähnliche Stellung",OFFSET(MD!$Q$5,MATCH(Grundlagen_Abrechnung_KAE!$AK$7,MD_JAHR,0),0)*$H1367,IF(((AD1367/12*M1367*12)+N1367)&gt;AF1367,AF1367/12,((AD1367/12*M1367*12)+N1367)/12)))</f>
        <v/>
      </c>
      <c r="P1367" s="90"/>
      <c r="Q1367" s="90"/>
      <c r="R1367" s="104">
        <f t="shared" si="191"/>
        <v>0</v>
      </c>
      <c r="T1367" s="145">
        <f t="shared" si="192"/>
        <v>0</v>
      </c>
      <c r="U1367" s="76">
        <f t="shared" ca="1" si="193"/>
        <v>0</v>
      </c>
      <c r="V1367" s="76">
        <f t="shared" ca="1" si="199"/>
        <v>0</v>
      </c>
      <c r="W1367" s="76">
        <f t="shared" ca="1" si="194"/>
        <v>0</v>
      </c>
      <c r="Y1367" s="106" t="str">
        <f t="shared" si="195"/>
        <v>prüfen</v>
      </c>
      <c r="Z1367" s="107" t="str">
        <f ca="1">IFERROR(OFFSET(MD!$U$5,MATCH(Grundlagen_Abrechnung_KAE!$E1367,MD_GENDER,0),0),"")</f>
        <v/>
      </c>
      <c r="AA1367" s="104">
        <f t="shared" si="196"/>
        <v>0</v>
      </c>
      <c r="AC1367" s="104">
        <f t="shared" si="197"/>
        <v>0</v>
      </c>
      <c r="AD1367" s="104">
        <f ca="1">IF(F1367="Arbeitgeberähnliche Stellung",OFFSET(MD!$Q$5,MATCH(Grundlagen_Abrechnung_KAE!$AK$7,MD_JAHR,0),0)*$H1367,IF(J1367&gt;0,AC1367,I1367))</f>
        <v>0</v>
      </c>
      <c r="AF1367" s="85" t="e">
        <f ca="1">OFFSET(MD!$P$5,MATCH($AK$7,MD_JAHR,0),0)*12</f>
        <v>#VALUE!</v>
      </c>
      <c r="AG1367" s="85">
        <f t="shared" si="198"/>
        <v>0</v>
      </c>
      <c r="AH1367" s="81"/>
      <c r="AJ1367" s="72"/>
      <c r="AK1367" s="72"/>
      <c r="AL1367" s="72"/>
      <c r="AM1367" s="72"/>
      <c r="AN1367" s="72"/>
    </row>
    <row r="1368" spans="2:40" ht="15" customHeight="1" x14ac:dyDescent="0.2">
      <c r="B1368" s="78"/>
      <c r="C1368" s="78"/>
      <c r="D1368" s="78"/>
      <c r="E1368" s="79"/>
      <c r="F1368" s="80"/>
      <c r="G1368" s="73"/>
      <c r="H1368" s="82"/>
      <c r="I1368" s="93"/>
      <c r="J1368" s="90"/>
      <c r="K1368" s="83"/>
      <c r="L1368" s="83"/>
      <c r="M1368" s="84"/>
      <c r="N1368" s="83"/>
      <c r="O1368" s="104" t="str">
        <f ca="1">IF($B1368="","",IF(F1368="Arbeitgeberähnliche Stellung",OFFSET(MD!$Q$5,MATCH(Grundlagen_Abrechnung_KAE!$AK$7,MD_JAHR,0),0)*$H1368,IF(((AD1368/12*M1368*12)+N1368)&gt;AF1368,AF1368/12,((AD1368/12*M1368*12)+N1368)/12)))</f>
        <v/>
      </c>
      <c r="P1368" s="90"/>
      <c r="Q1368" s="90"/>
      <c r="R1368" s="104">
        <f t="shared" si="191"/>
        <v>0</v>
      </c>
      <c r="T1368" s="145">
        <f t="shared" si="192"/>
        <v>0</v>
      </c>
      <c r="U1368" s="76">
        <f t="shared" ca="1" si="193"/>
        <v>0</v>
      </c>
      <c r="V1368" s="76">
        <f t="shared" ca="1" si="199"/>
        <v>0</v>
      </c>
      <c r="W1368" s="76">
        <f t="shared" ca="1" si="194"/>
        <v>0</v>
      </c>
      <c r="Y1368" s="106" t="str">
        <f t="shared" si="195"/>
        <v>prüfen</v>
      </c>
      <c r="Z1368" s="107" t="str">
        <f ca="1">IFERROR(OFFSET(MD!$U$5,MATCH(Grundlagen_Abrechnung_KAE!$E1368,MD_GENDER,0),0),"")</f>
        <v/>
      </c>
      <c r="AA1368" s="104">
        <f t="shared" si="196"/>
        <v>0</v>
      </c>
      <c r="AC1368" s="104">
        <f t="shared" si="197"/>
        <v>0</v>
      </c>
      <c r="AD1368" s="104">
        <f ca="1">IF(F1368="Arbeitgeberähnliche Stellung",OFFSET(MD!$Q$5,MATCH(Grundlagen_Abrechnung_KAE!$AK$7,MD_JAHR,0),0)*$H1368,IF(J1368&gt;0,AC1368,I1368))</f>
        <v>0</v>
      </c>
      <c r="AF1368" s="85" t="e">
        <f ca="1">OFFSET(MD!$P$5,MATCH($AK$7,MD_JAHR,0),0)*12</f>
        <v>#VALUE!</v>
      </c>
      <c r="AG1368" s="85">
        <f t="shared" si="198"/>
        <v>0</v>
      </c>
      <c r="AH1368" s="81"/>
      <c r="AJ1368" s="72"/>
      <c r="AK1368" s="72"/>
      <c r="AL1368" s="72"/>
      <c r="AM1368" s="72"/>
      <c r="AN1368" s="72"/>
    </row>
    <row r="1369" spans="2:40" ht="15" customHeight="1" x14ac:dyDescent="0.2">
      <c r="B1369" s="78"/>
      <c r="C1369" s="78"/>
      <c r="D1369" s="78"/>
      <c r="E1369" s="79"/>
      <c r="F1369" s="80"/>
      <c r="G1369" s="73"/>
      <c r="H1369" s="82"/>
      <c r="I1369" s="93"/>
      <c r="J1369" s="90"/>
      <c r="K1369" s="83"/>
      <c r="L1369" s="83"/>
      <c r="M1369" s="84"/>
      <c r="N1369" s="83"/>
      <c r="O1369" s="104" t="str">
        <f ca="1">IF($B1369="","",IF(F1369="Arbeitgeberähnliche Stellung",OFFSET(MD!$Q$5,MATCH(Grundlagen_Abrechnung_KAE!$AK$7,MD_JAHR,0),0)*$H1369,IF(((AD1369/12*M1369*12)+N1369)&gt;AF1369,AF1369/12,((AD1369/12*M1369*12)+N1369)/12)))</f>
        <v/>
      </c>
      <c r="P1369" s="90"/>
      <c r="Q1369" s="90"/>
      <c r="R1369" s="104">
        <f t="shared" si="191"/>
        <v>0</v>
      </c>
      <c r="T1369" s="145">
        <f t="shared" si="192"/>
        <v>0</v>
      </c>
      <c r="U1369" s="76">
        <f t="shared" ca="1" si="193"/>
        <v>0</v>
      </c>
      <c r="V1369" s="76">
        <f t="shared" ca="1" si="199"/>
        <v>0</v>
      </c>
      <c r="W1369" s="76">
        <f t="shared" ca="1" si="194"/>
        <v>0</v>
      </c>
      <c r="Y1369" s="106" t="str">
        <f t="shared" si="195"/>
        <v>prüfen</v>
      </c>
      <c r="Z1369" s="107" t="str">
        <f ca="1">IFERROR(OFFSET(MD!$U$5,MATCH(Grundlagen_Abrechnung_KAE!$E1369,MD_GENDER,0),0),"")</f>
        <v/>
      </c>
      <c r="AA1369" s="104">
        <f t="shared" si="196"/>
        <v>0</v>
      </c>
      <c r="AC1369" s="104">
        <f t="shared" si="197"/>
        <v>0</v>
      </c>
      <c r="AD1369" s="104">
        <f ca="1">IF(F1369="Arbeitgeberähnliche Stellung",OFFSET(MD!$Q$5,MATCH(Grundlagen_Abrechnung_KAE!$AK$7,MD_JAHR,0),0)*$H1369,IF(J1369&gt;0,AC1369,I1369))</f>
        <v>0</v>
      </c>
      <c r="AF1369" s="85" t="e">
        <f ca="1">OFFSET(MD!$P$5,MATCH($AK$7,MD_JAHR,0),0)*12</f>
        <v>#VALUE!</v>
      </c>
      <c r="AG1369" s="85">
        <f t="shared" si="198"/>
        <v>0</v>
      </c>
      <c r="AH1369" s="81"/>
      <c r="AJ1369" s="72"/>
      <c r="AK1369" s="72"/>
      <c r="AL1369" s="72"/>
      <c r="AM1369" s="72"/>
      <c r="AN1369" s="72"/>
    </row>
    <row r="1370" spans="2:40" ht="15" customHeight="1" x14ac:dyDescent="0.2">
      <c r="B1370" s="78"/>
      <c r="C1370" s="78"/>
      <c r="D1370" s="78"/>
      <c r="E1370" s="79"/>
      <c r="F1370" s="80"/>
      <c r="G1370" s="73"/>
      <c r="H1370" s="82"/>
      <c r="I1370" s="93"/>
      <c r="J1370" s="90"/>
      <c r="K1370" s="83"/>
      <c r="L1370" s="83"/>
      <c r="M1370" s="84"/>
      <c r="N1370" s="83"/>
      <c r="O1370" s="104" t="str">
        <f ca="1">IF($B1370="","",IF(F1370="Arbeitgeberähnliche Stellung",OFFSET(MD!$Q$5,MATCH(Grundlagen_Abrechnung_KAE!$AK$7,MD_JAHR,0),0)*$H1370,IF(((AD1370/12*M1370*12)+N1370)&gt;AF1370,AF1370/12,((AD1370/12*M1370*12)+N1370)/12)))</f>
        <v/>
      </c>
      <c r="P1370" s="90"/>
      <c r="Q1370" s="90"/>
      <c r="R1370" s="104">
        <f t="shared" si="191"/>
        <v>0</v>
      </c>
      <c r="T1370" s="145">
        <f t="shared" si="192"/>
        <v>0</v>
      </c>
      <c r="U1370" s="76">
        <f t="shared" ca="1" si="193"/>
        <v>0</v>
      </c>
      <c r="V1370" s="76">
        <f t="shared" ca="1" si="199"/>
        <v>0</v>
      </c>
      <c r="W1370" s="76">
        <f t="shared" ca="1" si="194"/>
        <v>0</v>
      </c>
      <c r="Y1370" s="106" t="str">
        <f t="shared" si="195"/>
        <v>prüfen</v>
      </c>
      <c r="Z1370" s="107" t="str">
        <f ca="1">IFERROR(OFFSET(MD!$U$5,MATCH(Grundlagen_Abrechnung_KAE!$E1370,MD_GENDER,0),0),"")</f>
        <v/>
      </c>
      <c r="AA1370" s="104">
        <f t="shared" si="196"/>
        <v>0</v>
      </c>
      <c r="AC1370" s="104">
        <f t="shared" si="197"/>
        <v>0</v>
      </c>
      <c r="AD1370" s="104">
        <f ca="1">IF(F1370="Arbeitgeberähnliche Stellung",OFFSET(MD!$Q$5,MATCH(Grundlagen_Abrechnung_KAE!$AK$7,MD_JAHR,0),0)*$H1370,IF(J1370&gt;0,AC1370,I1370))</f>
        <v>0</v>
      </c>
      <c r="AF1370" s="85" t="e">
        <f ca="1">OFFSET(MD!$P$5,MATCH($AK$7,MD_JAHR,0),0)*12</f>
        <v>#VALUE!</v>
      </c>
      <c r="AG1370" s="85">
        <f t="shared" si="198"/>
        <v>0</v>
      </c>
      <c r="AH1370" s="81"/>
      <c r="AJ1370" s="72"/>
      <c r="AK1370" s="72"/>
      <c r="AL1370" s="72"/>
      <c r="AM1370" s="72"/>
      <c r="AN1370" s="72"/>
    </row>
    <row r="1371" spans="2:40" ht="15" customHeight="1" x14ac:dyDescent="0.2">
      <c r="B1371" s="78"/>
      <c r="C1371" s="78"/>
      <c r="D1371" s="78"/>
      <c r="E1371" s="79"/>
      <c r="F1371" s="80"/>
      <c r="G1371" s="73"/>
      <c r="H1371" s="82"/>
      <c r="I1371" s="93"/>
      <c r="J1371" s="90"/>
      <c r="K1371" s="83"/>
      <c r="L1371" s="83"/>
      <c r="M1371" s="84"/>
      <c r="N1371" s="83"/>
      <c r="O1371" s="104" t="str">
        <f ca="1">IF($B1371="","",IF(F1371="Arbeitgeberähnliche Stellung",OFFSET(MD!$Q$5,MATCH(Grundlagen_Abrechnung_KAE!$AK$7,MD_JAHR,0),0)*$H1371,IF(((AD1371/12*M1371*12)+N1371)&gt;AF1371,AF1371/12,((AD1371/12*M1371*12)+N1371)/12)))</f>
        <v/>
      </c>
      <c r="P1371" s="90"/>
      <c r="Q1371" s="90"/>
      <c r="R1371" s="104">
        <f t="shared" si="191"/>
        <v>0</v>
      </c>
      <c r="T1371" s="145">
        <f t="shared" si="192"/>
        <v>0</v>
      </c>
      <c r="U1371" s="76">
        <f t="shared" ca="1" si="193"/>
        <v>0</v>
      </c>
      <c r="V1371" s="76">
        <f t="shared" ca="1" si="199"/>
        <v>0</v>
      </c>
      <c r="W1371" s="76">
        <f t="shared" ca="1" si="194"/>
        <v>0</v>
      </c>
      <c r="Y1371" s="106" t="str">
        <f t="shared" si="195"/>
        <v>prüfen</v>
      </c>
      <c r="Z1371" s="107" t="str">
        <f ca="1">IFERROR(OFFSET(MD!$U$5,MATCH(Grundlagen_Abrechnung_KAE!$E1371,MD_GENDER,0),0),"")</f>
        <v/>
      </c>
      <c r="AA1371" s="104">
        <f t="shared" si="196"/>
        <v>0</v>
      </c>
      <c r="AC1371" s="104">
        <f t="shared" si="197"/>
        <v>0</v>
      </c>
      <c r="AD1371" s="104">
        <f ca="1">IF(F1371="Arbeitgeberähnliche Stellung",OFFSET(MD!$Q$5,MATCH(Grundlagen_Abrechnung_KAE!$AK$7,MD_JAHR,0),0)*$H1371,IF(J1371&gt;0,AC1371,I1371))</f>
        <v>0</v>
      </c>
      <c r="AF1371" s="85" t="e">
        <f ca="1">OFFSET(MD!$P$5,MATCH($AK$7,MD_JAHR,0),0)*12</f>
        <v>#VALUE!</v>
      </c>
      <c r="AG1371" s="85">
        <f t="shared" si="198"/>
        <v>0</v>
      </c>
      <c r="AH1371" s="81"/>
      <c r="AJ1371" s="72"/>
      <c r="AK1371" s="72"/>
      <c r="AL1371" s="72"/>
      <c r="AM1371" s="72"/>
      <c r="AN1371" s="72"/>
    </row>
    <row r="1372" spans="2:40" ht="15" customHeight="1" x14ac:dyDescent="0.2">
      <c r="B1372" s="78"/>
      <c r="C1372" s="78"/>
      <c r="D1372" s="78"/>
      <c r="E1372" s="79"/>
      <c r="F1372" s="80"/>
      <c r="G1372" s="73"/>
      <c r="H1372" s="82"/>
      <c r="I1372" s="93"/>
      <c r="J1372" s="90"/>
      <c r="K1372" s="83"/>
      <c r="L1372" s="83"/>
      <c r="M1372" s="84"/>
      <c r="N1372" s="83"/>
      <c r="O1372" s="104" t="str">
        <f ca="1">IF($B1372="","",IF(F1372="Arbeitgeberähnliche Stellung",OFFSET(MD!$Q$5,MATCH(Grundlagen_Abrechnung_KAE!$AK$7,MD_JAHR,0),0)*$H1372,IF(((AD1372/12*M1372*12)+N1372)&gt;AF1372,AF1372/12,((AD1372/12*M1372*12)+N1372)/12)))</f>
        <v/>
      </c>
      <c r="P1372" s="90"/>
      <c r="Q1372" s="90"/>
      <c r="R1372" s="104">
        <f t="shared" si="191"/>
        <v>0</v>
      </c>
      <c r="T1372" s="145">
        <f t="shared" si="192"/>
        <v>0</v>
      </c>
      <c r="U1372" s="76">
        <f t="shared" ca="1" si="193"/>
        <v>0</v>
      </c>
      <c r="V1372" s="76">
        <f t="shared" ca="1" si="199"/>
        <v>0</v>
      </c>
      <c r="W1372" s="76">
        <f t="shared" ca="1" si="194"/>
        <v>0</v>
      </c>
      <c r="Y1372" s="106" t="str">
        <f t="shared" si="195"/>
        <v>prüfen</v>
      </c>
      <c r="Z1372" s="107" t="str">
        <f ca="1">IFERROR(OFFSET(MD!$U$5,MATCH(Grundlagen_Abrechnung_KAE!$E1372,MD_GENDER,0),0),"")</f>
        <v/>
      </c>
      <c r="AA1372" s="104">
        <f t="shared" si="196"/>
        <v>0</v>
      </c>
      <c r="AC1372" s="104">
        <f t="shared" si="197"/>
        <v>0</v>
      </c>
      <c r="AD1372" s="104">
        <f ca="1">IF(F1372="Arbeitgeberähnliche Stellung",OFFSET(MD!$Q$5,MATCH(Grundlagen_Abrechnung_KAE!$AK$7,MD_JAHR,0),0)*$H1372,IF(J1372&gt;0,AC1372,I1372))</f>
        <v>0</v>
      </c>
      <c r="AF1372" s="85" t="e">
        <f ca="1">OFFSET(MD!$P$5,MATCH($AK$7,MD_JAHR,0),0)*12</f>
        <v>#VALUE!</v>
      </c>
      <c r="AG1372" s="85">
        <f t="shared" si="198"/>
        <v>0</v>
      </c>
      <c r="AH1372" s="81"/>
      <c r="AJ1372" s="72"/>
      <c r="AK1372" s="72"/>
      <c r="AL1372" s="72"/>
      <c r="AM1372" s="72"/>
      <c r="AN1372" s="72"/>
    </row>
    <row r="1373" spans="2:40" ht="15" customHeight="1" x14ac:dyDescent="0.2">
      <c r="B1373" s="78"/>
      <c r="C1373" s="78"/>
      <c r="D1373" s="78"/>
      <c r="E1373" s="79"/>
      <c r="F1373" s="80"/>
      <c r="G1373" s="73"/>
      <c r="H1373" s="82"/>
      <c r="I1373" s="93"/>
      <c r="J1373" s="90"/>
      <c r="K1373" s="83"/>
      <c r="L1373" s="83"/>
      <c r="M1373" s="84"/>
      <c r="N1373" s="83"/>
      <c r="O1373" s="104" t="str">
        <f ca="1">IF($B1373="","",IF(F1373="Arbeitgeberähnliche Stellung",OFFSET(MD!$Q$5,MATCH(Grundlagen_Abrechnung_KAE!$AK$7,MD_JAHR,0),0)*$H1373,IF(((AD1373/12*M1373*12)+N1373)&gt;AF1373,AF1373/12,((AD1373/12*M1373*12)+N1373)/12)))</f>
        <v/>
      </c>
      <c r="P1373" s="90"/>
      <c r="Q1373" s="90"/>
      <c r="R1373" s="104">
        <f t="shared" si="191"/>
        <v>0</v>
      </c>
      <c r="T1373" s="145">
        <f t="shared" si="192"/>
        <v>0</v>
      </c>
      <c r="U1373" s="76">
        <f t="shared" ca="1" si="193"/>
        <v>0</v>
      </c>
      <c r="V1373" s="76">
        <f t="shared" ca="1" si="199"/>
        <v>0</v>
      </c>
      <c r="W1373" s="76">
        <f t="shared" ca="1" si="194"/>
        <v>0</v>
      </c>
      <c r="Y1373" s="106" t="str">
        <f t="shared" si="195"/>
        <v>prüfen</v>
      </c>
      <c r="Z1373" s="107" t="str">
        <f ca="1">IFERROR(OFFSET(MD!$U$5,MATCH(Grundlagen_Abrechnung_KAE!$E1373,MD_GENDER,0),0),"")</f>
        <v/>
      </c>
      <c r="AA1373" s="104">
        <f t="shared" si="196"/>
        <v>0</v>
      </c>
      <c r="AC1373" s="104">
        <f t="shared" si="197"/>
        <v>0</v>
      </c>
      <c r="AD1373" s="104">
        <f ca="1">IF(F1373="Arbeitgeberähnliche Stellung",OFFSET(MD!$Q$5,MATCH(Grundlagen_Abrechnung_KAE!$AK$7,MD_JAHR,0),0)*$H1373,IF(J1373&gt;0,AC1373,I1373))</f>
        <v>0</v>
      </c>
      <c r="AF1373" s="85" t="e">
        <f ca="1">OFFSET(MD!$P$5,MATCH($AK$7,MD_JAHR,0),0)*12</f>
        <v>#VALUE!</v>
      </c>
      <c r="AG1373" s="85">
        <f t="shared" si="198"/>
        <v>0</v>
      </c>
      <c r="AH1373" s="81"/>
      <c r="AJ1373" s="72"/>
      <c r="AK1373" s="72"/>
      <c r="AL1373" s="72"/>
      <c r="AM1373" s="72"/>
      <c r="AN1373" s="72"/>
    </row>
    <row r="1374" spans="2:40" ht="15" customHeight="1" x14ac:dyDescent="0.2">
      <c r="B1374" s="78"/>
      <c r="C1374" s="78"/>
      <c r="D1374" s="78"/>
      <c r="E1374" s="79"/>
      <c r="F1374" s="80"/>
      <c r="G1374" s="73"/>
      <c r="H1374" s="82"/>
      <c r="I1374" s="93"/>
      <c r="J1374" s="90"/>
      <c r="K1374" s="83"/>
      <c r="L1374" s="83"/>
      <c r="M1374" s="84"/>
      <c r="N1374" s="83"/>
      <c r="O1374" s="104" t="str">
        <f ca="1">IF($B1374="","",IF(F1374="Arbeitgeberähnliche Stellung",OFFSET(MD!$Q$5,MATCH(Grundlagen_Abrechnung_KAE!$AK$7,MD_JAHR,0),0)*$H1374,IF(((AD1374/12*M1374*12)+N1374)&gt;AF1374,AF1374/12,((AD1374/12*M1374*12)+N1374)/12)))</f>
        <v/>
      </c>
      <c r="P1374" s="90"/>
      <c r="Q1374" s="90"/>
      <c r="R1374" s="104">
        <f t="shared" si="191"/>
        <v>0</v>
      </c>
      <c r="T1374" s="145">
        <f t="shared" si="192"/>
        <v>0</v>
      </c>
      <c r="U1374" s="76">
        <f t="shared" ca="1" si="193"/>
        <v>0</v>
      </c>
      <c r="V1374" s="76">
        <f t="shared" ca="1" si="199"/>
        <v>0</v>
      </c>
      <c r="W1374" s="76">
        <f t="shared" ca="1" si="194"/>
        <v>0</v>
      </c>
      <c r="Y1374" s="106" t="str">
        <f t="shared" si="195"/>
        <v>prüfen</v>
      </c>
      <c r="Z1374" s="107" t="str">
        <f ca="1">IFERROR(OFFSET(MD!$U$5,MATCH(Grundlagen_Abrechnung_KAE!$E1374,MD_GENDER,0),0),"")</f>
        <v/>
      </c>
      <c r="AA1374" s="104">
        <f t="shared" si="196"/>
        <v>0</v>
      </c>
      <c r="AC1374" s="104">
        <f t="shared" si="197"/>
        <v>0</v>
      </c>
      <c r="AD1374" s="104">
        <f ca="1">IF(F1374="Arbeitgeberähnliche Stellung",OFFSET(MD!$Q$5,MATCH(Grundlagen_Abrechnung_KAE!$AK$7,MD_JAHR,0),0)*$H1374,IF(J1374&gt;0,AC1374,I1374))</f>
        <v>0</v>
      </c>
      <c r="AF1374" s="85" t="e">
        <f ca="1">OFFSET(MD!$P$5,MATCH($AK$7,MD_JAHR,0),0)*12</f>
        <v>#VALUE!</v>
      </c>
      <c r="AG1374" s="85">
        <f t="shared" si="198"/>
        <v>0</v>
      </c>
      <c r="AH1374" s="81"/>
      <c r="AJ1374" s="72"/>
      <c r="AK1374" s="72"/>
      <c r="AL1374" s="72"/>
      <c r="AM1374" s="72"/>
      <c r="AN1374" s="72"/>
    </row>
    <row r="1375" spans="2:40" ht="15" customHeight="1" x14ac:dyDescent="0.2">
      <c r="B1375" s="78"/>
      <c r="C1375" s="78"/>
      <c r="D1375" s="78"/>
      <c r="E1375" s="79"/>
      <c r="F1375" s="80"/>
      <c r="G1375" s="73"/>
      <c r="H1375" s="82"/>
      <c r="I1375" s="93"/>
      <c r="J1375" s="90"/>
      <c r="K1375" s="83"/>
      <c r="L1375" s="83"/>
      <c r="M1375" s="84"/>
      <c r="N1375" s="83"/>
      <c r="O1375" s="104" t="str">
        <f ca="1">IF($B1375="","",IF(F1375="Arbeitgeberähnliche Stellung",OFFSET(MD!$Q$5,MATCH(Grundlagen_Abrechnung_KAE!$AK$7,MD_JAHR,0),0)*$H1375,IF(((AD1375/12*M1375*12)+N1375)&gt;AF1375,AF1375/12,((AD1375/12*M1375*12)+N1375)/12)))</f>
        <v/>
      </c>
      <c r="P1375" s="90"/>
      <c r="Q1375" s="90"/>
      <c r="R1375" s="104">
        <f t="shared" si="191"/>
        <v>0</v>
      </c>
      <c r="T1375" s="145">
        <f t="shared" si="192"/>
        <v>0</v>
      </c>
      <c r="U1375" s="76">
        <f t="shared" ca="1" si="193"/>
        <v>0</v>
      </c>
      <c r="V1375" s="76">
        <f t="shared" ca="1" si="199"/>
        <v>0</v>
      </c>
      <c r="W1375" s="76">
        <f t="shared" ca="1" si="194"/>
        <v>0</v>
      </c>
      <c r="Y1375" s="106" t="str">
        <f t="shared" si="195"/>
        <v>prüfen</v>
      </c>
      <c r="Z1375" s="107" t="str">
        <f ca="1">IFERROR(OFFSET(MD!$U$5,MATCH(Grundlagen_Abrechnung_KAE!$E1375,MD_GENDER,0),0),"")</f>
        <v/>
      </c>
      <c r="AA1375" s="104">
        <f t="shared" si="196"/>
        <v>0</v>
      </c>
      <c r="AC1375" s="104">
        <f t="shared" si="197"/>
        <v>0</v>
      </c>
      <c r="AD1375" s="104">
        <f ca="1">IF(F1375="Arbeitgeberähnliche Stellung",OFFSET(MD!$Q$5,MATCH(Grundlagen_Abrechnung_KAE!$AK$7,MD_JAHR,0),0)*$H1375,IF(J1375&gt;0,AC1375,I1375))</f>
        <v>0</v>
      </c>
      <c r="AF1375" s="85" t="e">
        <f ca="1">OFFSET(MD!$P$5,MATCH($AK$7,MD_JAHR,0),0)*12</f>
        <v>#VALUE!</v>
      </c>
      <c r="AG1375" s="85">
        <f t="shared" si="198"/>
        <v>0</v>
      </c>
      <c r="AH1375" s="81"/>
      <c r="AJ1375" s="72"/>
      <c r="AK1375" s="72"/>
      <c r="AL1375" s="72"/>
      <c r="AM1375" s="72"/>
      <c r="AN1375" s="72"/>
    </row>
    <row r="1376" spans="2:40" ht="15" customHeight="1" x14ac:dyDescent="0.2">
      <c r="B1376" s="78"/>
      <c r="C1376" s="78"/>
      <c r="D1376" s="78"/>
      <c r="E1376" s="79"/>
      <c r="F1376" s="80"/>
      <c r="G1376" s="73"/>
      <c r="H1376" s="82"/>
      <c r="I1376" s="93"/>
      <c r="J1376" s="90"/>
      <c r="K1376" s="83"/>
      <c r="L1376" s="83"/>
      <c r="M1376" s="84"/>
      <c r="N1376" s="83"/>
      <c r="O1376" s="104" t="str">
        <f ca="1">IF($B1376="","",IF(F1376="Arbeitgeberähnliche Stellung",OFFSET(MD!$Q$5,MATCH(Grundlagen_Abrechnung_KAE!$AK$7,MD_JAHR,0),0)*$H1376,IF(((AD1376/12*M1376*12)+N1376)&gt;AF1376,AF1376/12,((AD1376/12*M1376*12)+N1376)/12)))</f>
        <v/>
      </c>
      <c r="P1376" s="90"/>
      <c r="Q1376" s="90"/>
      <c r="R1376" s="104">
        <f t="shared" si="191"/>
        <v>0</v>
      </c>
      <c r="T1376" s="145">
        <f t="shared" si="192"/>
        <v>0</v>
      </c>
      <c r="U1376" s="76">
        <f t="shared" ca="1" si="193"/>
        <v>0</v>
      </c>
      <c r="V1376" s="76">
        <f t="shared" ca="1" si="199"/>
        <v>0</v>
      </c>
      <c r="W1376" s="76">
        <f t="shared" ca="1" si="194"/>
        <v>0</v>
      </c>
      <c r="Y1376" s="106" t="str">
        <f t="shared" si="195"/>
        <v>prüfen</v>
      </c>
      <c r="Z1376" s="107" t="str">
        <f ca="1">IFERROR(OFFSET(MD!$U$5,MATCH(Grundlagen_Abrechnung_KAE!$E1376,MD_GENDER,0),0),"")</f>
        <v/>
      </c>
      <c r="AA1376" s="104">
        <f t="shared" si="196"/>
        <v>0</v>
      </c>
      <c r="AC1376" s="104">
        <f t="shared" si="197"/>
        <v>0</v>
      </c>
      <c r="AD1376" s="104">
        <f ca="1">IF(F1376="Arbeitgeberähnliche Stellung",OFFSET(MD!$Q$5,MATCH(Grundlagen_Abrechnung_KAE!$AK$7,MD_JAHR,0),0)*$H1376,IF(J1376&gt;0,AC1376,I1376))</f>
        <v>0</v>
      </c>
      <c r="AF1376" s="85" t="e">
        <f ca="1">OFFSET(MD!$P$5,MATCH($AK$7,MD_JAHR,0),0)*12</f>
        <v>#VALUE!</v>
      </c>
      <c r="AG1376" s="85">
        <f t="shared" si="198"/>
        <v>0</v>
      </c>
      <c r="AH1376" s="81"/>
      <c r="AJ1376" s="72"/>
      <c r="AK1376" s="72"/>
      <c r="AL1376" s="72"/>
      <c r="AM1376" s="72"/>
      <c r="AN1376" s="72"/>
    </row>
    <row r="1377" spans="2:40" ht="15" customHeight="1" x14ac:dyDescent="0.2">
      <c r="B1377" s="78"/>
      <c r="C1377" s="78"/>
      <c r="D1377" s="78"/>
      <c r="E1377" s="79"/>
      <c r="F1377" s="80"/>
      <c r="G1377" s="73"/>
      <c r="H1377" s="82"/>
      <c r="I1377" s="93"/>
      <c r="J1377" s="90"/>
      <c r="K1377" s="83"/>
      <c r="L1377" s="83"/>
      <c r="M1377" s="84"/>
      <c r="N1377" s="83"/>
      <c r="O1377" s="104" t="str">
        <f ca="1">IF($B1377="","",IF(F1377="Arbeitgeberähnliche Stellung",OFFSET(MD!$Q$5,MATCH(Grundlagen_Abrechnung_KAE!$AK$7,MD_JAHR,0),0)*$H1377,IF(((AD1377/12*M1377*12)+N1377)&gt;AF1377,AF1377/12,((AD1377/12*M1377*12)+N1377)/12)))</f>
        <v/>
      </c>
      <c r="P1377" s="90"/>
      <c r="Q1377" s="90"/>
      <c r="R1377" s="104">
        <f t="shared" si="191"/>
        <v>0</v>
      </c>
      <c r="T1377" s="145">
        <f t="shared" si="192"/>
        <v>0</v>
      </c>
      <c r="U1377" s="76">
        <f t="shared" ca="1" si="193"/>
        <v>0</v>
      </c>
      <c r="V1377" s="76">
        <f t="shared" ca="1" si="199"/>
        <v>0</v>
      </c>
      <c r="W1377" s="76">
        <f t="shared" ca="1" si="194"/>
        <v>0</v>
      </c>
      <c r="Y1377" s="106" t="str">
        <f t="shared" si="195"/>
        <v>prüfen</v>
      </c>
      <c r="Z1377" s="107" t="str">
        <f ca="1">IFERROR(OFFSET(MD!$U$5,MATCH(Grundlagen_Abrechnung_KAE!$E1377,MD_GENDER,0),0),"")</f>
        <v/>
      </c>
      <c r="AA1377" s="104">
        <f t="shared" si="196"/>
        <v>0</v>
      </c>
      <c r="AC1377" s="104">
        <f t="shared" si="197"/>
        <v>0</v>
      </c>
      <c r="AD1377" s="104">
        <f ca="1">IF(F1377="Arbeitgeberähnliche Stellung",OFFSET(MD!$Q$5,MATCH(Grundlagen_Abrechnung_KAE!$AK$7,MD_JAHR,0),0)*$H1377,IF(J1377&gt;0,AC1377,I1377))</f>
        <v>0</v>
      </c>
      <c r="AF1377" s="85" t="e">
        <f ca="1">OFFSET(MD!$P$5,MATCH($AK$7,MD_JAHR,0),0)*12</f>
        <v>#VALUE!</v>
      </c>
      <c r="AG1377" s="85">
        <f t="shared" si="198"/>
        <v>0</v>
      </c>
      <c r="AH1377" s="81"/>
      <c r="AJ1377" s="72"/>
      <c r="AK1377" s="72"/>
      <c r="AL1377" s="72"/>
      <c r="AM1377" s="72"/>
      <c r="AN1377" s="72"/>
    </row>
    <row r="1378" spans="2:40" ht="15" customHeight="1" x14ac:dyDescent="0.2">
      <c r="B1378" s="78"/>
      <c r="C1378" s="78"/>
      <c r="D1378" s="78"/>
      <c r="E1378" s="79"/>
      <c r="F1378" s="80"/>
      <c r="G1378" s="73"/>
      <c r="H1378" s="82"/>
      <c r="I1378" s="93"/>
      <c r="J1378" s="90"/>
      <c r="K1378" s="83"/>
      <c r="L1378" s="83"/>
      <c r="M1378" s="84"/>
      <c r="N1378" s="83"/>
      <c r="O1378" s="104" t="str">
        <f ca="1">IF($B1378="","",IF(F1378="Arbeitgeberähnliche Stellung",OFFSET(MD!$Q$5,MATCH(Grundlagen_Abrechnung_KAE!$AK$7,MD_JAHR,0),0)*$H1378,IF(((AD1378/12*M1378*12)+N1378)&gt;AF1378,AF1378/12,((AD1378/12*M1378*12)+N1378)/12)))</f>
        <v/>
      </c>
      <c r="P1378" s="90"/>
      <c r="Q1378" s="90"/>
      <c r="R1378" s="104">
        <f t="shared" si="191"/>
        <v>0</v>
      </c>
      <c r="T1378" s="145">
        <f t="shared" si="192"/>
        <v>0</v>
      </c>
      <c r="U1378" s="76">
        <f t="shared" ca="1" si="193"/>
        <v>0</v>
      </c>
      <c r="V1378" s="76">
        <f t="shared" ca="1" si="199"/>
        <v>0</v>
      </c>
      <c r="W1378" s="76">
        <f t="shared" ca="1" si="194"/>
        <v>0</v>
      </c>
      <c r="Y1378" s="106" t="str">
        <f t="shared" si="195"/>
        <v>prüfen</v>
      </c>
      <c r="Z1378" s="107" t="str">
        <f ca="1">IFERROR(OFFSET(MD!$U$5,MATCH(Grundlagen_Abrechnung_KAE!$E1378,MD_GENDER,0),0),"")</f>
        <v/>
      </c>
      <c r="AA1378" s="104">
        <f t="shared" si="196"/>
        <v>0</v>
      </c>
      <c r="AC1378" s="104">
        <f t="shared" si="197"/>
        <v>0</v>
      </c>
      <c r="AD1378" s="104">
        <f ca="1">IF(F1378="Arbeitgeberähnliche Stellung",OFFSET(MD!$Q$5,MATCH(Grundlagen_Abrechnung_KAE!$AK$7,MD_JAHR,0),0)*$H1378,IF(J1378&gt;0,AC1378,I1378))</f>
        <v>0</v>
      </c>
      <c r="AF1378" s="85" t="e">
        <f ca="1">OFFSET(MD!$P$5,MATCH($AK$7,MD_JAHR,0),0)*12</f>
        <v>#VALUE!</v>
      </c>
      <c r="AG1378" s="85">
        <f t="shared" si="198"/>
        <v>0</v>
      </c>
      <c r="AH1378" s="81"/>
      <c r="AJ1378" s="72"/>
      <c r="AK1378" s="72"/>
      <c r="AL1378" s="72"/>
      <c r="AM1378" s="72"/>
      <c r="AN1378" s="72"/>
    </row>
    <row r="1379" spans="2:40" ht="15" customHeight="1" x14ac:dyDescent="0.2">
      <c r="B1379" s="78"/>
      <c r="C1379" s="78"/>
      <c r="D1379" s="78"/>
      <c r="E1379" s="79"/>
      <c r="F1379" s="80"/>
      <c r="G1379" s="73"/>
      <c r="H1379" s="82"/>
      <c r="I1379" s="93"/>
      <c r="J1379" s="90"/>
      <c r="K1379" s="83"/>
      <c r="L1379" s="83"/>
      <c r="M1379" s="84"/>
      <c r="N1379" s="83"/>
      <c r="O1379" s="104" t="str">
        <f ca="1">IF($B1379="","",IF(F1379="Arbeitgeberähnliche Stellung",OFFSET(MD!$Q$5,MATCH(Grundlagen_Abrechnung_KAE!$AK$7,MD_JAHR,0),0)*$H1379,IF(((AD1379/12*M1379*12)+N1379)&gt;AF1379,AF1379/12,((AD1379/12*M1379*12)+N1379)/12)))</f>
        <v/>
      </c>
      <c r="P1379" s="90"/>
      <c r="Q1379" s="90"/>
      <c r="R1379" s="104">
        <f t="shared" si="191"/>
        <v>0</v>
      </c>
      <c r="T1379" s="145">
        <f t="shared" si="192"/>
        <v>0</v>
      </c>
      <c r="U1379" s="76">
        <f t="shared" ca="1" si="193"/>
        <v>0</v>
      </c>
      <c r="V1379" s="76">
        <f t="shared" ca="1" si="199"/>
        <v>0</v>
      </c>
      <c r="W1379" s="76">
        <f t="shared" ca="1" si="194"/>
        <v>0</v>
      </c>
      <c r="Y1379" s="106" t="str">
        <f t="shared" si="195"/>
        <v>prüfen</v>
      </c>
      <c r="Z1379" s="107" t="str">
        <f ca="1">IFERROR(OFFSET(MD!$U$5,MATCH(Grundlagen_Abrechnung_KAE!$E1379,MD_GENDER,0),0),"")</f>
        <v/>
      </c>
      <c r="AA1379" s="104">
        <f t="shared" si="196"/>
        <v>0</v>
      </c>
      <c r="AC1379" s="104">
        <f t="shared" si="197"/>
        <v>0</v>
      </c>
      <c r="AD1379" s="104">
        <f ca="1">IF(F1379="Arbeitgeberähnliche Stellung",OFFSET(MD!$Q$5,MATCH(Grundlagen_Abrechnung_KAE!$AK$7,MD_JAHR,0),0)*$H1379,IF(J1379&gt;0,AC1379,I1379))</f>
        <v>0</v>
      </c>
      <c r="AF1379" s="85" t="e">
        <f ca="1">OFFSET(MD!$P$5,MATCH($AK$7,MD_JAHR,0),0)*12</f>
        <v>#VALUE!</v>
      </c>
      <c r="AG1379" s="85">
        <f t="shared" si="198"/>
        <v>0</v>
      </c>
      <c r="AH1379" s="81"/>
      <c r="AJ1379" s="72"/>
      <c r="AK1379" s="72"/>
      <c r="AL1379" s="72"/>
      <c r="AM1379" s="72"/>
      <c r="AN1379" s="72"/>
    </row>
    <row r="1380" spans="2:40" ht="15" customHeight="1" x14ac:dyDescent="0.2">
      <c r="B1380" s="78"/>
      <c r="C1380" s="78"/>
      <c r="D1380" s="78"/>
      <c r="E1380" s="79"/>
      <c r="F1380" s="80"/>
      <c r="G1380" s="73"/>
      <c r="H1380" s="82"/>
      <c r="I1380" s="93"/>
      <c r="J1380" s="90"/>
      <c r="K1380" s="83"/>
      <c r="L1380" s="83"/>
      <c r="M1380" s="84"/>
      <c r="N1380" s="83"/>
      <c r="O1380" s="104" t="str">
        <f ca="1">IF($B1380="","",IF(F1380="Arbeitgeberähnliche Stellung",OFFSET(MD!$Q$5,MATCH(Grundlagen_Abrechnung_KAE!$AK$7,MD_JAHR,0),0)*$H1380,IF(((AD1380/12*M1380*12)+N1380)&gt;AF1380,AF1380/12,((AD1380/12*M1380*12)+N1380)/12)))</f>
        <v/>
      </c>
      <c r="P1380" s="90"/>
      <c r="Q1380" s="90"/>
      <c r="R1380" s="104">
        <f t="shared" si="191"/>
        <v>0</v>
      </c>
      <c r="T1380" s="145">
        <f t="shared" si="192"/>
        <v>0</v>
      </c>
      <c r="U1380" s="76">
        <f t="shared" ca="1" si="193"/>
        <v>0</v>
      </c>
      <c r="V1380" s="76">
        <f t="shared" ca="1" si="199"/>
        <v>0</v>
      </c>
      <c r="W1380" s="76">
        <f t="shared" ca="1" si="194"/>
        <v>0</v>
      </c>
      <c r="Y1380" s="106" t="str">
        <f t="shared" si="195"/>
        <v>prüfen</v>
      </c>
      <c r="Z1380" s="107" t="str">
        <f ca="1">IFERROR(OFFSET(MD!$U$5,MATCH(Grundlagen_Abrechnung_KAE!$E1380,MD_GENDER,0),0),"")</f>
        <v/>
      </c>
      <c r="AA1380" s="104">
        <f t="shared" si="196"/>
        <v>0</v>
      </c>
      <c r="AC1380" s="104">
        <f t="shared" si="197"/>
        <v>0</v>
      </c>
      <c r="AD1380" s="104">
        <f ca="1">IF(F1380="Arbeitgeberähnliche Stellung",OFFSET(MD!$Q$5,MATCH(Grundlagen_Abrechnung_KAE!$AK$7,MD_JAHR,0),0)*$H1380,IF(J1380&gt;0,AC1380,I1380))</f>
        <v>0</v>
      </c>
      <c r="AF1380" s="85" t="e">
        <f ca="1">OFFSET(MD!$P$5,MATCH($AK$7,MD_JAHR,0),0)*12</f>
        <v>#VALUE!</v>
      </c>
      <c r="AG1380" s="85">
        <f t="shared" si="198"/>
        <v>0</v>
      </c>
      <c r="AH1380" s="81"/>
      <c r="AJ1380" s="72"/>
      <c r="AK1380" s="72"/>
      <c r="AL1380" s="72"/>
      <c r="AM1380" s="72"/>
      <c r="AN1380" s="72"/>
    </row>
    <row r="1381" spans="2:40" ht="15" customHeight="1" x14ac:dyDescent="0.2">
      <c r="B1381" s="78"/>
      <c r="C1381" s="78"/>
      <c r="D1381" s="78"/>
      <c r="E1381" s="79"/>
      <c r="F1381" s="80"/>
      <c r="G1381" s="73"/>
      <c r="H1381" s="82"/>
      <c r="I1381" s="93"/>
      <c r="J1381" s="90"/>
      <c r="K1381" s="83"/>
      <c r="L1381" s="83"/>
      <c r="M1381" s="84"/>
      <c r="N1381" s="83"/>
      <c r="O1381" s="104" t="str">
        <f ca="1">IF($B1381="","",IF(F1381="Arbeitgeberähnliche Stellung",OFFSET(MD!$Q$5,MATCH(Grundlagen_Abrechnung_KAE!$AK$7,MD_JAHR,0),0)*$H1381,IF(((AD1381/12*M1381*12)+N1381)&gt;AF1381,AF1381/12,((AD1381/12*M1381*12)+N1381)/12)))</f>
        <v/>
      </c>
      <c r="P1381" s="90"/>
      <c r="Q1381" s="90"/>
      <c r="R1381" s="104">
        <f t="shared" si="191"/>
        <v>0</v>
      </c>
      <c r="T1381" s="145">
        <f t="shared" si="192"/>
        <v>0</v>
      </c>
      <c r="U1381" s="76">
        <f t="shared" ca="1" si="193"/>
        <v>0</v>
      </c>
      <c r="V1381" s="76">
        <f t="shared" ca="1" si="199"/>
        <v>0</v>
      </c>
      <c r="W1381" s="76">
        <f t="shared" ca="1" si="194"/>
        <v>0</v>
      </c>
      <c r="Y1381" s="106" t="str">
        <f t="shared" si="195"/>
        <v>prüfen</v>
      </c>
      <c r="Z1381" s="107" t="str">
        <f ca="1">IFERROR(OFFSET(MD!$U$5,MATCH(Grundlagen_Abrechnung_KAE!$E1381,MD_GENDER,0),0),"")</f>
        <v/>
      </c>
      <c r="AA1381" s="104">
        <f t="shared" si="196"/>
        <v>0</v>
      </c>
      <c r="AC1381" s="104">
        <f t="shared" si="197"/>
        <v>0</v>
      </c>
      <c r="AD1381" s="104">
        <f ca="1">IF(F1381="Arbeitgeberähnliche Stellung",OFFSET(MD!$Q$5,MATCH(Grundlagen_Abrechnung_KAE!$AK$7,MD_JAHR,0),0)*$H1381,IF(J1381&gt;0,AC1381,I1381))</f>
        <v>0</v>
      </c>
      <c r="AF1381" s="85" t="e">
        <f ca="1">OFFSET(MD!$P$5,MATCH($AK$7,MD_JAHR,0),0)*12</f>
        <v>#VALUE!</v>
      </c>
      <c r="AG1381" s="85">
        <f t="shared" si="198"/>
        <v>0</v>
      </c>
      <c r="AH1381" s="81"/>
      <c r="AJ1381" s="72"/>
      <c r="AK1381" s="72"/>
      <c r="AL1381" s="72"/>
      <c r="AM1381" s="72"/>
      <c r="AN1381" s="72"/>
    </row>
    <row r="1382" spans="2:40" ht="15" customHeight="1" x14ac:dyDescent="0.2">
      <c r="B1382" s="78"/>
      <c r="C1382" s="78"/>
      <c r="D1382" s="78"/>
      <c r="E1382" s="79"/>
      <c r="F1382" s="80"/>
      <c r="G1382" s="73"/>
      <c r="H1382" s="82"/>
      <c r="I1382" s="93"/>
      <c r="J1382" s="90"/>
      <c r="K1382" s="83"/>
      <c r="L1382" s="83"/>
      <c r="M1382" s="84"/>
      <c r="N1382" s="83"/>
      <c r="O1382" s="104" t="str">
        <f ca="1">IF($B1382="","",IF(F1382="Arbeitgeberähnliche Stellung",OFFSET(MD!$Q$5,MATCH(Grundlagen_Abrechnung_KAE!$AK$7,MD_JAHR,0),0)*$H1382,IF(((AD1382/12*M1382*12)+N1382)&gt;AF1382,AF1382/12,((AD1382/12*M1382*12)+N1382)/12)))</f>
        <v/>
      </c>
      <c r="P1382" s="90"/>
      <c r="Q1382" s="90"/>
      <c r="R1382" s="104">
        <f t="shared" si="191"/>
        <v>0</v>
      </c>
      <c r="T1382" s="145">
        <f t="shared" si="192"/>
        <v>0</v>
      </c>
      <c r="U1382" s="76">
        <f t="shared" ca="1" si="193"/>
        <v>0</v>
      </c>
      <c r="V1382" s="76">
        <f t="shared" ca="1" si="199"/>
        <v>0</v>
      </c>
      <c r="W1382" s="76">
        <f t="shared" ca="1" si="194"/>
        <v>0</v>
      </c>
      <c r="Y1382" s="106" t="str">
        <f t="shared" si="195"/>
        <v>prüfen</v>
      </c>
      <c r="Z1382" s="107" t="str">
        <f ca="1">IFERROR(OFFSET(MD!$U$5,MATCH(Grundlagen_Abrechnung_KAE!$E1382,MD_GENDER,0),0),"")</f>
        <v/>
      </c>
      <c r="AA1382" s="104">
        <f t="shared" si="196"/>
        <v>0</v>
      </c>
      <c r="AC1382" s="104">
        <f t="shared" si="197"/>
        <v>0</v>
      </c>
      <c r="AD1382" s="104">
        <f ca="1">IF(F1382="Arbeitgeberähnliche Stellung",OFFSET(MD!$Q$5,MATCH(Grundlagen_Abrechnung_KAE!$AK$7,MD_JAHR,0),0)*$H1382,IF(J1382&gt;0,AC1382,I1382))</f>
        <v>0</v>
      </c>
      <c r="AF1382" s="85" t="e">
        <f ca="1">OFFSET(MD!$P$5,MATCH($AK$7,MD_JAHR,0),0)*12</f>
        <v>#VALUE!</v>
      </c>
      <c r="AG1382" s="85">
        <f t="shared" si="198"/>
        <v>0</v>
      </c>
      <c r="AH1382" s="81"/>
      <c r="AJ1382" s="72"/>
      <c r="AK1382" s="72"/>
      <c r="AL1382" s="72"/>
      <c r="AM1382" s="72"/>
      <c r="AN1382" s="72"/>
    </row>
    <row r="1383" spans="2:40" ht="15" customHeight="1" x14ac:dyDescent="0.2">
      <c r="B1383" s="78"/>
      <c r="C1383" s="78"/>
      <c r="D1383" s="78"/>
      <c r="E1383" s="79"/>
      <c r="F1383" s="80"/>
      <c r="G1383" s="73"/>
      <c r="H1383" s="82"/>
      <c r="I1383" s="93"/>
      <c r="J1383" s="90"/>
      <c r="K1383" s="83"/>
      <c r="L1383" s="83"/>
      <c r="M1383" s="84"/>
      <c r="N1383" s="83"/>
      <c r="O1383" s="104" t="str">
        <f ca="1">IF($B1383="","",IF(F1383="Arbeitgeberähnliche Stellung",OFFSET(MD!$Q$5,MATCH(Grundlagen_Abrechnung_KAE!$AK$7,MD_JAHR,0),0)*$H1383,IF(((AD1383/12*M1383*12)+N1383)&gt;AF1383,AF1383/12,((AD1383/12*M1383*12)+N1383)/12)))</f>
        <v/>
      </c>
      <c r="P1383" s="90"/>
      <c r="Q1383" s="90"/>
      <c r="R1383" s="104">
        <f t="shared" si="191"/>
        <v>0</v>
      </c>
      <c r="T1383" s="145">
        <f t="shared" si="192"/>
        <v>0</v>
      </c>
      <c r="U1383" s="76">
        <f t="shared" ca="1" si="193"/>
        <v>0</v>
      </c>
      <c r="V1383" s="76">
        <f t="shared" ca="1" si="199"/>
        <v>0</v>
      </c>
      <c r="W1383" s="76">
        <f t="shared" ca="1" si="194"/>
        <v>0</v>
      </c>
      <c r="Y1383" s="106" t="str">
        <f t="shared" si="195"/>
        <v>prüfen</v>
      </c>
      <c r="Z1383" s="107" t="str">
        <f ca="1">IFERROR(OFFSET(MD!$U$5,MATCH(Grundlagen_Abrechnung_KAE!$E1383,MD_GENDER,0),0),"")</f>
        <v/>
      </c>
      <c r="AA1383" s="104">
        <f t="shared" si="196"/>
        <v>0</v>
      </c>
      <c r="AC1383" s="104">
        <f t="shared" si="197"/>
        <v>0</v>
      </c>
      <c r="AD1383" s="104">
        <f ca="1">IF(F1383="Arbeitgeberähnliche Stellung",OFFSET(MD!$Q$5,MATCH(Grundlagen_Abrechnung_KAE!$AK$7,MD_JAHR,0),0)*$H1383,IF(J1383&gt;0,AC1383,I1383))</f>
        <v>0</v>
      </c>
      <c r="AF1383" s="85" t="e">
        <f ca="1">OFFSET(MD!$P$5,MATCH($AK$7,MD_JAHR,0),0)*12</f>
        <v>#VALUE!</v>
      </c>
      <c r="AG1383" s="85">
        <f t="shared" si="198"/>
        <v>0</v>
      </c>
      <c r="AH1383" s="81"/>
      <c r="AJ1383" s="72"/>
      <c r="AK1383" s="72"/>
      <c r="AL1383" s="72"/>
      <c r="AM1383" s="72"/>
      <c r="AN1383" s="72"/>
    </row>
    <row r="1384" spans="2:40" ht="15" customHeight="1" x14ac:dyDescent="0.2">
      <c r="B1384" s="78"/>
      <c r="C1384" s="78"/>
      <c r="D1384" s="78"/>
      <c r="E1384" s="79"/>
      <c r="F1384" s="80"/>
      <c r="G1384" s="73"/>
      <c r="H1384" s="82"/>
      <c r="I1384" s="93"/>
      <c r="J1384" s="90"/>
      <c r="K1384" s="83"/>
      <c r="L1384" s="83"/>
      <c r="M1384" s="84"/>
      <c r="N1384" s="83"/>
      <c r="O1384" s="104" t="str">
        <f ca="1">IF($B1384="","",IF(F1384="Arbeitgeberähnliche Stellung",OFFSET(MD!$Q$5,MATCH(Grundlagen_Abrechnung_KAE!$AK$7,MD_JAHR,0),0)*$H1384,IF(((AD1384/12*M1384*12)+N1384)&gt;AF1384,AF1384/12,((AD1384/12*M1384*12)+N1384)/12)))</f>
        <v/>
      </c>
      <c r="P1384" s="90"/>
      <c r="Q1384" s="90"/>
      <c r="R1384" s="104">
        <f t="shared" si="191"/>
        <v>0</v>
      </c>
      <c r="T1384" s="145">
        <f t="shared" si="192"/>
        <v>0</v>
      </c>
      <c r="U1384" s="76">
        <f t="shared" ca="1" si="193"/>
        <v>0</v>
      </c>
      <c r="V1384" s="76">
        <f t="shared" ca="1" si="199"/>
        <v>0</v>
      </c>
      <c r="W1384" s="76">
        <f t="shared" ca="1" si="194"/>
        <v>0</v>
      </c>
      <c r="Y1384" s="106" t="str">
        <f t="shared" si="195"/>
        <v>prüfen</v>
      </c>
      <c r="Z1384" s="107" t="str">
        <f ca="1">IFERROR(OFFSET(MD!$U$5,MATCH(Grundlagen_Abrechnung_KAE!$E1384,MD_GENDER,0),0),"")</f>
        <v/>
      </c>
      <c r="AA1384" s="104">
        <f t="shared" si="196"/>
        <v>0</v>
      </c>
      <c r="AC1384" s="104">
        <f t="shared" si="197"/>
        <v>0</v>
      </c>
      <c r="AD1384" s="104">
        <f ca="1">IF(F1384="Arbeitgeberähnliche Stellung",OFFSET(MD!$Q$5,MATCH(Grundlagen_Abrechnung_KAE!$AK$7,MD_JAHR,0),0)*$H1384,IF(J1384&gt;0,AC1384,I1384))</f>
        <v>0</v>
      </c>
      <c r="AF1384" s="85" t="e">
        <f ca="1">OFFSET(MD!$P$5,MATCH($AK$7,MD_JAHR,0),0)*12</f>
        <v>#VALUE!</v>
      </c>
      <c r="AG1384" s="85">
        <f t="shared" si="198"/>
        <v>0</v>
      </c>
      <c r="AH1384" s="81"/>
      <c r="AJ1384" s="72"/>
      <c r="AK1384" s="72"/>
      <c r="AL1384" s="72"/>
      <c r="AM1384" s="72"/>
      <c r="AN1384" s="72"/>
    </row>
    <row r="1385" spans="2:40" ht="15" customHeight="1" x14ac:dyDescent="0.2">
      <c r="B1385" s="78"/>
      <c r="C1385" s="78"/>
      <c r="D1385" s="78"/>
      <c r="E1385" s="79"/>
      <c r="F1385" s="80"/>
      <c r="G1385" s="73"/>
      <c r="H1385" s="82"/>
      <c r="I1385" s="93"/>
      <c r="J1385" s="90"/>
      <c r="K1385" s="83"/>
      <c r="L1385" s="83"/>
      <c r="M1385" s="84"/>
      <c r="N1385" s="83"/>
      <c r="O1385" s="104" t="str">
        <f ca="1">IF($B1385="","",IF(F1385="Arbeitgeberähnliche Stellung",OFFSET(MD!$Q$5,MATCH(Grundlagen_Abrechnung_KAE!$AK$7,MD_JAHR,0),0)*$H1385,IF(((AD1385/12*M1385*12)+N1385)&gt;AF1385,AF1385/12,((AD1385/12*M1385*12)+N1385)/12)))</f>
        <v/>
      </c>
      <c r="P1385" s="90"/>
      <c r="Q1385" s="90"/>
      <c r="R1385" s="104">
        <f t="shared" si="191"/>
        <v>0</v>
      </c>
      <c r="T1385" s="145">
        <f t="shared" si="192"/>
        <v>0</v>
      </c>
      <c r="U1385" s="76">
        <f t="shared" ca="1" si="193"/>
        <v>0</v>
      </c>
      <c r="V1385" s="76">
        <f t="shared" ca="1" si="199"/>
        <v>0</v>
      </c>
      <c r="W1385" s="76">
        <f t="shared" ca="1" si="194"/>
        <v>0</v>
      </c>
      <c r="Y1385" s="106" t="str">
        <f t="shared" si="195"/>
        <v>prüfen</v>
      </c>
      <c r="Z1385" s="107" t="str">
        <f ca="1">IFERROR(OFFSET(MD!$U$5,MATCH(Grundlagen_Abrechnung_KAE!$E1385,MD_GENDER,0),0),"")</f>
        <v/>
      </c>
      <c r="AA1385" s="104">
        <f t="shared" si="196"/>
        <v>0</v>
      </c>
      <c r="AC1385" s="104">
        <f t="shared" si="197"/>
        <v>0</v>
      </c>
      <c r="AD1385" s="104">
        <f ca="1">IF(F1385="Arbeitgeberähnliche Stellung",OFFSET(MD!$Q$5,MATCH(Grundlagen_Abrechnung_KAE!$AK$7,MD_JAHR,0),0)*$H1385,IF(J1385&gt;0,AC1385,I1385))</f>
        <v>0</v>
      </c>
      <c r="AF1385" s="85" t="e">
        <f ca="1">OFFSET(MD!$P$5,MATCH($AK$7,MD_JAHR,0),0)*12</f>
        <v>#VALUE!</v>
      </c>
      <c r="AG1385" s="85">
        <f t="shared" si="198"/>
        <v>0</v>
      </c>
      <c r="AH1385" s="81"/>
      <c r="AJ1385" s="72"/>
      <c r="AK1385" s="72"/>
      <c r="AL1385" s="72"/>
      <c r="AM1385" s="72"/>
      <c r="AN1385" s="72"/>
    </row>
    <row r="1386" spans="2:40" ht="15" customHeight="1" x14ac:dyDescent="0.2">
      <c r="B1386" s="78"/>
      <c r="C1386" s="78"/>
      <c r="D1386" s="78"/>
      <c r="E1386" s="79"/>
      <c r="F1386" s="80"/>
      <c r="G1386" s="73"/>
      <c r="H1386" s="82"/>
      <c r="I1386" s="93"/>
      <c r="J1386" s="90"/>
      <c r="K1386" s="83"/>
      <c r="L1386" s="83"/>
      <c r="M1386" s="84"/>
      <c r="N1386" s="83"/>
      <c r="O1386" s="104" t="str">
        <f ca="1">IF($B1386="","",IF(F1386="Arbeitgeberähnliche Stellung",OFFSET(MD!$Q$5,MATCH(Grundlagen_Abrechnung_KAE!$AK$7,MD_JAHR,0),0)*$H1386,IF(((AD1386/12*M1386*12)+N1386)&gt;AF1386,AF1386/12,((AD1386/12*M1386*12)+N1386)/12)))</f>
        <v/>
      </c>
      <c r="P1386" s="90"/>
      <c r="Q1386" s="90"/>
      <c r="R1386" s="104">
        <f t="shared" si="191"/>
        <v>0</v>
      </c>
      <c r="T1386" s="145">
        <f t="shared" si="192"/>
        <v>0</v>
      </c>
      <c r="U1386" s="76">
        <f t="shared" ca="1" si="193"/>
        <v>0</v>
      </c>
      <c r="V1386" s="76">
        <f t="shared" ca="1" si="199"/>
        <v>0</v>
      </c>
      <c r="W1386" s="76">
        <f t="shared" ca="1" si="194"/>
        <v>0</v>
      </c>
      <c r="Y1386" s="106" t="str">
        <f t="shared" si="195"/>
        <v>prüfen</v>
      </c>
      <c r="Z1386" s="107" t="str">
        <f ca="1">IFERROR(OFFSET(MD!$U$5,MATCH(Grundlagen_Abrechnung_KAE!$E1386,MD_GENDER,0),0),"")</f>
        <v/>
      </c>
      <c r="AA1386" s="104">
        <f t="shared" si="196"/>
        <v>0</v>
      </c>
      <c r="AC1386" s="104">
        <f t="shared" si="197"/>
        <v>0</v>
      </c>
      <c r="AD1386" s="104">
        <f ca="1">IF(F1386="Arbeitgeberähnliche Stellung",OFFSET(MD!$Q$5,MATCH(Grundlagen_Abrechnung_KAE!$AK$7,MD_JAHR,0),0)*$H1386,IF(J1386&gt;0,AC1386,I1386))</f>
        <v>0</v>
      </c>
      <c r="AF1386" s="85" t="e">
        <f ca="1">OFFSET(MD!$P$5,MATCH($AK$7,MD_JAHR,0),0)*12</f>
        <v>#VALUE!</v>
      </c>
      <c r="AG1386" s="85">
        <f t="shared" si="198"/>
        <v>0</v>
      </c>
      <c r="AH1386" s="81"/>
      <c r="AJ1386" s="72"/>
      <c r="AK1386" s="72"/>
      <c r="AL1386" s="72"/>
      <c r="AM1386" s="72"/>
      <c r="AN1386" s="72"/>
    </row>
    <row r="1387" spans="2:40" ht="15" customHeight="1" x14ac:dyDescent="0.2">
      <c r="B1387" s="78"/>
      <c r="C1387" s="78"/>
      <c r="D1387" s="78"/>
      <c r="E1387" s="79"/>
      <c r="F1387" s="80"/>
      <c r="G1387" s="73"/>
      <c r="H1387" s="82"/>
      <c r="I1387" s="93"/>
      <c r="J1387" s="90"/>
      <c r="K1387" s="83"/>
      <c r="L1387" s="83"/>
      <c r="M1387" s="84"/>
      <c r="N1387" s="83"/>
      <c r="O1387" s="104" t="str">
        <f ca="1">IF($B1387="","",IF(F1387="Arbeitgeberähnliche Stellung",OFFSET(MD!$Q$5,MATCH(Grundlagen_Abrechnung_KAE!$AK$7,MD_JAHR,0),0)*$H1387,IF(((AD1387/12*M1387*12)+N1387)&gt;AF1387,AF1387/12,((AD1387/12*M1387*12)+N1387)/12)))</f>
        <v/>
      </c>
      <c r="P1387" s="90"/>
      <c r="Q1387" s="90"/>
      <c r="R1387" s="104">
        <f t="shared" si="191"/>
        <v>0</v>
      </c>
      <c r="T1387" s="145">
        <f t="shared" si="192"/>
        <v>0</v>
      </c>
      <c r="U1387" s="76">
        <f t="shared" ca="1" si="193"/>
        <v>0</v>
      </c>
      <c r="V1387" s="76">
        <f t="shared" ca="1" si="199"/>
        <v>0</v>
      </c>
      <c r="W1387" s="76">
        <f t="shared" ca="1" si="194"/>
        <v>0</v>
      </c>
      <c r="Y1387" s="106" t="str">
        <f t="shared" si="195"/>
        <v>prüfen</v>
      </c>
      <c r="Z1387" s="107" t="str">
        <f ca="1">IFERROR(OFFSET(MD!$U$5,MATCH(Grundlagen_Abrechnung_KAE!$E1387,MD_GENDER,0),0),"")</f>
        <v/>
      </c>
      <c r="AA1387" s="104">
        <f t="shared" si="196"/>
        <v>0</v>
      </c>
      <c r="AC1387" s="104">
        <f t="shared" si="197"/>
        <v>0</v>
      </c>
      <c r="AD1387" s="104">
        <f ca="1">IF(F1387="Arbeitgeberähnliche Stellung",OFFSET(MD!$Q$5,MATCH(Grundlagen_Abrechnung_KAE!$AK$7,MD_JAHR,0),0)*$H1387,IF(J1387&gt;0,AC1387,I1387))</f>
        <v>0</v>
      </c>
      <c r="AF1387" s="85" t="e">
        <f ca="1">OFFSET(MD!$P$5,MATCH($AK$7,MD_JAHR,0),0)*12</f>
        <v>#VALUE!</v>
      </c>
      <c r="AG1387" s="85">
        <f t="shared" si="198"/>
        <v>0</v>
      </c>
      <c r="AH1387" s="81"/>
      <c r="AJ1387" s="72"/>
      <c r="AK1387" s="72"/>
      <c r="AL1387" s="72"/>
      <c r="AM1387" s="72"/>
      <c r="AN1387" s="72"/>
    </row>
    <row r="1388" spans="2:40" ht="15" customHeight="1" x14ac:dyDescent="0.2">
      <c r="B1388" s="78"/>
      <c r="C1388" s="78"/>
      <c r="D1388" s="78"/>
      <c r="E1388" s="79"/>
      <c r="F1388" s="80"/>
      <c r="G1388" s="73"/>
      <c r="H1388" s="82"/>
      <c r="I1388" s="93"/>
      <c r="J1388" s="90"/>
      <c r="K1388" s="83"/>
      <c r="L1388" s="83"/>
      <c r="M1388" s="84"/>
      <c r="N1388" s="83"/>
      <c r="O1388" s="104" t="str">
        <f ca="1">IF($B1388="","",IF(F1388="Arbeitgeberähnliche Stellung",OFFSET(MD!$Q$5,MATCH(Grundlagen_Abrechnung_KAE!$AK$7,MD_JAHR,0),0)*$H1388,IF(((AD1388/12*M1388*12)+N1388)&gt;AF1388,AF1388/12,((AD1388/12*M1388*12)+N1388)/12)))</f>
        <v/>
      </c>
      <c r="P1388" s="90"/>
      <c r="Q1388" s="90"/>
      <c r="R1388" s="104">
        <f t="shared" si="191"/>
        <v>0</v>
      </c>
      <c r="T1388" s="145">
        <f t="shared" si="192"/>
        <v>0</v>
      </c>
      <c r="U1388" s="76">
        <f t="shared" ca="1" si="193"/>
        <v>0</v>
      </c>
      <c r="V1388" s="76">
        <f t="shared" ca="1" si="199"/>
        <v>0</v>
      </c>
      <c r="W1388" s="76">
        <f t="shared" ca="1" si="194"/>
        <v>0</v>
      </c>
      <c r="Y1388" s="106" t="str">
        <f t="shared" si="195"/>
        <v>prüfen</v>
      </c>
      <c r="Z1388" s="107" t="str">
        <f ca="1">IFERROR(OFFSET(MD!$U$5,MATCH(Grundlagen_Abrechnung_KAE!$E1388,MD_GENDER,0),0),"")</f>
        <v/>
      </c>
      <c r="AA1388" s="104">
        <f t="shared" si="196"/>
        <v>0</v>
      </c>
      <c r="AC1388" s="104">
        <f t="shared" si="197"/>
        <v>0</v>
      </c>
      <c r="AD1388" s="104">
        <f ca="1">IF(F1388="Arbeitgeberähnliche Stellung",OFFSET(MD!$Q$5,MATCH(Grundlagen_Abrechnung_KAE!$AK$7,MD_JAHR,0),0)*$H1388,IF(J1388&gt;0,AC1388,I1388))</f>
        <v>0</v>
      </c>
      <c r="AF1388" s="85" t="e">
        <f ca="1">OFFSET(MD!$P$5,MATCH($AK$7,MD_JAHR,0),0)*12</f>
        <v>#VALUE!</v>
      </c>
      <c r="AG1388" s="85">
        <f t="shared" si="198"/>
        <v>0</v>
      </c>
      <c r="AH1388" s="81"/>
      <c r="AJ1388" s="72"/>
      <c r="AK1388" s="72"/>
      <c r="AL1388" s="72"/>
      <c r="AM1388" s="72"/>
      <c r="AN1388" s="72"/>
    </row>
    <row r="1389" spans="2:40" ht="15" customHeight="1" x14ac:dyDescent="0.2">
      <c r="B1389" s="78"/>
      <c r="C1389" s="78"/>
      <c r="D1389" s="78"/>
      <c r="E1389" s="79"/>
      <c r="F1389" s="80"/>
      <c r="G1389" s="73"/>
      <c r="H1389" s="82"/>
      <c r="I1389" s="93"/>
      <c r="J1389" s="90"/>
      <c r="K1389" s="83"/>
      <c r="L1389" s="83"/>
      <c r="M1389" s="84"/>
      <c r="N1389" s="83"/>
      <c r="O1389" s="104" t="str">
        <f ca="1">IF($B1389="","",IF(F1389="Arbeitgeberähnliche Stellung",OFFSET(MD!$Q$5,MATCH(Grundlagen_Abrechnung_KAE!$AK$7,MD_JAHR,0),0)*$H1389,IF(((AD1389/12*M1389*12)+N1389)&gt;AF1389,AF1389/12,((AD1389/12*M1389*12)+N1389)/12)))</f>
        <v/>
      </c>
      <c r="P1389" s="90"/>
      <c r="Q1389" s="90"/>
      <c r="R1389" s="104">
        <f t="shared" si="191"/>
        <v>0</v>
      </c>
      <c r="T1389" s="145">
        <f t="shared" si="192"/>
        <v>0</v>
      </c>
      <c r="U1389" s="76">
        <f t="shared" ca="1" si="193"/>
        <v>0</v>
      </c>
      <c r="V1389" s="76">
        <f t="shared" ca="1" si="199"/>
        <v>0</v>
      </c>
      <c r="W1389" s="76">
        <f t="shared" ca="1" si="194"/>
        <v>0</v>
      </c>
      <c r="Y1389" s="106" t="str">
        <f t="shared" si="195"/>
        <v>prüfen</v>
      </c>
      <c r="Z1389" s="107" t="str">
        <f ca="1">IFERROR(OFFSET(MD!$U$5,MATCH(Grundlagen_Abrechnung_KAE!$E1389,MD_GENDER,0),0),"")</f>
        <v/>
      </c>
      <c r="AA1389" s="104">
        <f t="shared" si="196"/>
        <v>0</v>
      </c>
      <c r="AC1389" s="104">
        <f t="shared" si="197"/>
        <v>0</v>
      </c>
      <c r="AD1389" s="104">
        <f ca="1">IF(F1389="Arbeitgeberähnliche Stellung",OFFSET(MD!$Q$5,MATCH(Grundlagen_Abrechnung_KAE!$AK$7,MD_JAHR,0),0)*$H1389,IF(J1389&gt;0,AC1389,I1389))</f>
        <v>0</v>
      </c>
      <c r="AF1389" s="85" t="e">
        <f ca="1">OFFSET(MD!$P$5,MATCH($AK$7,MD_JAHR,0),0)*12</f>
        <v>#VALUE!</v>
      </c>
      <c r="AG1389" s="85">
        <f t="shared" si="198"/>
        <v>0</v>
      </c>
      <c r="AH1389" s="81"/>
      <c r="AJ1389" s="72"/>
      <c r="AK1389" s="72"/>
      <c r="AL1389" s="72"/>
      <c r="AM1389" s="72"/>
      <c r="AN1389" s="72"/>
    </row>
    <row r="1390" spans="2:40" ht="15" customHeight="1" x14ac:dyDescent="0.2">
      <c r="B1390" s="78"/>
      <c r="C1390" s="78"/>
      <c r="D1390" s="78"/>
      <c r="E1390" s="79"/>
      <c r="F1390" s="80"/>
      <c r="G1390" s="73"/>
      <c r="H1390" s="82"/>
      <c r="I1390" s="93"/>
      <c r="J1390" s="90"/>
      <c r="K1390" s="83"/>
      <c r="L1390" s="83"/>
      <c r="M1390" s="84"/>
      <c r="N1390" s="83"/>
      <c r="O1390" s="104" t="str">
        <f ca="1">IF($B1390="","",IF(F1390="Arbeitgeberähnliche Stellung",OFFSET(MD!$Q$5,MATCH(Grundlagen_Abrechnung_KAE!$AK$7,MD_JAHR,0),0)*$H1390,IF(((AD1390/12*M1390*12)+N1390)&gt;AF1390,AF1390/12,((AD1390/12*M1390*12)+N1390)/12)))</f>
        <v/>
      </c>
      <c r="P1390" s="90"/>
      <c r="Q1390" s="90"/>
      <c r="R1390" s="104">
        <f t="shared" si="191"/>
        <v>0</v>
      </c>
      <c r="T1390" s="145">
        <f t="shared" si="192"/>
        <v>0</v>
      </c>
      <c r="U1390" s="76">
        <f t="shared" ca="1" si="193"/>
        <v>0</v>
      </c>
      <c r="V1390" s="76">
        <f t="shared" ca="1" si="199"/>
        <v>0</v>
      </c>
      <c r="W1390" s="76">
        <f t="shared" ca="1" si="194"/>
        <v>0</v>
      </c>
      <c r="Y1390" s="106" t="str">
        <f t="shared" si="195"/>
        <v>prüfen</v>
      </c>
      <c r="Z1390" s="107" t="str">
        <f ca="1">IFERROR(OFFSET(MD!$U$5,MATCH(Grundlagen_Abrechnung_KAE!$E1390,MD_GENDER,0),0),"")</f>
        <v/>
      </c>
      <c r="AA1390" s="104">
        <f t="shared" si="196"/>
        <v>0</v>
      </c>
      <c r="AC1390" s="104">
        <f t="shared" si="197"/>
        <v>0</v>
      </c>
      <c r="AD1390" s="104">
        <f ca="1">IF(F1390="Arbeitgeberähnliche Stellung",OFFSET(MD!$Q$5,MATCH(Grundlagen_Abrechnung_KAE!$AK$7,MD_JAHR,0),0)*$H1390,IF(J1390&gt;0,AC1390,I1390))</f>
        <v>0</v>
      </c>
      <c r="AF1390" s="85" t="e">
        <f ca="1">OFFSET(MD!$P$5,MATCH($AK$7,MD_JAHR,0),0)*12</f>
        <v>#VALUE!</v>
      </c>
      <c r="AG1390" s="85">
        <f t="shared" si="198"/>
        <v>0</v>
      </c>
      <c r="AH1390" s="81"/>
      <c r="AJ1390" s="72"/>
      <c r="AK1390" s="72"/>
      <c r="AL1390" s="72"/>
      <c r="AM1390" s="72"/>
      <c r="AN1390" s="72"/>
    </row>
    <row r="1391" spans="2:40" ht="15" customHeight="1" x14ac:dyDescent="0.2">
      <c r="B1391" s="78"/>
      <c r="C1391" s="78"/>
      <c r="D1391" s="78"/>
      <c r="E1391" s="79"/>
      <c r="F1391" s="80"/>
      <c r="G1391" s="73"/>
      <c r="H1391" s="82"/>
      <c r="I1391" s="93"/>
      <c r="J1391" s="90"/>
      <c r="K1391" s="83"/>
      <c r="L1391" s="83"/>
      <c r="M1391" s="84"/>
      <c r="N1391" s="83"/>
      <c r="O1391" s="104" t="str">
        <f ca="1">IF($B1391="","",IF(F1391="Arbeitgeberähnliche Stellung",OFFSET(MD!$Q$5,MATCH(Grundlagen_Abrechnung_KAE!$AK$7,MD_JAHR,0),0)*$H1391,IF(((AD1391/12*M1391*12)+N1391)&gt;AF1391,AF1391/12,((AD1391/12*M1391*12)+N1391)/12)))</f>
        <v/>
      </c>
      <c r="P1391" s="90"/>
      <c r="Q1391" s="90"/>
      <c r="R1391" s="104">
        <f t="shared" si="191"/>
        <v>0</v>
      </c>
      <c r="T1391" s="145">
        <f t="shared" si="192"/>
        <v>0</v>
      </c>
      <c r="U1391" s="76">
        <f t="shared" ca="1" si="193"/>
        <v>0</v>
      </c>
      <c r="V1391" s="76">
        <f t="shared" ca="1" si="199"/>
        <v>0</v>
      </c>
      <c r="W1391" s="76">
        <f t="shared" ca="1" si="194"/>
        <v>0</v>
      </c>
      <c r="Y1391" s="106" t="str">
        <f t="shared" si="195"/>
        <v>prüfen</v>
      </c>
      <c r="Z1391" s="107" t="str">
        <f ca="1">IFERROR(OFFSET(MD!$U$5,MATCH(Grundlagen_Abrechnung_KAE!$E1391,MD_GENDER,0),0),"")</f>
        <v/>
      </c>
      <c r="AA1391" s="104">
        <f t="shared" si="196"/>
        <v>0</v>
      </c>
      <c r="AC1391" s="104">
        <f t="shared" si="197"/>
        <v>0</v>
      </c>
      <c r="AD1391" s="104">
        <f ca="1">IF(F1391="Arbeitgeberähnliche Stellung",OFFSET(MD!$Q$5,MATCH(Grundlagen_Abrechnung_KAE!$AK$7,MD_JAHR,0),0)*$H1391,IF(J1391&gt;0,AC1391,I1391))</f>
        <v>0</v>
      </c>
      <c r="AF1391" s="85" t="e">
        <f ca="1">OFFSET(MD!$P$5,MATCH($AK$7,MD_JAHR,0),0)*12</f>
        <v>#VALUE!</v>
      </c>
      <c r="AG1391" s="85">
        <f t="shared" si="198"/>
        <v>0</v>
      </c>
      <c r="AH1391" s="81"/>
      <c r="AJ1391" s="72"/>
      <c r="AK1391" s="72"/>
      <c r="AL1391" s="72"/>
      <c r="AM1391" s="72"/>
      <c r="AN1391" s="72"/>
    </row>
    <row r="1392" spans="2:40" ht="15" customHeight="1" x14ac:dyDescent="0.2">
      <c r="B1392" s="78"/>
      <c r="C1392" s="78"/>
      <c r="D1392" s="78"/>
      <c r="E1392" s="79"/>
      <c r="F1392" s="80"/>
      <c r="G1392" s="73"/>
      <c r="H1392" s="82"/>
      <c r="I1392" s="93"/>
      <c r="J1392" s="90"/>
      <c r="K1392" s="83"/>
      <c r="L1392" s="83"/>
      <c r="M1392" s="84"/>
      <c r="N1392" s="83"/>
      <c r="O1392" s="104" t="str">
        <f ca="1">IF($B1392="","",IF(F1392="Arbeitgeberähnliche Stellung",OFFSET(MD!$Q$5,MATCH(Grundlagen_Abrechnung_KAE!$AK$7,MD_JAHR,0),0)*$H1392,IF(((AD1392/12*M1392*12)+N1392)&gt;AF1392,AF1392/12,((AD1392/12*M1392*12)+N1392)/12)))</f>
        <v/>
      </c>
      <c r="P1392" s="90"/>
      <c r="Q1392" s="90"/>
      <c r="R1392" s="104">
        <f t="shared" si="191"/>
        <v>0</v>
      </c>
      <c r="T1392" s="145">
        <f t="shared" si="192"/>
        <v>0</v>
      </c>
      <c r="U1392" s="76">
        <f t="shared" ca="1" si="193"/>
        <v>0</v>
      </c>
      <c r="V1392" s="76">
        <f t="shared" ca="1" si="199"/>
        <v>0</v>
      </c>
      <c r="W1392" s="76">
        <f t="shared" ca="1" si="194"/>
        <v>0</v>
      </c>
      <c r="Y1392" s="106" t="str">
        <f t="shared" si="195"/>
        <v>prüfen</v>
      </c>
      <c r="Z1392" s="107" t="str">
        <f ca="1">IFERROR(OFFSET(MD!$U$5,MATCH(Grundlagen_Abrechnung_KAE!$E1392,MD_GENDER,0),0),"")</f>
        <v/>
      </c>
      <c r="AA1392" s="104">
        <f t="shared" si="196"/>
        <v>0</v>
      </c>
      <c r="AC1392" s="104">
        <f t="shared" si="197"/>
        <v>0</v>
      </c>
      <c r="AD1392" s="104">
        <f ca="1">IF(F1392="Arbeitgeberähnliche Stellung",OFFSET(MD!$Q$5,MATCH(Grundlagen_Abrechnung_KAE!$AK$7,MD_JAHR,0),0)*$H1392,IF(J1392&gt;0,AC1392,I1392))</f>
        <v>0</v>
      </c>
      <c r="AF1392" s="85" t="e">
        <f ca="1">OFFSET(MD!$P$5,MATCH($AK$7,MD_JAHR,0),0)*12</f>
        <v>#VALUE!</v>
      </c>
      <c r="AG1392" s="85">
        <f t="shared" si="198"/>
        <v>0</v>
      </c>
      <c r="AH1392" s="81"/>
      <c r="AJ1392" s="72"/>
      <c r="AK1392" s="72"/>
      <c r="AL1392" s="72"/>
      <c r="AM1392" s="72"/>
      <c r="AN1392" s="72"/>
    </row>
    <row r="1393" spans="2:40" ht="15" customHeight="1" x14ac:dyDescent="0.2">
      <c r="B1393" s="78"/>
      <c r="C1393" s="78"/>
      <c r="D1393" s="78"/>
      <c r="E1393" s="79"/>
      <c r="F1393" s="80"/>
      <c r="G1393" s="73"/>
      <c r="H1393" s="82"/>
      <c r="I1393" s="93"/>
      <c r="J1393" s="90"/>
      <c r="K1393" s="83"/>
      <c r="L1393" s="83"/>
      <c r="M1393" s="84"/>
      <c r="N1393" s="83"/>
      <c r="O1393" s="104" t="str">
        <f ca="1">IF($B1393="","",IF(F1393="Arbeitgeberähnliche Stellung",OFFSET(MD!$Q$5,MATCH(Grundlagen_Abrechnung_KAE!$AK$7,MD_JAHR,0),0)*$H1393,IF(((AD1393/12*M1393*12)+N1393)&gt;AF1393,AF1393/12,((AD1393/12*M1393*12)+N1393)/12)))</f>
        <v/>
      </c>
      <c r="P1393" s="90"/>
      <c r="Q1393" s="90"/>
      <c r="R1393" s="104">
        <f t="shared" si="191"/>
        <v>0</v>
      </c>
      <c r="T1393" s="145">
        <f t="shared" si="192"/>
        <v>0</v>
      </c>
      <c r="U1393" s="76">
        <f t="shared" ca="1" si="193"/>
        <v>0</v>
      </c>
      <c r="V1393" s="76">
        <f t="shared" ca="1" si="199"/>
        <v>0</v>
      </c>
      <c r="W1393" s="76">
        <f t="shared" ca="1" si="194"/>
        <v>0</v>
      </c>
      <c r="Y1393" s="106" t="str">
        <f t="shared" si="195"/>
        <v>prüfen</v>
      </c>
      <c r="Z1393" s="107" t="str">
        <f ca="1">IFERROR(OFFSET(MD!$U$5,MATCH(Grundlagen_Abrechnung_KAE!$E1393,MD_GENDER,0),0),"")</f>
        <v/>
      </c>
      <c r="AA1393" s="104">
        <f t="shared" si="196"/>
        <v>0</v>
      </c>
      <c r="AC1393" s="104">
        <f t="shared" si="197"/>
        <v>0</v>
      </c>
      <c r="AD1393" s="104">
        <f ca="1">IF(F1393="Arbeitgeberähnliche Stellung",OFFSET(MD!$Q$5,MATCH(Grundlagen_Abrechnung_KAE!$AK$7,MD_JAHR,0),0)*$H1393,IF(J1393&gt;0,AC1393,I1393))</f>
        <v>0</v>
      </c>
      <c r="AF1393" s="85" t="e">
        <f ca="1">OFFSET(MD!$P$5,MATCH($AK$7,MD_JAHR,0),0)*12</f>
        <v>#VALUE!</v>
      </c>
      <c r="AG1393" s="85">
        <f t="shared" si="198"/>
        <v>0</v>
      </c>
      <c r="AH1393" s="81"/>
      <c r="AJ1393" s="72"/>
      <c r="AK1393" s="72"/>
      <c r="AL1393" s="72"/>
      <c r="AM1393" s="72"/>
      <c r="AN1393" s="72"/>
    </row>
    <row r="1394" spans="2:40" ht="15" customHeight="1" x14ac:dyDescent="0.2">
      <c r="B1394" s="78"/>
      <c r="C1394" s="78"/>
      <c r="D1394" s="78"/>
      <c r="E1394" s="79"/>
      <c r="F1394" s="80"/>
      <c r="G1394" s="73"/>
      <c r="H1394" s="82"/>
      <c r="I1394" s="93"/>
      <c r="J1394" s="90"/>
      <c r="K1394" s="83"/>
      <c r="L1394" s="83"/>
      <c r="M1394" s="84"/>
      <c r="N1394" s="83"/>
      <c r="O1394" s="104" t="str">
        <f ca="1">IF($B1394="","",IF(F1394="Arbeitgeberähnliche Stellung",OFFSET(MD!$Q$5,MATCH(Grundlagen_Abrechnung_KAE!$AK$7,MD_JAHR,0),0)*$H1394,IF(((AD1394/12*M1394*12)+N1394)&gt;AF1394,AF1394/12,((AD1394/12*M1394*12)+N1394)/12)))</f>
        <v/>
      </c>
      <c r="P1394" s="90"/>
      <c r="Q1394" s="90"/>
      <c r="R1394" s="104">
        <f t="shared" si="191"/>
        <v>0</v>
      </c>
      <c r="T1394" s="145">
        <f t="shared" si="192"/>
        <v>0</v>
      </c>
      <c r="U1394" s="76">
        <f t="shared" ca="1" si="193"/>
        <v>0</v>
      </c>
      <c r="V1394" s="76">
        <f t="shared" ca="1" si="199"/>
        <v>0</v>
      </c>
      <c r="W1394" s="76">
        <f t="shared" ca="1" si="194"/>
        <v>0</v>
      </c>
      <c r="Y1394" s="106" t="str">
        <f t="shared" si="195"/>
        <v>prüfen</v>
      </c>
      <c r="Z1394" s="107" t="str">
        <f ca="1">IFERROR(OFFSET(MD!$U$5,MATCH(Grundlagen_Abrechnung_KAE!$E1394,MD_GENDER,0),0),"")</f>
        <v/>
      </c>
      <c r="AA1394" s="104">
        <f t="shared" si="196"/>
        <v>0</v>
      </c>
      <c r="AC1394" s="104">
        <f t="shared" si="197"/>
        <v>0</v>
      </c>
      <c r="AD1394" s="104">
        <f ca="1">IF(F1394="Arbeitgeberähnliche Stellung",OFFSET(MD!$Q$5,MATCH(Grundlagen_Abrechnung_KAE!$AK$7,MD_JAHR,0),0)*$H1394,IF(J1394&gt;0,AC1394,I1394))</f>
        <v>0</v>
      </c>
      <c r="AF1394" s="85" t="e">
        <f ca="1">OFFSET(MD!$P$5,MATCH($AK$7,MD_JAHR,0),0)*12</f>
        <v>#VALUE!</v>
      </c>
      <c r="AG1394" s="85">
        <f t="shared" si="198"/>
        <v>0</v>
      </c>
      <c r="AH1394" s="81"/>
      <c r="AJ1394" s="72"/>
      <c r="AK1394" s="72"/>
      <c r="AL1394" s="72"/>
      <c r="AM1394" s="72"/>
      <c r="AN1394" s="72"/>
    </row>
    <row r="1395" spans="2:40" ht="15" customHeight="1" x14ac:dyDescent="0.2">
      <c r="B1395" s="78"/>
      <c r="C1395" s="78"/>
      <c r="D1395" s="78"/>
      <c r="E1395" s="79"/>
      <c r="F1395" s="80"/>
      <c r="G1395" s="73"/>
      <c r="H1395" s="82"/>
      <c r="I1395" s="93"/>
      <c r="J1395" s="90"/>
      <c r="K1395" s="83"/>
      <c r="L1395" s="83"/>
      <c r="M1395" s="84"/>
      <c r="N1395" s="83"/>
      <c r="O1395" s="104" t="str">
        <f ca="1">IF($B1395="","",IF(F1395="Arbeitgeberähnliche Stellung",OFFSET(MD!$Q$5,MATCH(Grundlagen_Abrechnung_KAE!$AK$7,MD_JAHR,0),0)*$H1395,IF(((AD1395/12*M1395*12)+N1395)&gt;AF1395,AF1395/12,((AD1395/12*M1395*12)+N1395)/12)))</f>
        <v/>
      </c>
      <c r="P1395" s="90"/>
      <c r="Q1395" s="90"/>
      <c r="R1395" s="104">
        <f t="shared" si="191"/>
        <v>0</v>
      </c>
      <c r="T1395" s="145">
        <f t="shared" si="192"/>
        <v>0</v>
      </c>
      <c r="U1395" s="76">
        <f t="shared" ca="1" si="193"/>
        <v>0</v>
      </c>
      <c r="V1395" s="76">
        <f t="shared" ca="1" si="199"/>
        <v>0</v>
      </c>
      <c r="W1395" s="76">
        <f t="shared" ca="1" si="194"/>
        <v>0</v>
      </c>
      <c r="Y1395" s="106" t="str">
        <f t="shared" si="195"/>
        <v>prüfen</v>
      </c>
      <c r="Z1395" s="107" t="str">
        <f ca="1">IFERROR(OFFSET(MD!$U$5,MATCH(Grundlagen_Abrechnung_KAE!$E1395,MD_GENDER,0),0),"")</f>
        <v/>
      </c>
      <c r="AA1395" s="104">
        <f t="shared" si="196"/>
        <v>0</v>
      </c>
      <c r="AC1395" s="104">
        <f t="shared" si="197"/>
        <v>0</v>
      </c>
      <c r="AD1395" s="104">
        <f ca="1">IF(F1395="Arbeitgeberähnliche Stellung",OFFSET(MD!$Q$5,MATCH(Grundlagen_Abrechnung_KAE!$AK$7,MD_JAHR,0),0)*$H1395,IF(J1395&gt;0,AC1395,I1395))</f>
        <v>0</v>
      </c>
      <c r="AF1395" s="85" t="e">
        <f ca="1">OFFSET(MD!$P$5,MATCH($AK$7,MD_JAHR,0),0)*12</f>
        <v>#VALUE!</v>
      </c>
      <c r="AG1395" s="85">
        <f t="shared" si="198"/>
        <v>0</v>
      </c>
      <c r="AH1395" s="81"/>
      <c r="AJ1395" s="72"/>
      <c r="AK1395" s="72"/>
      <c r="AL1395" s="72"/>
      <c r="AM1395" s="72"/>
      <c r="AN1395" s="72"/>
    </row>
    <row r="1396" spans="2:40" ht="15" customHeight="1" x14ac:dyDescent="0.2">
      <c r="B1396" s="78"/>
      <c r="C1396" s="78"/>
      <c r="D1396" s="78"/>
      <c r="E1396" s="79"/>
      <c r="F1396" s="80"/>
      <c r="G1396" s="73"/>
      <c r="H1396" s="82"/>
      <c r="I1396" s="93"/>
      <c r="J1396" s="90"/>
      <c r="K1396" s="83"/>
      <c r="L1396" s="83"/>
      <c r="M1396" s="84"/>
      <c r="N1396" s="83"/>
      <c r="O1396" s="104" t="str">
        <f ca="1">IF($B1396="","",IF(F1396="Arbeitgeberähnliche Stellung",OFFSET(MD!$Q$5,MATCH(Grundlagen_Abrechnung_KAE!$AK$7,MD_JAHR,0),0)*$H1396,IF(((AD1396/12*M1396*12)+N1396)&gt;AF1396,AF1396/12,((AD1396/12*M1396*12)+N1396)/12)))</f>
        <v/>
      </c>
      <c r="P1396" s="90"/>
      <c r="Q1396" s="90"/>
      <c r="R1396" s="104">
        <f t="shared" si="191"/>
        <v>0</v>
      </c>
      <c r="T1396" s="145">
        <f t="shared" si="192"/>
        <v>0</v>
      </c>
      <c r="U1396" s="76">
        <f t="shared" ca="1" si="193"/>
        <v>0</v>
      </c>
      <c r="V1396" s="76">
        <f t="shared" ca="1" si="199"/>
        <v>0</v>
      </c>
      <c r="W1396" s="76">
        <f t="shared" ca="1" si="194"/>
        <v>0</v>
      </c>
      <c r="Y1396" s="106" t="str">
        <f t="shared" si="195"/>
        <v>prüfen</v>
      </c>
      <c r="Z1396" s="107" t="str">
        <f ca="1">IFERROR(OFFSET(MD!$U$5,MATCH(Grundlagen_Abrechnung_KAE!$E1396,MD_GENDER,0),0),"")</f>
        <v/>
      </c>
      <c r="AA1396" s="104">
        <f t="shared" si="196"/>
        <v>0</v>
      </c>
      <c r="AC1396" s="104">
        <f t="shared" si="197"/>
        <v>0</v>
      </c>
      <c r="AD1396" s="104">
        <f ca="1">IF(F1396="Arbeitgeberähnliche Stellung",OFFSET(MD!$Q$5,MATCH(Grundlagen_Abrechnung_KAE!$AK$7,MD_JAHR,0),0)*$H1396,IF(J1396&gt;0,AC1396,I1396))</f>
        <v>0</v>
      </c>
      <c r="AF1396" s="85" t="e">
        <f ca="1">OFFSET(MD!$P$5,MATCH($AK$7,MD_JAHR,0),0)*12</f>
        <v>#VALUE!</v>
      </c>
      <c r="AG1396" s="85">
        <f t="shared" si="198"/>
        <v>0</v>
      </c>
      <c r="AH1396" s="81"/>
      <c r="AJ1396" s="72"/>
      <c r="AK1396" s="72"/>
      <c r="AL1396" s="72"/>
      <c r="AM1396" s="72"/>
      <c r="AN1396" s="72"/>
    </row>
    <row r="1397" spans="2:40" ht="15" customHeight="1" x14ac:dyDescent="0.2">
      <c r="B1397" s="78"/>
      <c r="C1397" s="78"/>
      <c r="D1397" s="78"/>
      <c r="E1397" s="79"/>
      <c r="F1397" s="80"/>
      <c r="G1397" s="73"/>
      <c r="H1397" s="82"/>
      <c r="I1397" s="93"/>
      <c r="J1397" s="90"/>
      <c r="K1397" s="83"/>
      <c r="L1397" s="83"/>
      <c r="M1397" s="84"/>
      <c r="N1397" s="83"/>
      <c r="O1397" s="104" t="str">
        <f ca="1">IF($B1397="","",IF(F1397="Arbeitgeberähnliche Stellung",OFFSET(MD!$Q$5,MATCH(Grundlagen_Abrechnung_KAE!$AK$7,MD_JAHR,0),0)*$H1397,IF(((AD1397/12*M1397*12)+N1397)&gt;AF1397,AF1397/12,((AD1397/12*M1397*12)+N1397)/12)))</f>
        <v/>
      </c>
      <c r="P1397" s="90"/>
      <c r="Q1397" s="90"/>
      <c r="R1397" s="104">
        <f t="shared" si="191"/>
        <v>0</v>
      </c>
      <c r="T1397" s="145">
        <f t="shared" si="192"/>
        <v>0</v>
      </c>
      <c r="U1397" s="76">
        <f t="shared" ca="1" si="193"/>
        <v>0</v>
      </c>
      <c r="V1397" s="76">
        <f t="shared" ca="1" si="199"/>
        <v>0</v>
      </c>
      <c r="W1397" s="76">
        <f t="shared" ca="1" si="194"/>
        <v>0</v>
      </c>
      <c r="Y1397" s="106" t="str">
        <f t="shared" si="195"/>
        <v>prüfen</v>
      </c>
      <c r="Z1397" s="107" t="str">
        <f ca="1">IFERROR(OFFSET(MD!$U$5,MATCH(Grundlagen_Abrechnung_KAE!$E1397,MD_GENDER,0),0),"")</f>
        <v/>
      </c>
      <c r="AA1397" s="104">
        <f t="shared" si="196"/>
        <v>0</v>
      </c>
      <c r="AC1397" s="104">
        <f t="shared" si="197"/>
        <v>0</v>
      </c>
      <c r="AD1397" s="104">
        <f ca="1">IF(F1397="Arbeitgeberähnliche Stellung",OFFSET(MD!$Q$5,MATCH(Grundlagen_Abrechnung_KAE!$AK$7,MD_JAHR,0),0)*$H1397,IF(J1397&gt;0,AC1397,I1397))</f>
        <v>0</v>
      </c>
      <c r="AF1397" s="85" t="e">
        <f ca="1">OFFSET(MD!$P$5,MATCH($AK$7,MD_JAHR,0),0)*12</f>
        <v>#VALUE!</v>
      </c>
      <c r="AG1397" s="85">
        <f t="shared" si="198"/>
        <v>0</v>
      </c>
      <c r="AH1397" s="81"/>
      <c r="AJ1397" s="72"/>
      <c r="AK1397" s="72"/>
      <c r="AL1397" s="72"/>
      <c r="AM1397" s="72"/>
      <c r="AN1397" s="72"/>
    </row>
    <row r="1398" spans="2:40" ht="15" customHeight="1" x14ac:dyDescent="0.2">
      <c r="B1398" s="78"/>
      <c r="C1398" s="78"/>
      <c r="D1398" s="78"/>
      <c r="E1398" s="79"/>
      <c r="F1398" s="80"/>
      <c r="G1398" s="73"/>
      <c r="H1398" s="82"/>
      <c r="I1398" s="93"/>
      <c r="J1398" s="90"/>
      <c r="K1398" s="83"/>
      <c r="L1398" s="83"/>
      <c r="M1398" s="84"/>
      <c r="N1398" s="83"/>
      <c r="O1398" s="104" t="str">
        <f ca="1">IF($B1398="","",IF(F1398="Arbeitgeberähnliche Stellung",OFFSET(MD!$Q$5,MATCH(Grundlagen_Abrechnung_KAE!$AK$7,MD_JAHR,0),0)*$H1398,IF(((AD1398/12*M1398*12)+N1398)&gt;AF1398,AF1398/12,((AD1398/12*M1398*12)+N1398)/12)))</f>
        <v/>
      </c>
      <c r="P1398" s="90"/>
      <c r="Q1398" s="90"/>
      <c r="R1398" s="104">
        <f t="shared" si="191"/>
        <v>0</v>
      </c>
      <c r="T1398" s="145">
        <f t="shared" si="192"/>
        <v>0</v>
      </c>
      <c r="U1398" s="76">
        <f t="shared" ca="1" si="193"/>
        <v>0</v>
      </c>
      <c r="V1398" s="76">
        <f t="shared" ca="1" si="199"/>
        <v>0</v>
      </c>
      <c r="W1398" s="76">
        <f t="shared" ca="1" si="194"/>
        <v>0</v>
      </c>
      <c r="Y1398" s="106" t="str">
        <f t="shared" si="195"/>
        <v>prüfen</v>
      </c>
      <c r="Z1398" s="107" t="str">
        <f ca="1">IFERROR(OFFSET(MD!$U$5,MATCH(Grundlagen_Abrechnung_KAE!$E1398,MD_GENDER,0),0),"")</f>
        <v/>
      </c>
      <c r="AA1398" s="104">
        <f t="shared" si="196"/>
        <v>0</v>
      </c>
      <c r="AC1398" s="104">
        <f t="shared" si="197"/>
        <v>0</v>
      </c>
      <c r="AD1398" s="104">
        <f ca="1">IF(F1398="Arbeitgeberähnliche Stellung",OFFSET(MD!$Q$5,MATCH(Grundlagen_Abrechnung_KAE!$AK$7,MD_JAHR,0),0)*$H1398,IF(J1398&gt;0,AC1398,I1398))</f>
        <v>0</v>
      </c>
      <c r="AF1398" s="85" t="e">
        <f ca="1">OFFSET(MD!$P$5,MATCH($AK$7,MD_JAHR,0),0)*12</f>
        <v>#VALUE!</v>
      </c>
      <c r="AG1398" s="85">
        <f t="shared" si="198"/>
        <v>0</v>
      </c>
      <c r="AH1398" s="81"/>
      <c r="AJ1398" s="72"/>
      <c r="AK1398" s="72"/>
      <c r="AL1398" s="72"/>
      <c r="AM1398" s="72"/>
      <c r="AN1398" s="72"/>
    </row>
    <row r="1399" spans="2:40" ht="15" customHeight="1" x14ac:dyDescent="0.2">
      <c r="B1399" s="78"/>
      <c r="C1399" s="78"/>
      <c r="D1399" s="78"/>
      <c r="E1399" s="79"/>
      <c r="F1399" s="80"/>
      <c r="G1399" s="73"/>
      <c r="H1399" s="82"/>
      <c r="I1399" s="93"/>
      <c r="J1399" s="90"/>
      <c r="K1399" s="83"/>
      <c r="L1399" s="83"/>
      <c r="M1399" s="84"/>
      <c r="N1399" s="83"/>
      <c r="O1399" s="104" t="str">
        <f ca="1">IF($B1399="","",IF(F1399="Arbeitgeberähnliche Stellung",OFFSET(MD!$Q$5,MATCH(Grundlagen_Abrechnung_KAE!$AK$7,MD_JAHR,0),0)*$H1399,IF(((AD1399/12*M1399*12)+N1399)&gt;AF1399,AF1399/12,((AD1399/12*M1399*12)+N1399)/12)))</f>
        <v/>
      </c>
      <c r="P1399" s="90"/>
      <c r="Q1399" s="90"/>
      <c r="R1399" s="104">
        <f t="shared" si="191"/>
        <v>0</v>
      </c>
      <c r="T1399" s="145">
        <f t="shared" si="192"/>
        <v>0</v>
      </c>
      <c r="U1399" s="76">
        <f t="shared" ca="1" si="193"/>
        <v>0</v>
      </c>
      <c r="V1399" s="76">
        <f t="shared" ca="1" si="199"/>
        <v>0</v>
      </c>
      <c r="W1399" s="76">
        <f t="shared" ca="1" si="194"/>
        <v>0</v>
      </c>
      <c r="Y1399" s="106" t="str">
        <f t="shared" si="195"/>
        <v>prüfen</v>
      </c>
      <c r="Z1399" s="107" t="str">
        <f ca="1">IFERROR(OFFSET(MD!$U$5,MATCH(Grundlagen_Abrechnung_KAE!$E1399,MD_GENDER,0),0),"")</f>
        <v/>
      </c>
      <c r="AA1399" s="104">
        <f t="shared" si="196"/>
        <v>0</v>
      </c>
      <c r="AC1399" s="104">
        <f t="shared" si="197"/>
        <v>0</v>
      </c>
      <c r="AD1399" s="104">
        <f ca="1">IF(F1399="Arbeitgeberähnliche Stellung",OFFSET(MD!$Q$5,MATCH(Grundlagen_Abrechnung_KAE!$AK$7,MD_JAHR,0),0)*$H1399,IF(J1399&gt;0,AC1399,I1399))</f>
        <v>0</v>
      </c>
      <c r="AF1399" s="85" t="e">
        <f ca="1">OFFSET(MD!$P$5,MATCH($AK$7,MD_JAHR,0),0)*12</f>
        <v>#VALUE!</v>
      </c>
      <c r="AG1399" s="85">
        <f t="shared" si="198"/>
        <v>0</v>
      </c>
      <c r="AH1399" s="81"/>
      <c r="AJ1399" s="72"/>
      <c r="AK1399" s="72"/>
      <c r="AL1399" s="72"/>
      <c r="AM1399" s="72"/>
      <c r="AN1399" s="72"/>
    </row>
    <row r="1400" spans="2:40" ht="15" customHeight="1" x14ac:dyDescent="0.2">
      <c r="B1400" s="78"/>
      <c r="C1400" s="78"/>
      <c r="D1400" s="78"/>
      <c r="E1400" s="79"/>
      <c r="F1400" s="80"/>
      <c r="G1400" s="73"/>
      <c r="H1400" s="82"/>
      <c r="I1400" s="93"/>
      <c r="J1400" s="90"/>
      <c r="K1400" s="83"/>
      <c r="L1400" s="83"/>
      <c r="M1400" s="84"/>
      <c r="N1400" s="83"/>
      <c r="O1400" s="104" t="str">
        <f ca="1">IF($B1400="","",IF(F1400="Arbeitgeberähnliche Stellung",OFFSET(MD!$Q$5,MATCH(Grundlagen_Abrechnung_KAE!$AK$7,MD_JAHR,0),0)*$H1400,IF(((AD1400/12*M1400*12)+N1400)&gt;AF1400,AF1400/12,((AD1400/12*M1400*12)+N1400)/12)))</f>
        <v/>
      </c>
      <c r="P1400" s="90"/>
      <c r="Q1400" s="90"/>
      <c r="R1400" s="104">
        <f t="shared" si="191"/>
        <v>0</v>
      </c>
      <c r="T1400" s="145">
        <f t="shared" si="192"/>
        <v>0</v>
      </c>
      <c r="U1400" s="76">
        <f t="shared" ca="1" si="193"/>
        <v>0</v>
      </c>
      <c r="V1400" s="76">
        <f t="shared" ca="1" si="199"/>
        <v>0</v>
      </c>
      <c r="W1400" s="76">
        <f t="shared" ca="1" si="194"/>
        <v>0</v>
      </c>
      <c r="Y1400" s="106" t="str">
        <f t="shared" si="195"/>
        <v>prüfen</v>
      </c>
      <c r="Z1400" s="107" t="str">
        <f ca="1">IFERROR(OFFSET(MD!$U$5,MATCH(Grundlagen_Abrechnung_KAE!$E1400,MD_GENDER,0),0),"")</f>
        <v/>
      </c>
      <c r="AA1400" s="104">
        <f t="shared" si="196"/>
        <v>0</v>
      </c>
      <c r="AC1400" s="104">
        <f t="shared" si="197"/>
        <v>0</v>
      </c>
      <c r="AD1400" s="104">
        <f ca="1">IF(F1400="Arbeitgeberähnliche Stellung",OFFSET(MD!$Q$5,MATCH(Grundlagen_Abrechnung_KAE!$AK$7,MD_JAHR,0),0)*$H1400,IF(J1400&gt;0,AC1400,I1400))</f>
        <v>0</v>
      </c>
      <c r="AF1400" s="85" t="e">
        <f ca="1">OFFSET(MD!$P$5,MATCH($AK$7,MD_JAHR,0),0)*12</f>
        <v>#VALUE!</v>
      </c>
      <c r="AG1400" s="85">
        <f t="shared" si="198"/>
        <v>0</v>
      </c>
      <c r="AH1400" s="81"/>
      <c r="AJ1400" s="72"/>
      <c r="AK1400" s="72"/>
      <c r="AL1400" s="72"/>
      <c r="AM1400" s="72"/>
      <c r="AN1400" s="72"/>
    </row>
    <row r="1401" spans="2:40" ht="15" customHeight="1" x14ac:dyDescent="0.2">
      <c r="B1401" s="78"/>
      <c r="C1401" s="78"/>
      <c r="D1401" s="78"/>
      <c r="E1401" s="79"/>
      <c r="F1401" s="80"/>
      <c r="G1401" s="73"/>
      <c r="H1401" s="82"/>
      <c r="I1401" s="93"/>
      <c r="J1401" s="90"/>
      <c r="K1401" s="83"/>
      <c r="L1401" s="83"/>
      <c r="M1401" s="84"/>
      <c r="N1401" s="83"/>
      <c r="O1401" s="104" t="str">
        <f ca="1">IF($B1401="","",IF(F1401="Arbeitgeberähnliche Stellung",OFFSET(MD!$Q$5,MATCH(Grundlagen_Abrechnung_KAE!$AK$7,MD_JAHR,0),0)*$H1401,IF(((AD1401/12*M1401*12)+N1401)&gt;AF1401,AF1401/12,((AD1401/12*M1401*12)+N1401)/12)))</f>
        <v/>
      </c>
      <c r="P1401" s="90"/>
      <c r="Q1401" s="90"/>
      <c r="R1401" s="104">
        <f t="shared" si="191"/>
        <v>0</v>
      </c>
      <c r="T1401" s="145">
        <f t="shared" si="192"/>
        <v>0</v>
      </c>
      <c r="U1401" s="76">
        <f t="shared" ca="1" si="193"/>
        <v>0</v>
      </c>
      <c r="V1401" s="76">
        <f t="shared" ca="1" si="199"/>
        <v>0</v>
      </c>
      <c r="W1401" s="76">
        <f t="shared" ca="1" si="194"/>
        <v>0</v>
      </c>
      <c r="Y1401" s="106" t="str">
        <f t="shared" si="195"/>
        <v>prüfen</v>
      </c>
      <c r="Z1401" s="107" t="str">
        <f ca="1">IFERROR(OFFSET(MD!$U$5,MATCH(Grundlagen_Abrechnung_KAE!$E1401,MD_GENDER,0),0),"")</f>
        <v/>
      </c>
      <c r="AA1401" s="104">
        <f t="shared" si="196"/>
        <v>0</v>
      </c>
      <c r="AC1401" s="104">
        <f t="shared" si="197"/>
        <v>0</v>
      </c>
      <c r="AD1401" s="104">
        <f ca="1">IF(F1401="Arbeitgeberähnliche Stellung",OFFSET(MD!$Q$5,MATCH(Grundlagen_Abrechnung_KAE!$AK$7,MD_JAHR,0),0)*$H1401,IF(J1401&gt;0,AC1401,I1401))</f>
        <v>0</v>
      </c>
      <c r="AF1401" s="85" t="e">
        <f ca="1">OFFSET(MD!$P$5,MATCH($AK$7,MD_JAHR,0),0)*12</f>
        <v>#VALUE!</v>
      </c>
      <c r="AG1401" s="85">
        <f t="shared" si="198"/>
        <v>0</v>
      </c>
      <c r="AH1401" s="81"/>
      <c r="AJ1401" s="72"/>
      <c r="AK1401" s="72"/>
      <c r="AL1401" s="72"/>
      <c r="AM1401" s="72"/>
      <c r="AN1401" s="72"/>
    </row>
    <row r="1402" spans="2:40" ht="15" customHeight="1" x14ac:dyDescent="0.2">
      <c r="B1402" s="78"/>
      <c r="C1402" s="78"/>
      <c r="D1402" s="78"/>
      <c r="E1402" s="79"/>
      <c r="F1402" s="80"/>
      <c r="G1402" s="73"/>
      <c r="H1402" s="82"/>
      <c r="I1402" s="93"/>
      <c r="J1402" s="90"/>
      <c r="K1402" s="83"/>
      <c r="L1402" s="83"/>
      <c r="M1402" s="84"/>
      <c r="N1402" s="83"/>
      <c r="O1402" s="104" t="str">
        <f ca="1">IF($B1402="","",IF(F1402="Arbeitgeberähnliche Stellung",OFFSET(MD!$Q$5,MATCH(Grundlagen_Abrechnung_KAE!$AK$7,MD_JAHR,0),0)*$H1402,IF(((AD1402/12*M1402*12)+N1402)&gt;AF1402,AF1402/12,((AD1402/12*M1402*12)+N1402)/12)))</f>
        <v/>
      </c>
      <c r="P1402" s="90"/>
      <c r="Q1402" s="90"/>
      <c r="R1402" s="104">
        <f t="shared" si="191"/>
        <v>0</v>
      </c>
      <c r="T1402" s="145">
        <f t="shared" si="192"/>
        <v>0</v>
      </c>
      <c r="U1402" s="76">
        <f t="shared" ca="1" si="193"/>
        <v>0</v>
      </c>
      <c r="V1402" s="76">
        <f t="shared" ca="1" si="199"/>
        <v>0</v>
      </c>
      <c r="W1402" s="76">
        <f t="shared" ca="1" si="194"/>
        <v>0</v>
      </c>
      <c r="Y1402" s="106" t="str">
        <f t="shared" si="195"/>
        <v>prüfen</v>
      </c>
      <c r="Z1402" s="107" t="str">
        <f ca="1">IFERROR(OFFSET(MD!$U$5,MATCH(Grundlagen_Abrechnung_KAE!$E1402,MD_GENDER,0),0),"")</f>
        <v/>
      </c>
      <c r="AA1402" s="104">
        <f t="shared" si="196"/>
        <v>0</v>
      </c>
      <c r="AC1402" s="104">
        <f t="shared" si="197"/>
        <v>0</v>
      </c>
      <c r="AD1402" s="104">
        <f ca="1">IF(F1402="Arbeitgeberähnliche Stellung",OFFSET(MD!$Q$5,MATCH(Grundlagen_Abrechnung_KAE!$AK$7,MD_JAHR,0),0)*$H1402,IF(J1402&gt;0,AC1402,I1402))</f>
        <v>0</v>
      </c>
      <c r="AF1402" s="85" t="e">
        <f ca="1">OFFSET(MD!$P$5,MATCH($AK$7,MD_JAHR,0),0)*12</f>
        <v>#VALUE!</v>
      </c>
      <c r="AG1402" s="85">
        <f t="shared" si="198"/>
        <v>0</v>
      </c>
      <c r="AH1402" s="81"/>
      <c r="AJ1402" s="72"/>
      <c r="AK1402" s="72"/>
      <c r="AL1402" s="72"/>
      <c r="AM1402" s="72"/>
      <c r="AN1402" s="72"/>
    </row>
    <row r="1403" spans="2:40" ht="15" customHeight="1" x14ac:dyDescent="0.2">
      <c r="B1403" s="78"/>
      <c r="C1403" s="78"/>
      <c r="D1403" s="78"/>
      <c r="E1403" s="79"/>
      <c r="F1403" s="80"/>
      <c r="G1403" s="73"/>
      <c r="H1403" s="82"/>
      <c r="I1403" s="93"/>
      <c r="J1403" s="90"/>
      <c r="K1403" s="83"/>
      <c r="L1403" s="83"/>
      <c r="M1403" s="84"/>
      <c r="N1403" s="83"/>
      <c r="O1403" s="104" t="str">
        <f ca="1">IF($B1403="","",IF(F1403="Arbeitgeberähnliche Stellung",OFFSET(MD!$Q$5,MATCH(Grundlagen_Abrechnung_KAE!$AK$7,MD_JAHR,0),0)*$H1403,IF(((AD1403/12*M1403*12)+N1403)&gt;AF1403,AF1403/12,((AD1403/12*M1403*12)+N1403)/12)))</f>
        <v/>
      </c>
      <c r="P1403" s="90"/>
      <c r="Q1403" s="90"/>
      <c r="R1403" s="104">
        <f t="shared" si="191"/>
        <v>0</v>
      </c>
      <c r="T1403" s="145">
        <f t="shared" si="192"/>
        <v>0</v>
      </c>
      <c r="U1403" s="76">
        <f t="shared" ca="1" si="193"/>
        <v>0</v>
      </c>
      <c r="V1403" s="76">
        <f t="shared" ca="1" si="199"/>
        <v>0</v>
      </c>
      <c r="W1403" s="76">
        <f t="shared" ca="1" si="194"/>
        <v>0</v>
      </c>
      <c r="Y1403" s="106" t="str">
        <f t="shared" si="195"/>
        <v>prüfen</v>
      </c>
      <c r="Z1403" s="107" t="str">
        <f ca="1">IFERROR(OFFSET(MD!$U$5,MATCH(Grundlagen_Abrechnung_KAE!$E1403,MD_GENDER,0),0),"")</f>
        <v/>
      </c>
      <c r="AA1403" s="104">
        <f t="shared" si="196"/>
        <v>0</v>
      </c>
      <c r="AC1403" s="104">
        <f t="shared" si="197"/>
        <v>0</v>
      </c>
      <c r="AD1403" s="104">
        <f ca="1">IF(F1403="Arbeitgeberähnliche Stellung",OFFSET(MD!$Q$5,MATCH(Grundlagen_Abrechnung_KAE!$AK$7,MD_JAHR,0),0)*$H1403,IF(J1403&gt;0,AC1403,I1403))</f>
        <v>0</v>
      </c>
      <c r="AF1403" s="85" t="e">
        <f ca="1">OFFSET(MD!$P$5,MATCH($AK$7,MD_JAHR,0),0)*12</f>
        <v>#VALUE!</v>
      </c>
      <c r="AG1403" s="85">
        <f t="shared" si="198"/>
        <v>0</v>
      </c>
      <c r="AH1403" s="81"/>
      <c r="AJ1403" s="72"/>
      <c r="AK1403" s="72"/>
      <c r="AL1403" s="72"/>
      <c r="AM1403" s="72"/>
      <c r="AN1403" s="72"/>
    </row>
    <row r="1404" spans="2:40" ht="15" customHeight="1" x14ac:dyDescent="0.2">
      <c r="B1404" s="78"/>
      <c r="C1404" s="78"/>
      <c r="D1404" s="78"/>
      <c r="E1404" s="79"/>
      <c r="F1404" s="80"/>
      <c r="G1404" s="73"/>
      <c r="H1404" s="82"/>
      <c r="I1404" s="93"/>
      <c r="J1404" s="90"/>
      <c r="K1404" s="83"/>
      <c r="L1404" s="83"/>
      <c r="M1404" s="84"/>
      <c r="N1404" s="83"/>
      <c r="O1404" s="104" t="str">
        <f ca="1">IF($B1404="","",IF(F1404="Arbeitgeberähnliche Stellung",OFFSET(MD!$Q$5,MATCH(Grundlagen_Abrechnung_KAE!$AK$7,MD_JAHR,0),0)*$H1404,IF(((AD1404/12*M1404*12)+N1404)&gt;AF1404,AF1404/12,((AD1404/12*M1404*12)+N1404)/12)))</f>
        <v/>
      </c>
      <c r="P1404" s="90"/>
      <c r="Q1404" s="90"/>
      <c r="R1404" s="104">
        <f t="shared" si="191"/>
        <v>0</v>
      </c>
      <c r="T1404" s="145">
        <f t="shared" si="192"/>
        <v>0</v>
      </c>
      <c r="U1404" s="76">
        <f t="shared" ca="1" si="193"/>
        <v>0</v>
      </c>
      <c r="V1404" s="76">
        <f t="shared" ca="1" si="199"/>
        <v>0</v>
      </c>
      <c r="W1404" s="76">
        <f t="shared" ca="1" si="194"/>
        <v>0</v>
      </c>
      <c r="Y1404" s="106" t="str">
        <f t="shared" si="195"/>
        <v>prüfen</v>
      </c>
      <c r="Z1404" s="107" t="str">
        <f ca="1">IFERROR(OFFSET(MD!$U$5,MATCH(Grundlagen_Abrechnung_KAE!$E1404,MD_GENDER,0),0),"")</f>
        <v/>
      </c>
      <c r="AA1404" s="104">
        <f t="shared" si="196"/>
        <v>0</v>
      </c>
      <c r="AC1404" s="104">
        <f t="shared" si="197"/>
        <v>0</v>
      </c>
      <c r="AD1404" s="104">
        <f ca="1">IF(F1404="Arbeitgeberähnliche Stellung",OFFSET(MD!$Q$5,MATCH(Grundlagen_Abrechnung_KAE!$AK$7,MD_JAHR,0),0)*$H1404,IF(J1404&gt;0,AC1404,I1404))</f>
        <v>0</v>
      </c>
      <c r="AF1404" s="85" t="e">
        <f ca="1">OFFSET(MD!$P$5,MATCH($AK$7,MD_JAHR,0),0)*12</f>
        <v>#VALUE!</v>
      </c>
      <c r="AG1404" s="85">
        <f t="shared" si="198"/>
        <v>0</v>
      </c>
      <c r="AH1404" s="81"/>
      <c r="AJ1404" s="72"/>
      <c r="AK1404" s="72"/>
      <c r="AL1404" s="72"/>
      <c r="AM1404" s="72"/>
      <c r="AN1404" s="72"/>
    </row>
    <row r="1405" spans="2:40" ht="15" customHeight="1" x14ac:dyDescent="0.2">
      <c r="B1405" s="78"/>
      <c r="C1405" s="78"/>
      <c r="D1405" s="78"/>
      <c r="E1405" s="79"/>
      <c r="F1405" s="80"/>
      <c r="G1405" s="73"/>
      <c r="H1405" s="82"/>
      <c r="I1405" s="93"/>
      <c r="J1405" s="90"/>
      <c r="K1405" s="83"/>
      <c r="L1405" s="83"/>
      <c r="M1405" s="84"/>
      <c r="N1405" s="83"/>
      <c r="O1405" s="104" t="str">
        <f ca="1">IF($B1405="","",IF(F1405="Arbeitgeberähnliche Stellung",OFFSET(MD!$Q$5,MATCH(Grundlagen_Abrechnung_KAE!$AK$7,MD_JAHR,0),0)*$H1405,IF(((AD1405/12*M1405*12)+N1405)&gt;AF1405,AF1405/12,((AD1405/12*M1405*12)+N1405)/12)))</f>
        <v/>
      </c>
      <c r="P1405" s="90"/>
      <c r="Q1405" s="90"/>
      <c r="R1405" s="104">
        <f t="shared" si="191"/>
        <v>0</v>
      </c>
      <c r="T1405" s="145">
        <f t="shared" si="192"/>
        <v>0</v>
      </c>
      <c r="U1405" s="76">
        <f t="shared" ca="1" si="193"/>
        <v>0</v>
      </c>
      <c r="V1405" s="76">
        <f t="shared" ca="1" si="199"/>
        <v>0</v>
      </c>
      <c r="W1405" s="76">
        <f t="shared" ca="1" si="194"/>
        <v>0</v>
      </c>
      <c r="Y1405" s="106" t="str">
        <f t="shared" si="195"/>
        <v>prüfen</v>
      </c>
      <c r="Z1405" s="107" t="str">
        <f ca="1">IFERROR(OFFSET(MD!$U$5,MATCH(Grundlagen_Abrechnung_KAE!$E1405,MD_GENDER,0),0),"")</f>
        <v/>
      </c>
      <c r="AA1405" s="104">
        <f t="shared" si="196"/>
        <v>0</v>
      </c>
      <c r="AC1405" s="104">
        <f t="shared" si="197"/>
        <v>0</v>
      </c>
      <c r="AD1405" s="104">
        <f ca="1">IF(F1405="Arbeitgeberähnliche Stellung",OFFSET(MD!$Q$5,MATCH(Grundlagen_Abrechnung_KAE!$AK$7,MD_JAHR,0),0)*$H1405,IF(J1405&gt;0,AC1405,I1405))</f>
        <v>0</v>
      </c>
      <c r="AF1405" s="85" t="e">
        <f ca="1">OFFSET(MD!$P$5,MATCH($AK$7,MD_JAHR,0),0)*12</f>
        <v>#VALUE!</v>
      </c>
      <c r="AG1405" s="85">
        <f t="shared" si="198"/>
        <v>0</v>
      </c>
      <c r="AH1405" s="81"/>
      <c r="AJ1405" s="72"/>
      <c r="AK1405" s="72"/>
      <c r="AL1405" s="72"/>
      <c r="AM1405" s="72"/>
      <c r="AN1405" s="72"/>
    </row>
    <row r="1406" spans="2:40" ht="15" customHeight="1" x14ac:dyDescent="0.2">
      <c r="B1406" s="78"/>
      <c r="C1406" s="78"/>
      <c r="D1406" s="78"/>
      <c r="E1406" s="79"/>
      <c r="F1406" s="80"/>
      <c r="G1406" s="73"/>
      <c r="H1406" s="82"/>
      <c r="I1406" s="93"/>
      <c r="J1406" s="90"/>
      <c r="K1406" s="83"/>
      <c r="L1406" s="83"/>
      <c r="M1406" s="84"/>
      <c r="N1406" s="83"/>
      <c r="O1406" s="104" t="str">
        <f ca="1">IF($B1406="","",IF(F1406="Arbeitgeberähnliche Stellung",OFFSET(MD!$Q$5,MATCH(Grundlagen_Abrechnung_KAE!$AK$7,MD_JAHR,0),0)*$H1406,IF(((AD1406/12*M1406*12)+N1406)&gt;AF1406,AF1406/12,((AD1406/12*M1406*12)+N1406)/12)))</f>
        <v/>
      </c>
      <c r="P1406" s="90"/>
      <c r="Q1406" s="90"/>
      <c r="R1406" s="104">
        <f t="shared" si="191"/>
        <v>0</v>
      </c>
      <c r="T1406" s="145">
        <f t="shared" si="192"/>
        <v>0</v>
      </c>
      <c r="U1406" s="76">
        <f t="shared" ca="1" si="193"/>
        <v>0</v>
      </c>
      <c r="V1406" s="76">
        <f t="shared" ca="1" si="199"/>
        <v>0</v>
      </c>
      <c r="W1406" s="76">
        <f t="shared" ca="1" si="194"/>
        <v>0</v>
      </c>
      <c r="Y1406" s="106" t="str">
        <f t="shared" si="195"/>
        <v>prüfen</v>
      </c>
      <c r="Z1406" s="107" t="str">
        <f ca="1">IFERROR(OFFSET(MD!$U$5,MATCH(Grundlagen_Abrechnung_KAE!$E1406,MD_GENDER,0),0),"")</f>
        <v/>
      </c>
      <c r="AA1406" s="104">
        <f t="shared" si="196"/>
        <v>0</v>
      </c>
      <c r="AC1406" s="104">
        <f t="shared" si="197"/>
        <v>0</v>
      </c>
      <c r="AD1406" s="104">
        <f ca="1">IF(F1406="Arbeitgeberähnliche Stellung",OFFSET(MD!$Q$5,MATCH(Grundlagen_Abrechnung_KAE!$AK$7,MD_JAHR,0),0)*$H1406,IF(J1406&gt;0,AC1406,I1406))</f>
        <v>0</v>
      </c>
      <c r="AF1406" s="85" t="e">
        <f ca="1">OFFSET(MD!$P$5,MATCH($AK$7,MD_JAHR,0),0)*12</f>
        <v>#VALUE!</v>
      </c>
      <c r="AG1406" s="85">
        <f t="shared" si="198"/>
        <v>0</v>
      </c>
      <c r="AH1406" s="81"/>
      <c r="AJ1406" s="72"/>
      <c r="AK1406" s="72"/>
      <c r="AL1406" s="72"/>
      <c r="AM1406" s="72"/>
      <c r="AN1406" s="72"/>
    </row>
    <row r="1407" spans="2:40" ht="15" customHeight="1" x14ac:dyDescent="0.2">
      <c r="B1407" s="78"/>
      <c r="C1407" s="78"/>
      <c r="D1407" s="78"/>
      <c r="E1407" s="79"/>
      <c r="F1407" s="80"/>
      <c r="G1407" s="73"/>
      <c r="H1407" s="82"/>
      <c r="I1407" s="93"/>
      <c r="J1407" s="90"/>
      <c r="K1407" s="83"/>
      <c r="L1407" s="83"/>
      <c r="M1407" s="84"/>
      <c r="N1407" s="83"/>
      <c r="O1407" s="104" t="str">
        <f ca="1">IF($B1407="","",IF(F1407="Arbeitgeberähnliche Stellung",OFFSET(MD!$Q$5,MATCH(Grundlagen_Abrechnung_KAE!$AK$7,MD_JAHR,0),0)*$H1407,IF(((AD1407/12*M1407*12)+N1407)&gt;AF1407,AF1407/12,((AD1407/12*M1407*12)+N1407)/12)))</f>
        <v/>
      </c>
      <c r="P1407" s="90"/>
      <c r="Q1407" s="90"/>
      <c r="R1407" s="104">
        <f t="shared" si="191"/>
        <v>0</v>
      </c>
      <c r="T1407" s="145">
        <f t="shared" si="192"/>
        <v>0</v>
      </c>
      <c r="U1407" s="76">
        <f t="shared" ca="1" si="193"/>
        <v>0</v>
      </c>
      <c r="V1407" s="76">
        <f t="shared" ca="1" si="199"/>
        <v>0</v>
      </c>
      <c r="W1407" s="76">
        <f t="shared" ca="1" si="194"/>
        <v>0</v>
      </c>
      <c r="Y1407" s="106" t="str">
        <f t="shared" si="195"/>
        <v>prüfen</v>
      </c>
      <c r="Z1407" s="107" t="str">
        <f ca="1">IFERROR(OFFSET(MD!$U$5,MATCH(Grundlagen_Abrechnung_KAE!$E1407,MD_GENDER,0),0),"")</f>
        <v/>
      </c>
      <c r="AA1407" s="104">
        <f t="shared" si="196"/>
        <v>0</v>
      </c>
      <c r="AC1407" s="104">
        <f t="shared" si="197"/>
        <v>0</v>
      </c>
      <c r="AD1407" s="104">
        <f ca="1">IF(F1407="Arbeitgeberähnliche Stellung",OFFSET(MD!$Q$5,MATCH(Grundlagen_Abrechnung_KAE!$AK$7,MD_JAHR,0),0)*$H1407,IF(J1407&gt;0,AC1407,I1407))</f>
        <v>0</v>
      </c>
      <c r="AF1407" s="85" t="e">
        <f ca="1">OFFSET(MD!$P$5,MATCH($AK$7,MD_JAHR,0),0)*12</f>
        <v>#VALUE!</v>
      </c>
      <c r="AG1407" s="85">
        <f t="shared" si="198"/>
        <v>0</v>
      </c>
      <c r="AH1407" s="81"/>
      <c r="AJ1407" s="72"/>
      <c r="AK1407" s="72"/>
      <c r="AL1407" s="72"/>
      <c r="AM1407" s="72"/>
      <c r="AN1407" s="72"/>
    </row>
    <row r="1408" spans="2:40" ht="15" customHeight="1" x14ac:dyDescent="0.2">
      <c r="B1408" s="78"/>
      <c r="C1408" s="78"/>
      <c r="D1408" s="78"/>
      <c r="E1408" s="79"/>
      <c r="F1408" s="80"/>
      <c r="G1408" s="73"/>
      <c r="H1408" s="82"/>
      <c r="I1408" s="93"/>
      <c r="J1408" s="90"/>
      <c r="K1408" s="83"/>
      <c r="L1408" s="83"/>
      <c r="M1408" s="84"/>
      <c r="N1408" s="83"/>
      <c r="O1408" s="104" t="str">
        <f ca="1">IF($B1408="","",IF(F1408="Arbeitgeberähnliche Stellung",OFFSET(MD!$Q$5,MATCH(Grundlagen_Abrechnung_KAE!$AK$7,MD_JAHR,0),0)*$H1408,IF(((AD1408/12*M1408*12)+N1408)&gt;AF1408,AF1408/12,((AD1408/12*M1408*12)+N1408)/12)))</f>
        <v/>
      </c>
      <c r="P1408" s="90"/>
      <c r="Q1408" s="90"/>
      <c r="R1408" s="104">
        <f t="shared" si="191"/>
        <v>0</v>
      </c>
      <c r="T1408" s="145">
        <f t="shared" si="192"/>
        <v>0</v>
      </c>
      <c r="U1408" s="76">
        <f t="shared" ca="1" si="193"/>
        <v>0</v>
      </c>
      <c r="V1408" s="76">
        <f t="shared" ca="1" si="199"/>
        <v>0</v>
      </c>
      <c r="W1408" s="76">
        <f t="shared" ca="1" si="194"/>
        <v>0</v>
      </c>
      <c r="Y1408" s="106" t="str">
        <f t="shared" si="195"/>
        <v>prüfen</v>
      </c>
      <c r="Z1408" s="107" t="str">
        <f ca="1">IFERROR(OFFSET(MD!$U$5,MATCH(Grundlagen_Abrechnung_KAE!$E1408,MD_GENDER,0),0),"")</f>
        <v/>
      </c>
      <c r="AA1408" s="104">
        <f t="shared" si="196"/>
        <v>0</v>
      </c>
      <c r="AC1408" s="104">
        <f t="shared" si="197"/>
        <v>0</v>
      </c>
      <c r="AD1408" s="104">
        <f ca="1">IF(F1408="Arbeitgeberähnliche Stellung",OFFSET(MD!$Q$5,MATCH(Grundlagen_Abrechnung_KAE!$AK$7,MD_JAHR,0),0)*$H1408,IF(J1408&gt;0,AC1408,I1408))</f>
        <v>0</v>
      </c>
      <c r="AF1408" s="85" t="e">
        <f ca="1">OFFSET(MD!$P$5,MATCH($AK$7,MD_JAHR,0),0)*12</f>
        <v>#VALUE!</v>
      </c>
      <c r="AG1408" s="85">
        <f t="shared" si="198"/>
        <v>0</v>
      </c>
      <c r="AH1408" s="81"/>
      <c r="AJ1408" s="72"/>
      <c r="AK1408" s="72"/>
      <c r="AL1408" s="72"/>
      <c r="AM1408" s="72"/>
      <c r="AN1408" s="72"/>
    </row>
    <row r="1409" spans="2:40" ht="15" customHeight="1" x14ac:dyDescent="0.2">
      <c r="B1409" s="78"/>
      <c r="C1409" s="78"/>
      <c r="D1409" s="78"/>
      <c r="E1409" s="79"/>
      <c r="F1409" s="80"/>
      <c r="G1409" s="73"/>
      <c r="H1409" s="82"/>
      <c r="I1409" s="93"/>
      <c r="J1409" s="90"/>
      <c r="K1409" s="83"/>
      <c r="L1409" s="83"/>
      <c r="M1409" s="84"/>
      <c r="N1409" s="83"/>
      <c r="O1409" s="104" t="str">
        <f ca="1">IF($B1409="","",IF(F1409="Arbeitgeberähnliche Stellung",OFFSET(MD!$Q$5,MATCH(Grundlagen_Abrechnung_KAE!$AK$7,MD_JAHR,0),0)*$H1409,IF(((AD1409/12*M1409*12)+N1409)&gt;AF1409,AF1409/12,((AD1409/12*M1409*12)+N1409)/12)))</f>
        <v/>
      </c>
      <c r="P1409" s="90"/>
      <c r="Q1409" s="90"/>
      <c r="R1409" s="104">
        <f t="shared" si="191"/>
        <v>0</v>
      </c>
      <c r="T1409" s="145">
        <f t="shared" si="192"/>
        <v>0</v>
      </c>
      <c r="U1409" s="76">
        <f t="shared" ca="1" si="193"/>
        <v>0</v>
      </c>
      <c r="V1409" s="76">
        <f t="shared" ca="1" si="199"/>
        <v>0</v>
      </c>
      <c r="W1409" s="76">
        <f t="shared" ca="1" si="194"/>
        <v>0</v>
      </c>
      <c r="Y1409" s="106" t="str">
        <f t="shared" si="195"/>
        <v>prüfen</v>
      </c>
      <c r="Z1409" s="107" t="str">
        <f ca="1">IFERROR(OFFSET(MD!$U$5,MATCH(Grundlagen_Abrechnung_KAE!$E1409,MD_GENDER,0),0),"")</f>
        <v/>
      </c>
      <c r="AA1409" s="104">
        <f t="shared" si="196"/>
        <v>0</v>
      </c>
      <c r="AC1409" s="104">
        <f t="shared" si="197"/>
        <v>0</v>
      </c>
      <c r="AD1409" s="104">
        <f ca="1">IF(F1409="Arbeitgeberähnliche Stellung",OFFSET(MD!$Q$5,MATCH(Grundlagen_Abrechnung_KAE!$AK$7,MD_JAHR,0),0)*$H1409,IF(J1409&gt;0,AC1409,I1409))</f>
        <v>0</v>
      </c>
      <c r="AF1409" s="85" t="e">
        <f ca="1">OFFSET(MD!$P$5,MATCH($AK$7,MD_JAHR,0),0)*12</f>
        <v>#VALUE!</v>
      </c>
      <c r="AG1409" s="85">
        <f t="shared" si="198"/>
        <v>0</v>
      </c>
      <c r="AH1409" s="81"/>
      <c r="AJ1409" s="72"/>
      <c r="AK1409" s="72"/>
      <c r="AL1409" s="72"/>
      <c r="AM1409" s="72"/>
      <c r="AN1409" s="72"/>
    </row>
    <row r="1410" spans="2:40" ht="15" customHeight="1" x14ac:dyDescent="0.2">
      <c r="B1410" s="78"/>
      <c r="C1410" s="78"/>
      <c r="D1410" s="78"/>
      <c r="E1410" s="79"/>
      <c r="F1410" s="80"/>
      <c r="G1410" s="73"/>
      <c r="H1410" s="82"/>
      <c r="I1410" s="93"/>
      <c r="J1410" s="90"/>
      <c r="K1410" s="83"/>
      <c r="L1410" s="83"/>
      <c r="M1410" s="84"/>
      <c r="N1410" s="83"/>
      <c r="O1410" s="104" t="str">
        <f ca="1">IF($B1410="","",IF(F1410="Arbeitgeberähnliche Stellung",OFFSET(MD!$Q$5,MATCH(Grundlagen_Abrechnung_KAE!$AK$7,MD_JAHR,0),0)*$H1410,IF(((AD1410/12*M1410*12)+N1410)&gt;AF1410,AF1410/12,((AD1410/12*M1410*12)+N1410)/12)))</f>
        <v/>
      </c>
      <c r="P1410" s="90"/>
      <c r="Q1410" s="90"/>
      <c r="R1410" s="104">
        <f t="shared" si="191"/>
        <v>0</v>
      </c>
      <c r="T1410" s="145">
        <f t="shared" si="192"/>
        <v>0</v>
      </c>
      <c r="U1410" s="76">
        <f t="shared" ca="1" si="193"/>
        <v>0</v>
      </c>
      <c r="V1410" s="76">
        <f t="shared" ca="1" si="199"/>
        <v>0</v>
      </c>
      <c r="W1410" s="76">
        <f t="shared" ca="1" si="194"/>
        <v>0</v>
      </c>
      <c r="Y1410" s="106" t="str">
        <f t="shared" si="195"/>
        <v>prüfen</v>
      </c>
      <c r="Z1410" s="107" t="str">
        <f ca="1">IFERROR(OFFSET(MD!$U$5,MATCH(Grundlagen_Abrechnung_KAE!$E1410,MD_GENDER,0),0),"")</f>
        <v/>
      </c>
      <c r="AA1410" s="104">
        <f t="shared" si="196"/>
        <v>0</v>
      </c>
      <c r="AC1410" s="104">
        <f t="shared" si="197"/>
        <v>0</v>
      </c>
      <c r="AD1410" s="104">
        <f ca="1">IF(F1410="Arbeitgeberähnliche Stellung",OFFSET(MD!$Q$5,MATCH(Grundlagen_Abrechnung_KAE!$AK$7,MD_JAHR,0),0)*$H1410,IF(J1410&gt;0,AC1410,I1410))</f>
        <v>0</v>
      </c>
      <c r="AF1410" s="85" t="e">
        <f ca="1">OFFSET(MD!$P$5,MATCH($AK$7,MD_JAHR,0),0)*12</f>
        <v>#VALUE!</v>
      </c>
      <c r="AG1410" s="85">
        <f t="shared" si="198"/>
        <v>0</v>
      </c>
      <c r="AH1410" s="81"/>
      <c r="AJ1410" s="72"/>
      <c r="AK1410" s="72"/>
      <c r="AL1410" s="72"/>
      <c r="AM1410" s="72"/>
      <c r="AN1410" s="72"/>
    </row>
    <row r="1411" spans="2:40" ht="15" customHeight="1" x14ac:dyDescent="0.2">
      <c r="B1411" s="78"/>
      <c r="C1411" s="78"/>
      <c r="D1411" s="78"/>
      <c r="E1411" s="79"/>
      <c r="F1411" s="80"/>
      <c r="G1411" s="73"/>
      <c r="H1411" s="82"/>
      <c r="I1411" s="93"/>
      <c r="J1411" s="90"/>
      <c r="K1411" s="83"/>
      <c r="L1411" s="83"/>
      <c r="M1411" s="84"/>
      <c r="N1411" s="83"/>
      <c r="O1411" s="104" t="str">
        <f ca="1">IF($B1411="","",IF(F1411="Arbeitgeberähnliche Stellung",OFFSET(MD!$Q$5,MATCH(Grundlagen_Abrechnung_KAE!$AK$7,MD_JAHR,0),0)*$H1411,IF(((AD1411/12*M1411*12)+N1411)&gt;AF1411,AF1411/12,((AD1411/12*M1411*12)+N1411)/12)))</f>
        <v/>
      </c>
      <c r="P1411" s="90"/>
      <c r="Q1411" s="90"/>
      <c r="R1411" s="104">
        <f t="shared" si="191"/>
        <v>0</v>
      </c>
      <c r="T1411" s="145">
        <f t="shared" si="192"/>
        <v>0</v>
      </c>
      <c r="U1411" s="76">
        <f t="shared" ca="1" si="193"/>
        <v>0</v>
      </c>
      <c r="V1411" s="76">
        <f t="shared" ca="1" si="199"/>
        <v>0</v>
      </c>
      <c r="W1411" s="76">
        <f t="shared" ca="1" si="194"/>
        <v>0</v>
      </c>
      <c r="Y1411" s="106" t="str">
        <f t="shared" si="195"/>
        <v>prüfen</v>
      </c>
      <c r="Z1411" s="107" t="str">
        <f ca="1">IFERROR(OFFSET(MD!$U$5,MATCH(Grundlagen_Abrechnung_KAE!$E1411,MD_GENDER,0),0),"")</f>
        <v/>
      </c>
      <c r="AA1411" s="104">
        <f t="shared" si="196"/>
        <v>0</v>
      </c>
      <c r="AC1411" s="104">
        <f t="shared" si="197"/>
        <v>0</v>
      </c>
      <c r="AD1411" s="104">
        <f ca="1">IF(F1411="Arbeitgeberähnliche Stellung",OFFSET(MD!$Q$5,MATCH(Grundlagen_Abrechnung_KAE!$AK$7,MD_JAHR,0),0)*$H1411,IF(J1411&gt;0,AC1411,I1411))</f>
        <v>0</v>
      </c>
      <c r="AF1411" s="85" t="e">
        <f ca="1">OFFSET(MD!$P$5,MATCH($AK$7,MD_JAHR,0),0)*12</f>
        <v>#VALUE!</v>
      </c>
      <c r="AG1411" s="85">
        <f t="shared" si="198"/>
        <v>0</v>
      </c>
      <c r="AH1411" s="81"/>
      <c r="AJ1411" s="72"/>
      <c r="AK1411" s="72"/>
      <c r="AL1411" s="72"/>
      <c r="AM1411" s="72"/>
      <c r="AN1411" s="72"/>
    </row>
    <row r="1412" spans="2:40" ht="15" customHeight="1" x14ac:dyDescent="0.2">
      <c r="B1412" s="78"/>
      <c r="C1412" s="78"/>
      <c r="D1412" s="78"/>
      <c r="E1412" s="79"/>
      <c r="F1412" s="80"/>
      <c r="G1412" s="73"/>
      <c r="H1412" s="82"/>
      <c r="I1412" s="93"/>
      <c r="J1412" s="90"/>
      <c r="K1412" s="83"/>
      <c r="L1412" s="83"/>
      <c r="M1412" s="84"/>
      <c r="N1412" s="83"/>
      <c r="O1412" s="104" t="str">
        <f ca="1">IF($B1412="","",IF(F1412="Arbeitgeberähnliche Stellung",OFFSET(MD!$Q$5,MATCH(Grundlagen_Abrechnung_KAE!$AK$7,MD_JAHR,0),0)*$H1412,IF(((AD1412/12*M1412*12)+N1412)&gt;AF1412,AF1412/12,((AD1412/12*M1412*12)+N1412)/12)))</f>
        <v/>
      </c>
      <c r="P1412" s="90"/>
      <c r="Q1412" s="90"/>
      <c r="R1412" s="104">
        <f t="shared" si="191"/>
        <v>0</v>
      </c>
      <c r="T1412" s="145">
        <f t="shared" si="192"/>
        <v>0</v>
      </c>
      <c r="U1412" s="76">
        <f t="shared" ca="1" si="193"/>
        <v>0</v>
      </c>
      <c r="V1412" s="76">
        <f t="shared" ca="1" si="199"/>
        <v>0</v>
      </c>
      <c r="W1412" s="76">
        <f t="shared" ca="1" si="194"/>
        <v>0</v>
      </c>
      <c r="Y1412" s="106" t="str">
        <f t="shared" si="195"/>
        <v>prüfen</v>
      </c>
      <c r="Z1412" s="107" t="str">
        <f ca="1">IFERROR(OFFSET(MD!$U$5,MATCH(Grundlagen_Abrechnung_KAE!$E1412,MD_GENDER,0),0),"")</f>
        <v/>
      </c>
      <c r="AA1412" s="104">
        <f t="shared" si="196"/>
        <v>0</v>
      </c>
      <c r="AC1412" s="104">
        <f t="shared" si="197"/>
        <v>0</v>
      </c>
      <c r="AD1412" s="104">
        <f ca="1">IF(F1412="Arbeitgeberähnliche Stellung",OFFSET(MD!$Q$5,MATCH(Grundlagen_Abrechnung_KAE!$AK$7,MD_JAHR,0),0)*$H1412,IF(J1412&gt;0,AC1412,I1412))</f>
        <v>0</v>
      </c>
      <c r="AF1412" s="85" t="e">
        <f ca="1">OFFSET(MD!$P$5,MATCH($AK$7,MD_JAHR,0),0)*12</f>
        <v>#VALUE!</v>
      </c>
      <c r="AG1412" s="85">
        <f t="shared" si="198"/>
        <v>0</v>
      </c>
      <c r="AH1412" s="81"/>
      <c r="AJ1412" s="72"/>
      <c r="AK1412" s="72"/>
      <c r="AL1412" s="72"/>
      <c r="AM1412" s="72"/>
      <c r="AN1412" s="72"/>
    </row>
    <row r="1413" spans="2:40" ht="15" customHeight="1" x14ac:dyDescent="0.2">
      <c r="B1413" s="78"/>
      <c r="C1413" s="78"/>
      <c r="D1413" s="78"/>
      <c r="E1413" s="79"/>
      <c r="F1413" s="80"/>
      <c r="G1413" s="73"/>
      <c r="H1413" s="82"/>
      <c r="I1413" s="93"/>
      <c r="J1413" s="90"/>
      <c r="K1413" s="83"/>
      <c r="L1413" s="83"/>
      <c r="M1413" s="84"/>
      <c r="N1413" s="83"/>
      <c r="O1413" s="104" t="str">
        <f ca="1">IF($B1413="","",IF(F1413="Arbeitgeberähnliche Stellung",OFFSET(MD!$Q$5,MATCH(Grundlagen_Abrechnung_KAE!$AK$7,MD_JAHR,0),0)*$H1413,IF(((AD1413/12*M1413*12)+N1413)&gt;AF1413,AF1413/12,((AD1413/12*M1413*12)+N1413)/12)))</f>
        <v/>
      </c>
      <c r="P1413" s="90"/>
      <c r="Q1413" s="90"/>
      <c r="R1413" s="104">
        <f t="shared" si="191"/>
        <v>0</v>
      </c>
      <c r="T1413" s="145">
        <f t="shared" si="192"/>
        <v>0</v>
      </c>
      <c r="U1413" s="76">
        <f t="shared" ca="1" si="193"/>
        <v>0</v>
      </c>
      <c r="V1413" s="76">
        <f t="shared" ca="1" si="199"/>
        <v>0</v>
      </c>
      <c r="W1413" s="76">
        <f t="shared" ca="1" si="194"/>
        <v>0</v>
      </c>
      <c r="Y1413" s="106" t="str">
        <f t="shared" si="195"/>
        <v>prüfen</v>
      </c>
      <c r="Z1413" s="107" t="str">
        <f ca="1">IFERROR(OFFSET(MD!$U$5,MATCH(Grundlagen_Abrechnung_KAE!$E1413,MD_GENDER,0),0),"")</f>
        <v/>
      </c>
      <c r="AA1413" s="104">
        <f t="shared" si="196"/>
        <v>0</v>
      </c>
      <c r="AC1413" s="104">
        <f t="shared" si="197"/>
        <v>0</v>
      </c>
      <c r="AD1413" s="104">
        <f ca="1">IF(F1413="Arbeitgeberähnliche Stellung",OFFSET(MD!$Q$5,MATCH(Grundlagen_Abrechnung_KAE!$AK$7,MD_JAHR,0),0)*$H1413,IF(J1413&gt;0,AC1413,I1413))</f>
        <v>0</v>
      </c>
      <c r="AF1413" s="85" t="e">
        <f ca="1">OFFSET(MD!$P$5,MATCH($AK$7,MD_JAHR,0),0)*12</f>
        <v>#VALUE!</v>
      </c>
      <c r="AG1413" s="85">
        <f t="shared" si="198"/>
        <v>0</v>
      </c>
      <c r="AH1413" s="81"/>
      <c r="AJ1413" s="72"/>
      <c r="AK1413" s="72"/>
      <c r="AL1413" s="72"/>
      <c r="AM1413" s="72"/>
      <c r="AN1413" s="72"/>
    </row>
    <row r="1414" spans="2:40" ht="15" customHeight="1" x14ac:dyDescent="0.2">
      <c r="B1414" s="78"/>
      <c r="C1414" s="78"/>
      <c r="D1414" s="78"/>
      <c r="E1414" s="79"/>
      <c r="F1414" s="80"/>
      <c r="G1414" s="73"/>
      <c r="H1414" s="82"/>
      <c r="I1414" s="93"/>
      <c r="J1414" s="90"/>
      <c r="K1414" s="83"/>
      <c r="L1414" s="83"/>
      <c r="M1414" s="84"/>
      <c r="N1414" s="83"/>
      <c r="O1414" s="104" t="str">
        <f ca="1">IF($B1414="","",IF(F1414="Arbeitgeberähnliche Stellung",OFFSET(MD!$Q$5,MATCH(Grundlagen_Abrechnung_KAE!$AK$7,MD_JAHR,0),0)*$H1414,IF(((AD1414/12*M1414*12)+N1414)&gt;AF1414,AF1414/12,((AD1414/12*M1414*12)+N1414)/12)))</f>
        <v/>
      </c>
      <c r="P1414" s="90"/>
      <c r="Q1414" s="90"/>
      <c r="R1414" s="104">
        <f t="shared" si="191"/>
        <v>0</v>
      </c>
      <c r="T1414" s="145">
        <f t="shared" si="192"/>
        <v>0</v>
      </c>
      <c r="U1414" s="76">
        <f t="shared" ca="1" si="193"/>
        <v>0</v>
      </c>
      <c r="V1414" s="76">
        <f t="shared" ca="1" si="199"/>
        <v>0</v>
      </c>
      <c r="W1414" s="76">
        <f t="shared" ca="1" si="194"/>
        <v>0</v>
      </c>
      <c r="Y1414" s="106" t="str">
        <f t="shared" si="195"/>
        <v>prüfen</v>
      </c>
      <c r="Z1414" s="107" t="str">
        <f ca="1">IFERROR(OFFSET(MD!$U$5,MATCH(Grundlagen_Abrechnung_KAE!$E1414,MD_GENDER,0),0),"")</f>
        <v/>
      </c>
      <c r="AA1414" s="104">
        <f t="shared" si="196"/>
        <v>0</v>
      </c>
      <c r="AC1414" s="104">
        <f t="shared" si="197"/>
        <v>0</v>
      </c>
      <c r="AD1414" s="104">
        <f ca="1">IF(F1414="Arbeitgeberähnliche Stellung",OFFSET(MD!$Q$5,MATCH(Grundlagen_Abrechnung_KAE!$AK$7,MD_JAHR,0),0)*$H1414,IF(J1414&gt;0,AC1414,I1414))</f>
        <v>0</v>
      </c>
      <c r="AF1414" s="85" t="e">
        <f ca="1">OFFSET(MD!$P$5,MATCH($AK$7,MD_JAHR,0),0)*12</f>
        <v>#VALUE!</v>
      </c>
      <c r="AG1414" s="85">
        <f t="shared" si="198"/>
        <v>0</v>
      </c>
      <c r="AH1414" s="81"/>
      <c r="AJ1414" s="72"/>
      <c r="AK1414" s="72"/>
      <c r="AL1414" s="72"/>
      <c r="AM1414" s="72"/>
      <c r="AN1414" s="72"/>
    </row>
    <row r="1415" spans="2:40" ht="15" customHeight="1" x14ac:dyDescent="0.2">
      <c r="B1415" s="78"/>
      <c r="C1415" s="78"/>
      <c r="D1415" s="78"/>
      <c r="E1415" s="79"/>
      <c r="F1415" s="80"/>
      <c r="G1415" s="73"/>
      <c r="H1415" s="82"/>
      <c r="I1415" s="93"/>
      <c r="J1415" s="90"/>
      <c r="K1415" s="83"/>
      <c r="L1415" s="83"/>
      <c r="M1415" s="84"/>
      <c r="N1415" s="83"/>
      <c r="O1415" s="104" t="str">
        <f ca="1">IF($B1415="","",IF(F1415="Arbeitgeberähnliche Stellung",OFFSET(MD!$Q$5,MATCH(Grundlagen_Abrechnung_KAE!$AK$7,MD_JAHR,0),0)*$H1415,IF(((AD1415/12*M1415*12)+N1415)&gt;AF1415,AF1415/12,((AD1415/12*M1415*12)+N1415)/12)))</f>
        <v/>
      </c>
      <c r="P1415" s="90"/>
      <c r="Q1415" s="90"/>
      <c r="R1415" s="104">
        <f t="shared" si="191"/>
        <v>0</v>
      </c>
      <c r="T1415" s="145">
        <f t="shared" si="192"/>
        <v>0</v>
      </c>
      <c r="U1415" s="76">
        <f t="shared" ca="1" si="193"/>
        <v>0</v>
      </c>
      <c r="V1415" s="76">
        <f t="shared" ca="1" si="199"/>
        <v>0</v>
      </c>
      <c r="W1415" s="76">
        <f t="shared" ca="1" si="194"/>
        <v>0</v>
      </c>
      <c r="Y1415" s="106" t="str">
        <f t="shared" si="195"/>
        <v>prüfen</v>
      </c>
      <c r="Z1415" s="107" t="str">
        <f ca="1">IFERROR(OFFSET(MD!$U$5,MATCH(Grundlagen_Abrechnung_KAE!$E1415,MD_GENDER,0),0),"")</f>
        <v/>
      </c>
      <c r="AA1415" s="104">
        <f t="shared" si="196"/>
        <v>0</v>
      </c>
      <c r="AC1415" s="104">
        <f t="shared" si="197"/>
        <v>0</v>
      </c>
      <c r="AD1415" s="104">
        <f ca="1">IF(F1415="Arbeitgeberähnliche Stellung",OFFSET(MD!$Q$5,MATCH(Grundlagen_Abrechnung_KAE!$AK$7,MD_JAHR,0),0)*$H1415,IF(J1415&gt;0,AC1415,I1415))</f>
        <v>0</v>
      </c>
      <c r="AF1415" s="85" t="e">
        <f ca="1">OFFSET(MD!$P$5,MATCH($AK$7,MD_JAHR,0),0)*12</f>
        <v>#VALUE!</v>
      </c>
      <c r="AG1415" s="85">
        <f t="shared" si="198"/>
        <v>0</v>
      </c>
      <c r="AH1415" s="81"/>
      <c r="AJ1415" s="72"/>
      <c r="AK1415" s="72"/>
      <c r="AL1415" s="72"/>
      <c r="AM1415" s="72"/>
      <c r="AN1415" s="72"/>
    </row>
    <row r="1416" spans="2:40" ht="15" customHeight="1" x14ac:dyDescent="0.2">
      <c r="B1416" s="78"/>
      <c r="C1416" s="78"/>
      <c r="D1416" s="78"/>
      <c r="E1416" s="79"/>
      <c r="F1416" s="80"/>
      <c r="G1416" s="73"/>
      <c r="H1416" s="82"/>
      <c r="I1416" s="93"/>
      <c r="J1416" s="90"/>
      <c r="K1416" s="83"/>
      <c r="L1416" s="83"/>
      <c r="M1416" s="84"/>
      <c r="N1416" s="83"/>
      <c r="O1416" s="104" t="str">
        <f ca="1">IF($B1416="","",IF(F1416="Arbeitgeberähnliche Stellung",OFFSET(MD!$Q$5,MATCH(Grundlagen_Abrechnung_KAE!$AK$7,MD_JAHR,0),0)*$H1416,IF(((AD1416/12*M1416*12)+N1416)&gt;AF1416,AF1416/12,((AD1416/12*M1416*12)+N1416)/12)))</f>
        <v/>
      </c>
      <c r="P1416" s="90"/>
      <c r="Q1416" s="90"/>
      <c r="R1416" s="104">
        <f t="shared" si="191"/>
        <v>0</v>
      </c>
      <c r="T1416" s="145">
        <f t="shared" si="192"/>
        <v>0</v>
      </c>
      <c r="U1416" s="76">
        <f t="shared" ca="1" si="193"/>
        <v>0</v>
      </c>
      <c r="V1416" s="76">
        <f t="shared" ca="1" si="199"/>
        <v>0</v>
      </c>
      <c r="W1416" s="76">
        <f t="shared" ca="1" si="194"/>
        <v>0</v>
      </c>
      <c r="Y1416" s="106" t="str">
        <f t="shared" si="195"/>
        <v>prüfen</v>
      </c>
      <c r="Z1416" s="107" t="str">
        <f ca="1">IFERROR(OFFSET(MD!$U$5,MATCH(Grundlagen_Abrechnung_KAE!$E1416,MD_GENDER,0),0),"")</f>
        <v/>
      </c>
      <c r="AA1416" s="104">
        <f t="shared" si="196"/>
        <v>0</v>
      </c>
      <c r="AC1416" s="104">
        <f t="shared" si="197"/>
        <v>0</v>
      </c>
      <c r="AD1416" s="104">
        <f ca="1">IF(F1416="Arbeitgeberähnliche Stellung",OFFSET(MD!$Q$5,MATCH(Grundlagen_Abrechnung_KAE!$AK$7,MD_JAHR,0),0)*$H1416,IF(J1416&gt;0,AC1416,I1416))</f>
        <v>0</v>
      </c>
      <c r="AF1416" s="85" t="e">
        <f ca="1">OFFSET(MD!$P$5,MATCH($AK$7,MD_JAHR,0),0)*12</f>
        <v>#VALUE!</v>
      </c>
      <c r="AG1416" s="85">
        <f t="shared" si="198"/>
        <v>0</v>
      </c>
      <c r="AH1416" s="81"/>
      <c r="AJ1416" s="72"/>
      <c r="AK1416" s="72"/>
      <c r="AL1416" s="72"/>
      <c r="AM1416" s="72"/>
      <c r="AN1416" s="72"/>
    </row>
    <row r="1417" spans="2:40" ht="15" customHeight="1" x14ac:dyDescent="0.2">
      <c r="B1417" s="78"/>
      <c r="C1417" s="78"/>
      <c r="D1417" s="78"/>
      <c r="E1417" s="79"/>
      <c r="F1417" s="80"/>
      <c r="G1417" s="73"/>
      <c r="H1417" s="82"/>
      <c r="I1417" s="93"/>
      <c r="J1417" s="90"/>
      <c r="K1417" s="83"/>
      <c r="L1417" s="83"/>
      <c r="M1417" s="84"/>
      <c r="N1417" s="83"/>
      <c r="O1417" s="104" t="str">
        <f ca="1">IF($B1417="","",IF(F1417="Arbeitgeberähnliche Stellung",OFFSET(MD!$Q$5,MATCH(Grundlagen_Abrechnung_KAE!$AK$7,MD_JAHR,0),0)*$H1417,IF(((AD1417/12*M1417*12)+N1417)&gt;AF1417,AF1417/12,((AD1417/12*M1417*12)+N1417)/12)))</f>
        <v/>
      </c>
      <c r="P1417" s="90"/>
      <c r="Q1417" s="90"/>
      <c r="R1417" s="104">
        <f t="shared" si="191"/>
        <v>0</v>
      </c>
      <c r="T1417" s="145">
        <f t="shared" si="192"/>
        <v>0</v>
      </c>
      <c r="U1417" s="76">
        <f t="shared" ca="1" si="193"/>
        <v>0</v>
      </c>
      <c r="V1417" s="76">
        <f t="shared" ca="1" si="199"/>
        <v>0</v>
      </c>
      <c r="W1417" s="76">
        <f t="shared" ca="1" si="194"/>
        <v>0</v>
      </c>
      <c r="Y1417" s="106" t="str">
        <f t="shared" si="195"/>
        <v>prüfen</v>
      </c>
      <c r="Z1417" s="107" t="str">
        <f ca="1">IFERROR(OFFSET(MD!$U$5,MATCH(Grundlagen_Abrechnung_KAE!$E1417,MD_GENDER,0),0),"")</f>
        <v/>
      </c>
      <c r="AA1417" s="104">
        <f t="shared" si="196"/>
        <v>0</v>
      </c>
      <c r="AC1417" s="104">
        <f t="shared" si="197"/>
        <v>0</v>
      </c>
      <c r="AD1417" s="104">
        <f ca="1">IF(F1417="Arbeitgeberähnliche Stellung",OFFSET(MD!$Q$5,MATCH(Grundlagen_Abrechnung_KAE!$AK$7,MD_JAHR,0),0)*$H1417,IF(J1417&gt;0,AC1417,I1417))</f>
        <v>0</v>
      </c>
      <c r="AF1417" s="85" t="e">
        <f ca="1">OFFSET(MD!$P$5,MATCH($AK$7,MD_JAHR,0),0)*12</f>
        <v>#VALUE!</v>
      </c>
      <c r="AG1417" s="85">
        <f t="shared" si="198"/>
        <v>0</v>
      </c>
      <c r="AH1417" s="81"/>
      <c r="AJ1417" s="72"/>
      <c r="AK1417" s="72"/>
      <c r="AL1417" s="72"/>
      <c r="AM1417" s="72"/>
      <c r="AN1417" s="72"/>
    </row>
    <row r="1418" spans="2:40" ht="15" customHeight="1" x14ac:dyDescent="0.2">
      <c r="B1418" s="78"/>
      <c r="C1418" s="78"/>
      <c r="D1418" s="78"/>
      <c r="E1418" s="79"/>
      <c r="F1418" s="80"/>
      <c r="G1418" s="73"/>
      <c r="H1418" s="82"/>
      <c r="I1418" s="93"/>
      <c r="J1418" s="90"/>
      <c r="K1418" s="83"/>
      <c r="L1418" s="83"/>
      <c r="M1418" s="84"/>
      <c r="N1418" s="83"/>
      <c r="O1418" s="104" t="str">
        <f ca="1">IF($B1418="","",IF(F1418="Arbeitgeberähnliche Stellung",OFFSET(MD!$Q$5,MATCH(Grundlagen_Abrechnung_KAE!$AK$7,MD_JAHR,0),0)*$H1418,IF(((AD1418/12*M1418*12)+N1418)&gt;AF1418,AF1418/12,((AD1418/12*M1418*12)+N1418)/12)))</f>
        <v/>
      </c>
      <c r="P1418" s="90"/>
      <c r="Q1418" s="90"/>
      <c r="R1418" s="104">
        <f t="shared" si="191"/>
        <v>0</v>
      </c>
      <c r="T1418" s="145">
        <f t="shared" si="192"/>
        <v>0</v>
      </c>
      <c r="U1418" s="76">
        <f t="shared" ca="1" si="193"/>
        <v>0</v>
      </c>
      <c r="V1418" s="76">
        <f t="shared" ca="1" si="199"/>
        <v>0</v>
      </c>
      <c r="W1418" s="76">
        <f t="shared" ca="1" si="194"/>
        <v>0</v>
      </c>
      <c r="Y1418" s="106" t="str">
        <f t="shared" si="195"/>
        <v>prüfen</v>
      </c>
      <c r="Z1418" s="107" t="str">
        <f ca="1">IFERROR(OFFSET(MD!$U$5,MATCH(Grundlagen_Abrechnung_KAE!$E1418,MD_GENDER,0),0),"")</f>
        <v/>
      </c>
      <c r="AA1418" s="104">
        <f t="shared" si="196"/>
        <v>0</v>
      </c>
      <c r="AC1418" s="104">
        <f t="shared" si="197"/>
        <v>0</v>
      </c>
      <c r="AD1418" s="104">
        <f ca="1">IF(F1418="Arbeitgeberähnliche Stellung",OFFSET(MD!$Q$5,MATCH(Grundlagen_Abrechnung_KAE!$AK$7,MD_JAHR,0),0)*$H1418,IF(J1418&gt;0,AC1418,I1418))</f>
        <v>0</v>
      </c>
      <c r="AF1418" s="85" t="e">
        <f ca="1">OFFSET(MD!$P$5,MATCH($AK$7,MD_JAHR,0),0)*12</f>
        <v>#VALUE!</v>
      </c>
      <c r="AG1418" s="85">
        <f t="shared" si="198"/>
        <v>0</v>
      </c>
      <c r="AH1418" s="81"/>
      <c r="AJ1418" s="72"/>
      <c r="AK1418" s="72"/>
      <c r="AL1418" s="72"/>
      <c r="AM1418" s="72"/>
      <c r="AN1418" s="72"/>
    </row>
    <row r="1419" spans="2:40" ht="15" customHeight="1" x14ac:dyDescent="0.2">
      <c r="B1419" s="78"/>
      <c r="C1419" s="78"/>
      <c r="D1419" s="78"/>
      <c r="E1419" s="79"/>
      <c r="F1419" s="80"/>
      <c r="G1419" s="73"/>
      <c r="H1419" s="82"/>
      <c r="I1419" s="93"/>
      <c r="J1419" s="90"/>
      <c r="K1419" s="83"/>
      <c r="L1419" s="83"/>
      <c r="M1419" s="84"/>
      <c r="N1419" s="83"/>
      <c r="O1419" s="104" t="str">
        <f ca="1">IF($B1419="","",IF(F1419="Arbeitgeberähnliche Stellung",OFFSET(MD!$Q$5,MATCH(Grundlagen_Abrechnung_KAE!$AK$7,MD_JAHR,0),0)*$H1419,IF(((AD1419/12*M1419*12)+N1419)&gt;AF1419,AF1419/12,((AD1419/12*M1419*12)+N1419)/12)))</f>
        <v/>
      </c>
      <c r="P1419" s="90"/>
      <c r="Q1419" s="90"/>
      <c r="R1419" s="104">
        <f t="shared" si="191"/>
        <v>0</v>
      </c>
      <c r="T1419" s="145">
        <f t="shared" si="192"/>
        <v>0</v>
      </c>
      <c r="U1419" s="76">
        <f t="shared" ca="1" si="193"/>
        <v>0</v>
      </c>
      <c r="V1419" s="76">
        <f t="shared" ca="1" si="199"/>
        <v>0</v>
      </c>
      <c r="W1419" s="76">
        <f t="shared" ca="1" si="194"/>
        <v>0</v>
      </c>
      <c r="Y1419" s="106" t="str">
        <f t="shared" si="195"/>
        <v>prüfen</v>
      </c>
      <c r="Z1419" s="107" t="str">
        <f ca="1">IFERROR(OFFSET(MD!$U$5,MATCH(Grundlagen_Abrechnung_KAE!$E1419,MD_GENDER,0),0),"")</f>
        <v/>
      </c>
      <c r="AA1419" s="104">
        <f t="shared" si="196"/>
        <v>0</v>
      </c>
      <c r="AC1419" s="104">
        <f t="shared" si="197"/>
        <v>0</v>
      </c>
      <c r="AD1419" s="104">
        <f ca="1">IF(F1419="Arbeitgeberähnliche Stellung",OFFSET(MD!$Q$5,MATCH(Grundlagen_Abrechnung_KAE!$AK$7,MD_JAHR,0),0)*$H1419,IF(J1419&gt;0,AC1419,I1419))</f>
        <v>0</v>
      </c>
      <c r="AF1419" s="85" t="e">
        <f ca="1">OFFSET(MD!$P$5,MATCH($AK$7,MD_JAHR,0),0)*12</f>
        <v>#VALUE!</v>
      </c>
      <c r="AG1419" s="85">
        <f t="shared" si="198"/>
        <v>0</v>
      </c>
      <c r="AH1419" s="81"/>
      <c r="AJ1419" s="72"/>
      <c r="AK1419" s="72"/>
      <c r="AL1419" s="72"/>
      <c r="AM1419" s="72"/>
      <c r="AN1419" s="72"/>
    </row>
    <row r="1420" spans="2:40" ht="15" customHeight="1" x14ac:dyDescent="0.2">
      <c r="B1420" s="78"/>
      <c r="C1420" s="78"/>
      <c r="D1420" s="78"/>
      <c r="E1420" s="79"/>
      <c r="F1420" s="80"/>
      <c r="G1420" s="73"/>
      <c r="H1420" s="82"/>
      <c r="I1420" s="93"/>
      <c r="J1420" s="90"/>
      <c r="K1420" s="83"/>
      <c r="L1420" s="83"/>
      <c r="M1420" s="84"/>
      <c r="N1420" s="83"/>
      <c r="O1420" s="104" t="str">
        <f ca="1">IF($B1420="","",IF(F1420="Arbeitgeberähnliche Stellung",OFFSET(MD!$Q$5,MATCH(Grundlagen_Abrechnung_KAE!$AK$7,MD_JAHR,0),0)*$H1420,IF(((AD1420/12*M1420*12)+N1420)&gt;AF1420,AF1420/12,((AD1420/12*M1420*12)+N1420)/12)))</f>
        <v/>
      </c>
      <c r="P1420" s="90"/>
      <c r="Q1420" s="90"/>
      <c r="R1420" s="104">
        <f t="shared" si="191"/>
        <v>0</v>
      </c>
      <c r="T1420" s="145">
        <f t="shared" si="192"/>
        <v>0</v>
      </c>
      <c r="U1420" s="76">
        <f t="shared" ca="1" si="193"/>
        <v>0</v>
      </c>
      <c r="V1420" s="76">
        <f t="shared" ca="1" si="199"/>
        <v>0</v>
      </c>
      <c r="W1420" s="76">
        <f t="shared" ca="1" si="194"/>
        <v>0</v>
      </c>
      <c r="Y1420" s="106" t="str">
        <f t="shared" si="195"/>
        <v>prüfen</v>
      </c>
      <c r="Z1420" s="107" t="str">
        <f ca="1">IFERROR(OFFSET(MD!$U$5,MATCH(Grundlagen_Abrechnung_KAE!$E1420,MD_GENDER,0),0),"")</f>
        <v/>
      </c>
      <c r="AA1420" s="104">
        <f t="shared" si="196"/>
        <v>0</v>
      </c>
      <c r="AC1420" s="104">
        <f t="shared" si="197"/>
        <v>0</v>
      </c>
      <c r="AD1420" s="104">
        <f ca="1">IF(F1420="Arbeitgeberähnliche Stellung",OFFSET(MD!$Q$5,MATCH(Grundlagen_Abrechnung_KAE!$AK$7,MD_JAHR,0),0)*$H1420,IF(J1420&gt;0,AC1420,I1420))</f>
        <v>0</v>
      </c>
      <c r="AF1420" s="85" t="e">
        <f ca="1">OFFSET(MD!$P$5,MATCH($AK$7,MD_JAHR,0),0)*12</f>
        <v>#VALUE!</v>
      </c>
      <c r="AG1420" s="85">
        <f t="shared" si="198"/>
        <v>0</v>
      </c>
      <c r="AH1420" s="81"/>
      <c r="AJ1420" s="72"/>
      <c r="AK1420" s="72"/>
      <c r="AL1420" s="72"/>
      <c r="AM1420" s="72"/>
      <c r="AN1420" s="72"/>
    </row>
    <row r="1421" spans="2:40" ht="15" customHeight="1" x14ac:dyDescent="0.2">
      <c r="B1421" s="78"/>
      <c r="C1421" s="78"/>
      <c r="D1421" s="78"/>
      <c r="E1421" s="79"/>
      <c r="F1421" s="80"/>
      <c r="G1421" s="73"/>
      <c r="H1421" s="82"/>
      <c r="I1421" s="93"/>
      <c r="J1421" s="90"/>
      <c r="K1421" s="83"/>
      <c r="L1421" s="83"/>
      <c r="M1421" s="84"/>
      <c r="N1421" s="83"/>
      <c r="O1421" s="104" t="str">
        <f ca="1">IF($B1421="","",IF(F1421="Arbeitgeberähnliche Stellung",OFFSET(MD!$Q$5,MATCH(Grundlagen_Abrechnung_KAE!$AK$7,MD_JAHR,0),0)*$H1421,IF(((AD1421/12*M1421*12)+N1421)&gt;AF1421,AF1421/12,((AD1421/12*M1421*12)+N1421)/12)))</f>
        <v/>
      </c>
      <c r="P1421" s="90"/>
      <c r="Q1421" s="90"/>
      <c r="R1421" s="104">
        <f t="shared" si="191"/>
        <v>0</v>
      </c>
      <c r="T1421" s="145">
        <f t="shared" si="192"/>
        <v>0</v>
      </c>
      <c r="U1421" s="76">
        <f t="shared" ca="1" si="193"/>
        <v>0</v>
      </c>
      <c r="V1421" s="76">
        <f t="shared" ca="1" si="199"/>
        <v>0</v>
      </c>
      <c r="W1421" s="76">
        <f t="shared" ca="1" si="194"/>
        <v>0</v>
      </c>
      <c r="Y1421" s="106" t="str">
        <f t="shared" si="195"/>
        <v>prüfen</v>
      </c>
      <c r="Z1421" s="107" t="str">
        <f ca="1">IFERROR(OFFSET(MD!$U$5,MATCH(Grundlagen_Abrechnung_KAE!$E1421,MD_GENDER,0),0),"")</f>
        <v/>
      </c>
      <c r="AA1421" s="104">
        <f t="shared" si="196"/>
        <v>0</v>
      </c>
      <c r="AC1421" s="104">
        <f t="shared" si="197"/>
        <v>0</v>
      </c>
      <c r="AD1421" s="104">
        <f ca="1">IF(F1421="Arbeitgeberähnliche Stellung",OFFSET(MD!$Q$5,MATCH(Grundlagen_Abrechnung_KAE!$AK$7,MD_JAHR,0),0)*$H1421,IF(J1421&gt;0,AC1421,I1421))</f>
        <v>0</v>
      </c>
      <c r="AF1421" s="85" t="e">
        <f ca="1">OFFSET(MD!$P$5,MATCH($AK$7,MD_JAHR,0),0)*12</f>
        <v>#VALUE!</v>
      </c>
      <c r="AG1421" s="85">
        <f t="shared" si="198"/>
        <v>0</v>
      </c>
      <c r="AH1421" s="81"/>
      <c r="AJ1421" s="72"/>
      <c r="AK1421" s="72"/>
      <c r="AL1421" s="72"/>
      <c r="AM1421" s="72"/>
      <c r="AN1421" s="72"/>
    </row>
    <row r="1422" spans="2:40" ht="15" customHeight="1" x14ac:dyDescent="0.2">
      <c r="B1422" s="78"/>
      <c r="C1422" s="78"/>
      <c r="D1422" s="78"/>
      <c r="E1422" s="79"/>
      <c r="F1422" s="80"/>
      <c r="G1422" s="73"/>
      <c r="H1422" s="82"/>
      <c r="I1422" s="93"/>
      <c r="J1422" s="90"/>
      <c r="K1422" s="83"/>
      <c r="L1422" s="83"/>
      <c r="M1422" s="84"/>
      <c r="N1422" s="83"/>
      <c r="O1422" s="104" t="str">
        <f ca="1">IF($B1422="","",IF(F1422="Arbeitgeberähnliche Stellung",OFFSET(MD!$Q$5,MATCH(Grundlagen_Abrechnung_KAE!$AK$7,MD_JAHR,0),0)*$H1422,IF(((AD1422/12*M1422*12)+N1422)&gt;AF1422,AF1422/12,((AD1422/12*M1422*12)+N1422)/12)))</f>
        <v/>
      </c>
      <c r="P1422" s="90"/>
      <c r="Q1422" s="90"/>
      <c r="R1422" s="104">
        <f t="shared" si="191"/>
        <v>0</v>
      </c>
      <c r="T1422" s="145">
        <f t="shared" si="192"/>
        <v>0</v>
      </c>
      <c r="U1422" s="76">
        <f t="shared" ca="1" si="193"/>
        <v>0</v>
      </c>
      <c r="V1422" s="76">
        <f t="shared" ca="1" si="199"/>
        <v>0</v>
      </c>
      <c r="W1422" s="76">
        <f t="shared" ca="1" si="194"/>
        <v>0</v>
      </c>
      <c r="Y1422" s="106" t="str">
        <f t="shared" si="195"/>
        <v>prüfen</v>
      </c>
      <c r="Z1422" s="107" t="str">
        <f ca="1">IFERROR(OFFSET(MD!$U$5,MATCH(Grundlagen_Abrechnung_KAE!$E1422,MD_GENDER,0),0),"")</f>
        <v/>
      </c>
      <c r="AA1422" s="104">
        <f t="shared" si="196"/>
        <v>0</v>
      </c>
      <c r="AC1422" s="104">
        <f t="shared" si="197"/>
        <v>0</v>
      </c>
      <c r="AD1422" s="104">
        <f ca="1">IF(F1422="Arbeitgeberähnliche Stellung",OFFSET(MD!$Q$5,MATCH(Grundlagen_Abrechnung_KAE!$AK$7,MD_JAHR,0),0)*$H1422,IF(J1422&gt;0,AC1422,I1422))</f>
        <v>0</v>
      </c>
      <c r="AF1422" s="85" t="e">
        <f ca="1">OFFSET(MD!$P$5,MATCH($AK$7,MD_JAHR,0),0)*12</f>
        <v>#VALUE!</v>
      </c>
      <c r="AG1422" s="85">
        <f t="shared" si="198"/>
        <v>0</v>
      </c>
      <c r="AH1422" s="81"/>
      <c r="AJ1422" s="72"/>
      <c r="AK1422" s="72"/>
      <c r="AL1422" s="72"/>
      <c r="AM1422" s="72"/>
      <c r="AN1422" s="72"/>
    </row>
    <row r="1423" spans="2:40" ht="15" customHeight="1" x14ac:dyDescent="0.2">
      <c r="B1423" s="78"/>
      <c r="C1423" s="78"/>
      <c r="D1423" s="78"/>
      <c r="E1423" s="79"/>
      <c r="F1423" s="80"/>
      <c r="G1423" s="73"/>
      <c r="H1423" s="82"/>
      <c r="I1423" s="93"/>
      <c r="J1423" s="90"/>
      <c r="K1423" s="83"/>
      <c r="L1423" s="83"/>
      <c r="M1423" s="84"/>
      <c r="N1423" s="83"/>
      <c r="O1423" s="104" t="str">
        <f ca="1">IF($B1423="","",IF(F1423="Arbeitgeberähnliche Stellung",OFFSET(MD!$Q$5,MATCH(Grundlagen_Abrechnung_KAE!$AK$7,MD_JAHR,0),0)*$H1423,IF(((AD1423/12*M1423*12)+N1423)&gt;AF1423,AF1423/12,((AD1423/12*M1423*12)+N1423)/12)))</f>
        <v/>
      </c>
      <c r="P1423" s="90"/>
      <c r="Q1423" s="90"/>
      <c r="R1423" s="104">
        <f t="shared" si="191"/>
        <v>0</v>
      </c>
      <c r="T1423" s="145">
        <f t="shared" si="192"/>
        <v>0</v>
      </c>
      <c r="U1423" s="76">
        <f t="shared" ca="1" si="193"/>
        <v>0</v>
      </c>
      <c r="V1423" s="76">
        <f t="shared" ca="1" si="199"/>
        <v>0</v>
      </c>
      <c r="W1423" s="76">
        <f t="shared" ca="1" si="194"/>
        <v>0</v>
      </c>
      <c r="Y1423" s="106" t="str">
        <f t="shared" si="195"/>
        <v>prüfen</v>
      </c>
      <c r="Z1423" s="107" t="str">
        <f ca="1">IFERROR(OFFSET(MD!$U$5,MATCH(Grundlagen_Abrechnung_KAE!$E1423,MD_GENDER,0),0),"")</f>
        <v/>
      </c>
      <c r="AA1423" s="104">
        <f t="shared" si="196"/>
        <v>0</v>
      </c>
      <c r="AC1423" s="104">
        <f t="shared" si="197"/>
        <v>0</v>
      </c>
      <c r="AD1423" s="104">
        <f ca="1">IF(F1423="Arbeitgeberähnliche Stellung",OFFSET(MD!$Q$5,MATCH(Grundlagen_Abrechnung_KAE!$AK$7,MD_JAHR,0),0)*$H1423,IF(J1423&gt;0,AC1423,I1423))</f>
        <v>0</v>
      </c>
      <c r="AF1423" s="85" t="e">
        <f ca="1">OFFSET(MD!$P$5,MATCH($AK$7,MD_JAHR,0),0)*12</f>
        <v>#VALUE!</v>
      </c>
      <c r="AG1423" s="85">
        <f t="shared" si="198"/>
        <v>0</v>
      </c>
      <c r="AH1423" s="81"/>
      <c r="AJ1423" s="72"/>
      <c r="AK1423" s="72"/>
      <c r="AL1423" s="72"/>
      <c r="AM1423" s="72"/>
      <c r="AN1423" s="72"/>
    </row>
    <row r="1424" spans="2:40" ht="15" customHeight="1" x14ac:dyDescent="0.2">
      <c r="B1424" s="78"/>
      <c r="C1424" s="78"/>
      <c r="D1424" s="78"/>
      <c r="E1424" s="79"/>
      <c r="F1424" s="80"/>
      <c r="G1424" s="73"/>
      <c r="H1424" s="82"/>
      <c r="I1424" s="93"/>
      <c r="J1424" s="90"/>
      <c r="K1424" s="83"/>
      <c r="L1424" s="83"/>
      <c r="M1424" s="84"/>
      <c r="N1424" s="83"/>
      <c r="O1424" s="104" t="str">
        <f ca="1">IF($B1424="","",IF(F1424="Arbeitgeberähnliche Stellung",OFFSET(MD!$Q$5,MATCH(Grundlagen_Abrechnung_KAE!$AK$7,MD_JAHR,0),0)*$H1424,IF(((AD1424/12*M1424*12)+N1424)&gt;AF1424,AF1424/12,((AD1424/12*M1424*12)+N1424)/12)))</f>
        <v/>
      </c>
      <c r="P1424" s="90"/>
      <c r="Q1424" s="90"/>
      <c r="R1424" s="104">
        <f t="shared" si="191"/>
        <v>0</v>
      </c>
      <c r="T1424" s="145">
        <f t="shared" si="192"/>
        <v>0</v>
      </c>
      <c r="U1424" s="76">
        <f t="shared" ca="1" si="193"/>
        <v>0</v>
      </c>
      <c r="V1424" s="76">
        <f t="shared" ca="1" si="199"/>
        <v>0</v>
      </c>
      <c r="W1424" s="76">
        <f t="shared" ca="1" si="194"/>
        <v>0</v>
      </c>
      <c r="Y1424" s="106" t="str">
        <f t="shared" si="195"/>
        <v>prüfen</v>
      </c>
      <c r="Z1424" s="107" t="str">
        <f ca="1">IFERROR(OFFSET(MD!$U$5,MATCH(Grundlagen_Abrechnung_KAE!$E1424,MD_GENDER,0),0),"")</f>
        <v/>
      </c>
      <c r="AA1424" s="104">
        <f t="shared" si="196"/>
        <v>0</v>
      </c>
      <c r="AC1424" s="104">
        <f t="shared" si="197"/>
        <v>0</v>
      </c>
      <c r="AD1424" s="104">
        <f ca="1">IF(F1424="Arbeitgeberähnliche Stellung",OFFSET(MD!$Q$5,MATCH(Grundlagen_Abrechnung_KAE!$AK$7,MD_JAHR,0),0)*$H1424,IF(J1424&gt;0,AC1424,I1424))</f>
        <v>0</v>
      </c>
      <c r="AF1424" s="85" t="e">
        <f ca="1">OFFSET(MD!$P$5,MATCH($AK$7,MD_JAHR,0),0)*12</f>
        <v>#VALUE!</v>
      </c>
      <c r="AG1424" s="85">
        <f t="shared" si="198"/>
        <v>0</v>
      </c>
      <c r="AH1424" s="81"/>
      <c r="AJ1424" s="72"/>
      <c r="AK1424" s="72"/>
      <c r="AL1424" s="72"/>
      <c r="AM1424" s="72"/>
      <c r="AN1424" s="72"/>
    </row>
    <row r="1425" spans="2:40" ht="15" customHeight="1" x14ac:dyDescent="0.2">
      <c r="B1425" s="78"/>
      <c r="C1425" s="78"/>
      <c r="D1425" s="78"/>
      <c r="E1425" s="79"/>
      <c r="F1425" s="80"/>
      <c r="G1425" s="73"/>
      <c r="H1425" s="82"/>
      <c r="I1425" s="93"/>
      <c r="J1425" s="90"/>
      <c r="K1425" s="83"/>
      <c r="L1425" s="83"/>
      <c r="M1425" s="84"/>
      <c r="N1425" s="83"/>
      <c r="O1425" s="104" t="str">
        <f ca="1">IF($B1425="","",IF(F1425="Arbeitgeberähnliche Stellung",OFFSET(MD!$Q$5,MATCH(Grundlagen_Abrechnung_KAE!$AK$7,MD_JAHR,0),0)*$H1425,IF(((AD1425/12*M1425*12)+N1425)&gt;AF1425,AF1425/12,((AD1425/12*M1425*12)+N1425)/12)))</f>
        <v/>
      </c>
      <c r="P1425" s="90"/>
      <c r="Q1425" s="90"/>
      <c r="R1425" s="104">
        <f t="shared" si="191"/>
        <v>0</v>
      </c>
      <c r="T1425" s="145">
        <f t="shared" si="192"/>
        <v>0</v>
      </c>
      <c r="U1425" s="76">
        <f t="shared" ca="1" si="193"/>
        <v>0</v>
      </c>
      <c r="V1425" s="76">
        <f t="shared" ca="1" si="199"/>
        <v>0</v>
      </c>
      <c r="W1425" s="76">
        <f t="shared" ca="1" si="194"/>
        <v>0</v>
      </c>
      <c r="Y1425" s="106" t="str">
        <f t="shared" si="195"/>
        <v>prüfen</v>
      </c>
      <c r="Z1425" s="107" t="str">
        <f ca="1">IFERROR(OFFSET(MD!$U$5,MATCH(Grundlagen_Abrechnung_KAE!$E1425,MD_GENDER,0),0),"")</f>
        <v/>
      </c>
      <c r="AA1425" s="104">
        <f t="shared" si="196"/>
        <v>0</v>
      </c>
      <c r="AC1425" s="104">
        <f t="shared" si="197"/>
        <v>0</v>
      </c>
      <c r="AD1425" s="104">
        <f ca="1">IF(F1425="Arbeitgeberähnliche Stellung",OFFSET(MD!$Q$5,MATCH(Grundlagen_Abrechnung_KAE!$AK$7,MD_JAHR,0),0)*$H1425,IF(J1425&gt;0,AC1425,I1425))</f>
        <v>0</v>
      </c>
      <c r="AF1425" s="85" t="e">
        <f ca="1">OFFSET(MD!$P$5,MATCH($AK$7,MD_JAHR,0),0)*12</f>
        <v>#VALUE!</v>
      </c>
      <c r="AG1425" s="85">
        <f t="shared" si="198"/>
        <v>0</v>
      </c>
      <c r="AH1425" s="81"/>
      <c r="AJ1425" s="72"/>
      <c r="AK1425" s="72"/>
      <c r="AL1425" s="72"/>
      <c r="AM1425" s="72"/>
      <c r="AN1425" s="72"/>
    </row>
    <row r="1426" spans="2:40" ht="15" customHeight="1" x14ac:dyDescent="0.2">
      <c r="B1426" s="78"/>
      <c r="C1426" s="78"/>
      <c r="D1426" s="78"/>
      <c r="E1426" s="79"/>
      <c r="F1426" s="80"/>
      <c r="G1426" s="73"/>
      <c r="H1426" s="82"/>
      <c r="I1426" s="93"/>
      <c r="J1426" s="90"/>
      <c r="K1426" s="83"/>
      <c r="L1426" s="83"/>
      <c r="M1426" s="84"/>
      <c r="N1426" s="83"/>
      <c r="O1426" s="104" t="str">
        <f ca="1">IF($B1426="","",IF(F1426="Arbeitgeberähnliche Stellung",OFFSET(MD!$Q$5,MATCH(Grundlagen_Abrechnung_KAE!$AK$7,MD_JAHR,0),0)*$H1426,IF(((AD1426/12*M1426*12)+N1426)&gt;AF1426,AF1426/12,((AD1426/12*M1426*12)+N1426)/12)))</f>
        <v/>
      </c>
      <c r="P1426" s="90"/>
      <c r="Q1426" s="90"/>
      <c r="R1426" s="104">
        <f t="shared" si="191"/>
        <v>0</v>
      </c>
      <c r="T1426" s="145">
        <f t="shared" si="192"/>
        <v>0</v>
      </c>
      <c r="U1426" s="76">
        <f t="shared" ca="1" si="193"/>
        <v>0</v>
      </c>
      <c r="V1426" s="76">
        <f t="shared" ca="1" si="199"/>
        <v>0</v>
      </c>
      <c r="W1426" s="76">
        <f t="shared" ca="1" si="194"/>
        <v>0</v>
      </c>
      <c r="Y1426" s="106" t="str">
        <f t="shared" si="195"/>
        <v>prüfen</v>
      </c>
      <c r="Z1426" s="107" t="str">
        <f ca="1">IFERROR(OFFSET(MD!$U$5,MATCH(Grundlagen_Abrechnung_KAE!$E1426,MD_GENDER,0),0),"")</f>
        <v/>
      </c>
      <c r="AA1426" s="104">
        <f t="shared" si="196"/>
        <v>0</v>
      </c>
      <c r="AC1426" s="104">
        <f t="shared" si="197"/>
        <v>0</v>
      </c>
      <c r="AD1426" s="104">
        <f ca="1">IF(F1426="Arbeitgeberähnliche Stellung",OFFSET(MD!$Q$5,MATCH(Grundlagen_Abrechnung_KAE!$AK$7,MD_JAHR,0),0)*$H1426,IF(J1426&gt;0,AC1426,I1426))</f>
        <v>0</v>
      </c>
      <c r="AF1426" s="85" t="e">
        <f ca="1">OFFSET(MD!$P$5,MATCH($AK$7,MD_JAHR,0),0)*12</f>
        <v>#VALUE!</v>
      </c>
      <c r="AG1426" s="85">
        <f t="shared" si="198"/>
        <v>0</v>
      </c>
      <c r="AH1426" s="81"/>
      <c r="AJ1426" s="72"/>
      <c r="AK1426" s="72"/>
      <c r="AL1426" s="72"/>
      <c r="AM1426" s="72"/>
      <c r="AN1426" s="72"/>
    </row>
    <row r="1427" spans="2:40" ht="15" customHeight="1" x14ac:dyDescent="0.2">
      <c r="B1427" s="78"/>
      <c r="C1427" s="78"/>
      <c r="D1427" s="78"/>
      <c r="E1427" s="79"/>
      <c r="F1427" s="80"/>
      <c r="G1427" s="73"/>
      <c r="H1427" s="82"/>
      <c r="I1427" s="93"/>
      <c r="J1427" s="90"/>
      <c r="K1427" s="83"/>
      <c r="L1427" s="83"/>
      <c r="M1427" s="84"/>
      <c r="N1427" s="83"/>
      <c r="O1427" s="104" t="str">
        <f ca="1">IF($B1427="","",IF(F1427="Arbeitgeberähnliche Stellung",OFFSET(MD!$Q$5,MATCH(Grundlagen_Abrechnung_KAE!$AK$7,MD_JAHR,0),0)*$H1427,IF(((AD1427/12*M1427*12)+N1427)&gt;AF1427,AF1427/12,((AD1427/12*M1427*12)+N1427)/12)))</f>
        <v/>
      </c>
      <c r="P1427" s="90"/>
      <c r="Q1427" s="90"/>
      <c r="R1427" s="104">
        <f t="shared" ref="R1427:R1490" si="200">ROUND(IF(Q1427="",0,IF(P1427=0,0,IF(Q1427&gt;P1427,0,P1427-Q1427))),2)</f>
        <v>0</v>
      </c>
      <c r="T1427" s="145">
        <f t="shared" ref="T1427:T1490" si="201">IFERROR(R1427/P1427,0)</f>
        <v>0</v>
      </c>
      <c r="U1427" s="76">
        <f t="shared" ref="U1427:U1490" ca="1" si="202">IFERROR(IF(O1427-W1427=0,O1427,(O1427)*(1-T1427)),0)</f>
        <v>0</v>
      </c>
      <c r="V1427" s="76">
        <f t="shared" ca="1" si="199"/>
        <v>0</v>
      </c>
      <c r="W1427" s="76">
        <f t="shared" ref="W1427:W1490" ca="1" si="203">IFERROR(O1427*T1427,0)*0.8</f>
        <v>0</v>
      </c>
      <c r="Y1427" s="106" t="str">
        <f t="shared" ref="Y1427:Y1490" si="204">IF(YEAR($G1427)&gt;$Y$16,"prüfen","")</f>
        <v>prüfen</v>
      </c>
      <c r="Z1427" s="107" t="str">
        <f ca="1">IFERROR(OFFSET(MD!$U$5,MATCH(Grundlagen_Abrechnung_KAE!$E1427,MD_GENDER,0),0),"")</f>
        <v/>
      </c>
      <c r="AA1427" s="104">
        <f t="shared" ref="AA1427:AA1490" si="205">IF(B1427="",0,IF(YEAR(G1427)&gt;$AA$16,0,1))</f>
        <v>0</v>
      </c>
      <c r="AC1427" s="104">
        <f t="shared" ref="AC1427:AC1490" si="206">IF(J1427*K1427/6&gt;J1427*L1427/12,J1427*K1427/6,J1427*L1427/12)</f>
        <v>0</v>
      </c>
      <c r="AD1427" s="104">
        <f ca="1">IF(F1427="Arbeitgeberähnliche Stellung",OFFSET(MD!$Q$5,MATCH(Grundlagen_Abrechnung_KAE!$AK$7,MD_JAHR,0),0)*$H1427,IF(J1427&gt;0,AC1427,I1427))</f>
        <v>0</v>
      </c>
      <c r="AF1427" s="85" t="e">
        <f ca="1">OFFSET(MD!$P$5,MATCH($AK$7,MD_JAHR,0),0)*12</f>
        <v>#VALUE!</v>
      </c>
      <c r="AG1427" s="85">
        <f t="shared" ref="AG1427:AG1490" si="207">I1427*M1427+N1427</f>
        <v>0</v>
      </c>
      <c r="AH1427" s="81"/>
      <c r="AJ1427" s="72"/>
      <c r="AK1427" s="72"/>
      <c r="AL1427" s="72"/>
      <c r="AM1427" s="72"/>
      <c r="AN1427" s="72"/>
    </row>
    <row r="1428" spans="2:40" ht="15" customHeight="1" x14ac:dyDescent="0.2">
      <c r="B1428" s="78"/>
      <c r="C1428" s="78"/>
      <c r="D1428" s="78"/>
      <c r="E1428" s="79"/>
      <c r="F1428" s="80"/>
      <c r="G1428" s="73"/>
      <c r="H1428" s="82"/>
      <c r="I1428" s="93"/>
      <c r="J1428" s="90"/>
      <c r="K1428" s="83"/>
      <c r="L1428" s="83"/>
      <c r="M1428" s="84"/>
      <c r="N1428" s="83"/>
      <c r="O1428" s="104" t="str">
        <f ca="1">IF($B1428="","",IF(F1428="Arbeitgeberähnliche Stellung",OFFSET(MD!$Q$5,MATCH(Grundlagen_Abrechnung_KAE!$AK$7,MD_JAHR,0),0)*$H1428,IF(((AD1428/12*M1428*12)+N1428)&gt;AF1428,AF1428/12,((AD1428/12*M1428*12)+N1428)/12)))</f>
        <v/>
      </c>
      <c r="P1428" s="90"/>
      <c r="Q1428" s="90"/>
      <c r="R1428" s="104">
        <f t="shared" si="200"/>
        <v>0</v>
      </c>
      <c r="T1428" s="145">
        <f t="shared" si="201"/>
        <v>0</v>
      </c>
      <c r="U1428" s="76">
        <f t="shared" ca="1" si="202"/>
        <v>0</v>
      </c>
      <c r="V1428" s="76">
        <f t="shared" ref="V1428:V1491" ca="1" si="208">IFERROR(O1428*T1428,0)</f>
        <v>0</v>
      </c>
      <c r="W1428" s="76">
        <f t="shared" ca="1" si="203"/>
        <v>0</v>
      </c>
      <c r="Y1428" s="106" t="str">
        <f t="shared" si="204"/>
        <v>prüfen</v>
      </c>
      <c r="Z1428" s="107" t="str">
        <f ca="1">IFERROR(OFFSET(MD!$U$5,MATCH(Grundlagen_Abrechnung_KAE!$E1428,MD_GENDER,0),0),"")</f>
        <v/>
      </c>
      <c r="AA1428" s="104">
        <f t="shared" si="205"/>
        <v>0</v>
      </c>
      <c r="AC1428" s="104">
        <f t="shared" si="206"/>
        <v>0</v>
      </c>
      <c r="AD1428" s="104">
        <f ca="1">IF(F1428="Arbeitgeberähnliche Stellung",OFFSET(MD!$Q$5,MATCH(Grundlagen_Abrechnung_KAE!$AK$7,MD_JAHR,0),0)*$H1428,IF(J1428&gt;0,AC1428,I1428))</f>
        <v>0</v>
      </c>
      <c r="AF1428" s="85" t="e">
        <f ca="1">OFFSET(MD!$P$5,MATCH($AK$7,MD_JAHR,0),0)*12</f>
        <v>#VALUE!</v>
      </c>
      <c r="AG1428" s="85">
        <f t="shared" si="207"/>
        <v>0</v>
      </c>
      <c r="AH1428" s="81"/>
      <c r="AJ1428" s="72"/>
      <c r="AK1428" s="72"/>
      <c r="AL1428" s="72"/>
      <c r="AM1428" s="72"/>
      <c r="AN1428" s="72"/>
    </row>
    <row r="1429" spans="2:40" ht="15" customHeight="1" x14ac:dyDescent="0.2">
      <c r="B1429" s="78"/>
      <c r="C1429" s="78"/>
      <c r="D1429" s="78"/>
      <c r="E1429" s="79"/>
      <c r="F1429" s="80"/>
      <c r="G1429" s="73"/>
      <c r="H1429" s="82"/>
      <c r="I1429" s="93"/>
      <c r="J1429" s="90"/>
      <c r="K1429" s="83"/>
      <c r="L1429" s="83"/>
      <c r="M1429" s="84"/>
      <c r="N1429" s="83"/>
      <c r="O1429" s="104" t="str">
        <f ca="1">IF($B1429="","",IF(F1429="Arbeitgeberähnliche Stellung",OFFSET(MD!$Q$5,MATCH(Grundlagen_Abrechnung_KAE!$AK$7,MD_JAHR,0),0)*$H1429,IF(((AD1429/12*M1429*12)+N1429)&gt;AF1429,AF1429/12,((AD1429/12*M1429*12)+N1429)/12)))</f>
        <v/>
      </c>
      <c r="P1429" s="90"/>
      <c r="Q1429" s="90"/>
      <c r="R1429" s="104">
        <f t="shared" si="200"/>
        <v>0</v>
      </c>
      <c r="T1429" s="145">
        <f t="shared" si="201"/>
        <v>0</v>
      </c>
      <c r="U1429" s="76">
        <f t="shared" ca="1" si="202"/>
        <v>0</v>
      </c>
      <c r="V1429" s="76">
        <f t="shared" ca="1" si="208"/>
        <v>0</v>
      </c>
      <c r="W1429" s="76">
        <f t="shared" ca="1" si="203"/>
        <v>0</v>
      </c>
      <c r="Y1429" s="106" t="str">
        <f t="shared" si="204"/>
        <v>prüfen</v>
      </c>
      <c r="Z1429" s="107" t="str">
        <f ca="1">IFERROR(OFFSET(MD!$U$5,MATCH(Grundlagen_Abrechnung_KAE!$E1429,MD_GENDER,0),0),"")</f>
        <v/>
      </c>
      <c r="AA1429" s="104">
        <f t="shared" si="205"/>
        <v>0</v>
      </c>
      <c r="AC1429" s="104">
        <f t="shared" si="206"/>
        <v>0</v>
      </c>
      <c r="AD1429" s="104">
        <f ca="1">IF(F1429="Arbeitgeberähnliche Stellung",OFFSET(MD!$Q$5,MATCH(Grundlagen_Abrechnung_KAE!$AK$7,MD_JAHR,0),0)*$H1429,IF(J1429&gt;0,AC1429,I1429))</f>
        <v>0</v>
      </c>
      <c r="AF1429" s="85" t="e">
        <f ca="1">OFFSET(MD!$P$5,MATCH($AK$7,MD_JAHR,0),0)*12</f>
        <v>#VALUE!</v>
      </c>
      <c r="AG1429" s="85">
        <f t="shared" si="207"/>
        <v>0</v>
      </c>
      <c r="AH1429" s="81"/>
      <c r="AJ1429" s="72"/>
      <c r="AK1429" s="72"/>
      <c r="AL1429" s="72"/>
      <c r="AM1429" s="72"/>
      <c r="AN1429" s="72"/>
    </row>
    <row r="1430" spans="2:40" ht="15" customHeight="1" x14ac:dyDescent="0.2">
      <c r="B1430" s="78"/>
      <c r="C1430" s="78"/>
      <c r="D1430" s="78"/>
      <c r="E1430" s="79"/>
      <c r="F1430" s="80"/>
      <c r="G1430" s="73"/>
      <c r="H1430" s="82"/>
      <c r="I1430" s="93"/>
      <c r="J1430" s="90"/>
      <c r="K1430" s="83"/>
      <c r="L1430" s="83"/>
      <c r="M1430" s="84"/>
      <c r="N1430" s="83"/>
      <c r="O1430" s="104" t="str">
        <f ca="1">IF($B1430="","",IF(F1430="Arbeitgeberähnliche Stellung",OFFSET(MD!$Q$5,MATCH(Grundlagen_Abrechnung_KAE!$AK$7,MD_JAHR,0),0)*$H1430,IF(((AD1430/12*M1430*12)+N1430)&gt;AF1430,AF1430/12,((AD1430/12*M1430*12)+N1430)/12)))</f>
        <v/>
      </c>
      <c r="P1430" s="90"/>
      <c r="Q1430" s="90"/>
      <c r="R1430" s="104">
        <f t="shared" si="200"/>
        <v>0</v>
      </c>
      <c r="T1430" s="145">
        <f t="shared" si="201"/>
        <v>0</v>
      </c>
      <c r="U1430" s="76">
        <f t="shared" ca="1" si="202"/>
        <v>0</v>
      </c>
      <c r="V1430" s="76">
        <f t="shared" ca="1" si="208"/>
        <v>0</v>
      </c>
      <c r="W1430" s="76">
        <f t="shared" ca="1" si="203"/>
        <v>0</v>
      </c>
      <c r="Y1430" s="106" t="str">
        <f t="shared" si="204"/>
        <v>prüfen</v>
      </c>
      <c r="Z1430" s="107" t="str">
        <f ca="1">IFERROR(OFFSET(MD!$U$5,MATCH(Grundlagen_Abrechnung_KAE!$E1430,MD_GENDER,0),0),"")</f>
        <v/>
      </c>
      <c r="AA1430" s="104">
        <f t="shared" si="205"/>
        <v>0</v>
      </c>
      <c r="AC1430" s="104">
        <f t="shared" si="206"/>
        <v>0</v>
      </c>
      <c r="AD1430" s="104">
        <f ca="1">IF(F1430="Arbeitgeberähnliche Stellung",OFFSET(MD!$Q$5,MATCH(Grundlagen_Abrechnung_KAE!$AK$7,MD_JAHR,0),0)*$H1430,IF(J1430&gt;0,AC1430,I1430))</f>
        <v>0</v>
      </c>
      <c r="AF1430" s="85" t="e">
        <f ca="1">OFFSET(MD!$P$5,MATCH($AK$7,MD_JAHR,0),0)*12</f>
        <v>#VALUE!</v>
      </c>
      <c r="AG1430" s="85">
        <f t="shared" si="207"/>
        <v>0</v>
      </c>
      <c r="AH1430" s="81"/>
      <c r="AJ1430" s="72"/>
      <c r="AK1430" s="72"/>
      <c r="AL1430" s="72"/>
      <c r="AM1430" s="72"/>
      <c r="AN1430" s="72"/>
    </row>
    <row r="1431" spans="2:40" ht="15" customHeight="1" x14ac:dyDescent="0.2">
      <c r="B1431" s="78"/>
      <c r="C1431" s="78"/>
      <c r="D1431" s="78"/>
      <c r="E1431" s="79"/>
      <c r="F1431" s="80"/>
      <c r="G1431" s="73"/>
      <c r="H1431" s="82"/>
      <c r="I1431" s="93"/>
      <c r="J1431" s="90"/>
      <c r="K1431" s="83"/>
      <c r="L1431" s="83"/>
      <c r="M1431" s="84"/>
      <c r="N1431" s="83"/>
      <c r="O1431" s="104" t="str">
        <f ca="1">IF($B1431="","",IF(F1431="Arbeitgeberähnliche Stellung",OFFSET(MD!$Q$5,MATCH(Grundlagen_Abrechnung_KAE!$AK$7,MD_JAHR,0),0)*$H1431,IF(((AD1431/12*M1431*12)+N1431)&gt;AF1431,AF1431/12,((AD1431/12*M1431*12)+N1431)/12)))</f>
        <v/>
      </c>
      <c r="P1431" s="90"/>
      <c r="Q1431" s="90"/>
      <c r="R1431" s="104">
        <f t="shared" si="200"/>
        <v>0</v>
      </c>
      <c r="T1431" s="145">
        <f t="shared" si="201"/>
        <v>0</v>
      </c>
      <c r="U1431" s="76">
        <f t="shared" ca="1" si="202"/>
        <v>0</v>
      </c>
      <c r="V1431" s="76">
        <f t="shared" ca="1" si="208"/>
        <v>0</v>
      </c>
      <c r="W1431" s="76">
        <f t="shared" ca="1" si="203"/>
        <v>0</v>
      </c>
      <c r="Y1431" s="106" t="str">
        <f t="shared" si="204"/>
        <v>prüfen</v>
      </c>
      <c r="Z1431" s="107" t="str">
        <f ca="1">IFERROR(OFFSET(MD!$U$5,MATCH(Grundlagen_Abrechnung_KAE!$E1431,MD_GENDER,0),0),"")</f>
        <v/>
      </c>
      <c r="AA1431" s="104">
        <f t="shared" si="205"/>
        <v>0</v>
      </c>
      <c r="AC1431" s="104">
        <f t="shared" si="206"/>
        <v>0</v>
      </c>
      <c r="AD1431" s="104">
        <f ca="1">IF(F1431="Arbeitgeberähnliche Stellung",OFFSET(MD!$Q$5,MATCH(Grundlagen_Abrechnung_KAE!$AK$7,MD_JAHR,0),0)*$H1431,IF(J1431&gt;0,AC1431,I1431))</f>
        <v>0</v>
      </c>
      <c r="AF1431" s="85" t="e">
        <f ca="1">OFFSET(MD!$P$5,MATCH($AK$7,MD_JAHR,0),0)*12</f>
        <v>#VALUE!</v>
      </c>
      <c r="AG1431" s="85">
        <f t="shared" si="207"/>
        <v>0</v>
      </c>
      <c r="AH1431" s="81"/>
      <c r="AJ1431" s="72"/>
      <c r="AK1431" s="72"/>
      <c r="AL1431" s="72"/>
      <c r="AM1431" s="72"/>
      <c r="AN1431" s="72"/>
    </row>
    <row r="1432" spans="2:40" ht="15" customHeight="1" x14ac:dyDescent="0.2">
      <c r="B1432" s="78"/>
      <c r="C1432" s="78"/>
      <c r="D1432" s="78"/>
      <c r="E1432" s="79"/>
      <c r="F1432" s="80"/>
      <c r="G1432" s="73"/>
      <c r="H1432" s="82"/>
      <c r="I1432" s="93"/>
      <c r="J1432" s="90"/>
      <c r="K1432" s="83"/>
      <c r="L1432" s="83"/>
      <c r="M1432" s="84"/>
      <c r="N1432" s="83"/>
      <c r="O1432" s="104" t="str">
        <f ca="1">IF($B1432="","",IF(F1432="Arbeitgeberähnliche Stellung",OFFSET(MD!$Q$5,MATCH(Grundlagen_Abrechnung_KAE!$AK$7,MD_JAHR,0),0)*$H1432,IF(((AD1432/12*M1432*12)+N1432)&gt;AF1432,AF1432/12,((AD1432/12*M1432*12)+N1432)/12)))</f>
        <v/>
      </c>
      <c r="P1432" s="90"/>
      <c r="Q1432" s="90"/>
      <c r="R1432" s="104">
        <f t="shared" si="200"/>
        <v>0</v>
      </c>
      <c r="T1432" s="145">
        <f t="shared" si="201"/>
        <v>0</v>
      </c>
      <c r="U1432" s="76">
        <f t="shared" ca="1" si="202"/>
        <v>0</v>
      </c>
      <c r="V1432" s="76">
        <f t="shared" ca="1" si="208"/>
        <v>0</v>
      </c>
      <c r="W1432" s="76">
        <f t="shared" ca="1" si="203"/>
        <v>0</v>
      </c>
      <c r="Y1432" s="106" t="str">
        <f t="shared" si="204"/>
        <v>prüfen</v>
      </c>
      <c r="Z1432" s="107" t="str">
        <f ca="1">IFERROR(OFFSET(MD!$U$5,MATCH(Grundlagen_Abrechnung_KAE!$E1432,MD_GENDER,0),0),"")</f>
        <v/>
      </c>
      <c r="AA1432" s="104">
        <f t="shared" si="205"/>
        <v>0</v>
      </c>
      <c r="AC1432" s="104">
        <f t="shared" si="206"/>
        <v>0</v>
      </c>
      <c r="AD1432" s="104">
        <f ca="1">IF(F1432="Arbeitgeberähnliche Stellung",OFFSET(MD!$Q$5,MATCH(Grundlagen_Abrechnung_KAE!$AK$7,MD_JAHR,0),0)*$H1432,IF(J1432&gt;0,AC1432,I1432))</f>
        <v>0</v>
      </c>
      <c r="AF1432" s="85" t="e">
        <f ca="1">OFFSET(MD!$P$5,MATCH($AK$7,MD_JAHR,0),0)*12</f>
        <v>#VALUE!</v>
      </c>
      <c r="AG1432" s="85">
        <f t="shared" si="207"/>
        <v>0</v>
      </c>
      <c r="AH1432" s="81"/>
      <c r="AJ1432" s="72"/>
      <c r="AK1432" s="72"/>
      <c r="AL1432" s="72"/>
      <c r="AM1432" s="72"/>
      <c r="AN1432" s="72"/>
    </row>
    <row r="1433" spans="2:40" ht="15" customHeight="1" x14ac:dyDescent="0.2">
      <c r="B1433" s="78"/>
      <c r="C1433" s="78"/>
      <c r="D1433" s="78"/>
      <c r="E1433" s="79"/>
      <c r="F1433" s="80"/>
      <c r="G1433" s="73"/>
      <c r="H1433" s="82"/>
      <c r="I1433" s="93"/>
      <c r="J1433" s="90"/>
      <c r="K1433" s="83"/>
      <c r="L1433" s="83"/>
      <c r="M1433" s="84"/>
      <c r="N1433" s="83"/>
      <c r="O1433" s="104" t="str">
        <f ca="1">IF($B1433="","",IF(F1433="Arbeitgeberähnliche Stellung",OFFSET(MD!$Q$5,MATCH(Grundlagen_Abrechnung_KAE!$AK$7,MD_JAHR,0),0)*$H1433,IF(((AD1433/12*M1433*12)+N1433)&gt;AF1433,AF1433/12,((AD1433/12*M1433*12)+N1433)/12)))</f>
        <v/>
      </c>
      <c r="P1433" s="90"/>
      <c r="Q1433" s="90"/>
      <c r="R1433" s="104">
        <f t="shared" si="200"/>
        <v>0</v>
      </c>
      <c r="T1433" s="145">
        <f t="shared" si="201"/>
        <v>0</v>
      </c>
      <c r="U1433" s="76">
        <f t="shared" ca="1" si="202"/>
        <v>0</v>
      </c>
      <c r="V1433" s="76">
        <f t="shared" ca="1" si="208"/>
        <v>0</v>
      </c>
      <c r="W1433" s="76">
        <f t="shared" ca="1" si="203"/>
        <v>0</v>
      </c>
      <c r="Y1433" s="106" t="str">
        <f t="shared" si="204"/>
        <v>prüfen</v>
      </c>
      <c r="Z1433" s="107" t="str">
        <f ca="1">IFERROR(OFFSET(MD!$U$5,MATCH(Grundlagen_Abrechnung_KAE!$E1433,MD_GENDER,0),0),"")</f>
        <v/>
      </c>
      <c r="AA1433" s="104">
        <f t="shared" si="205"/>
        <v>0</v>
      </c>
      <c r="AC1433" s="104">
        <f t="shared" si="206"/>
        <v>0</v>
      </c>
      <c r="AD1433" s="104">
        <f ca="1">IF(F1433="Arbeitgeberähnliche Stellung",OFFSET(MD!$Q$5,MATCH(Grundlagen_Abrechnung_KAE!$AK$7,MD_JAHR,0),0)*$H1433,IF(J1433&gt;0,AC1433,I1433))</f>
        <v>0</v>
      </c>
      <c r="AF1433" s="85" t="e">
        <f ca="1">OFFSET(MD!$P$5,MATCH($AK$7,MD_JAHR,0),0)*12</f>
        <v>#VALUE!</v>
      </c>
      <c r="AG1433" s="85">
        <f t="shared" si="207"/>
        <v>0</v>
      </c>
      <c r="AH1433" s="81"/>
      <c r="AJ1433" s="72"/>
      <c r="AK1433" s="72"/>
      <c r="AL1433" s="72"/>
      <c r="AM1433" s="72"/>
      <c r="AN1433" s="72"/>
    </row>
    <row r="1434" spans="2:40" ht="15" customHeight="1" x14ac:dyDescent="0.2">
      <c r="B1434" s="78"/>
      <c r="C1434" s="78"/>
      <c r="D1434" s="78"/>
      <c r="E1434" s="79"/>
      <c r="F1434" s="80"/>
      <c r="G1434" s="73"/>
      <c r="H1434" s="82"/>
      <c r="I1434" s="93"/>
      <c r="J1434" s="90"/>
      <c r="K1434" s="83"/>
      <c r="L1434" s="83"/>
      <c r="M1434" s="84"/>
      <c r="N1434" s="83"/>
      <c r="O1434" s="104" t="str">
        <f ca="1">IF($B1434="","",IF(F1434="Arbeitgeberähnliche Stellung",OFFSET(MD!$Q$5,MATCH(Grundlagen_Abrechnung_KAE!$AK$7,MD_JAHR,0),0)*$H1434,IF(((AD1434/12*M1434*12)+N1434)&gt;AF1434,AF1434/12,((AD1434/12*M1434*12)+N1434)/12)))</f>
        <v/>
      </c>
      <c r="P1434" s="90"/>
      <c r="Q1434" s="90"/>
      <c r="R1434" s="104">
        <f t="shared" si="200"/>
        <v>0</v>
      </c>
      <c r="T1434" s="145">
        <f t="shared" si="201"/>
        <v>0</v>
      </c>
      <c r="U1434" s="76">
        <f t="shared" ca="1" si="202"/>
        <v>0</v>
      </c>
      <c r="V1434" s="76">
        <f t="shared" ca="1" si="208"/>
        <v>0</v>
      </c>
      <c r="W1434" s="76">
        <f t="shared" ca="1" si="203"/>
        <v>0</v>
      </c>
      <c r="Y1434" s="106" t="str">
        <f t="shared" si="204"/>
        <v>prüfen</v>
      </c>
      <c r="Z1434" s="107" t="str">
        <f ca="1">IFERROR(OFFSET(MD!$U$5,MATCH(Grundlagen_Abrechnung_KAE!$E1434,MD_GENDER,0),0),"")</f>
        <v/>
      </c>
      <c r="AA1434" s="104">
        <f t="shared" si="205"/>
        <v>0</v>
      </c>
      <c r="AC1434" s="104">
        <f t="shared" si="206"/>
        <v>0</v>
      </c>
      <c r="AD1434" s="104">
        <f ca="1">IF(F1434="Arbeitgeberähnliche Stellung",OFFSET(MD!$Q$5,MATCH(Grundlagen_Abrechnung_KAE!$AK$7,MD_JAHR,0),0)*$H1434,IF(J1434&gt;0,AC1434,I1434))</f>
        <v>0</v>
      </c>
      <c r="AF1434" s="85" t="e">
        <f ca="1">OFFSET(MD!$P$5,MATCH($AK$7,MD_JAHR,0),0)*12</f>
        <v>#VALUE!</v>
      </c>
      <c r="AG1434" s="85">
        <f t="shared" si="207"/>
        <v>0</v>
      </c>
      <c r="AH1434" s="81"/>
      <c r="AJ1434" s="72"/>
      <c r="AK1434" s="72"/>
      <c r="AL1434" s="72"/>
      <c r="AM1434" s="72"/>
      <c r="AN1434" s="72"/>
    </row>
    <row r="1435" spans="2:40" ht="15" customHeight="1" x14ac:dyDescent="0.2">
      <c r="B1435" s="78"/>
      <c r="C1435" s="78"/>
      <c r="D1435" s="78"/>
      <c r="E1435" s="79"/>
      <c r="F1435" s="80"/>
      <c r="G1435" s="73"/>
      <c r="H1435" s="82"/>
      <c r="I1435" s="93"/>
      <c r="J1435" s="90"/>
      <c r="K1435" s="83"/>
      <c r="L1435" s="83"/>
      <c r="M1435" s="84"/>
      <c r="N1435" s="83"/>
      <c r="O1435" s="104" t="str">
        <f ca="1">IF($B1435="","",IF(F1435="Arbeitgeberähnliche Stellung",OFFSET(MD!$Q$5,MATCH(Grundlagen_Abrechnung_KAE!$AK$7,MD_JAHR,0),0)*$H1435,IF(((AD1435/12*M1435*12)+N1435)&gt;AF1435,AF1435/12,((AD1435/12*M1435*12)+N1435)/12)))</f>
        <v/>
      </c>
      <c r="P1435" s="90"/>
      <c r="Q1435" s="90"/>
      <c r="R1435" s="104">
        <f t="shared" si="200"/>
        <v>0</v>
      </c>
      <c r="T1435" s="145">
        <f t="shared" si="201"/>
        <v>0</v>
      </c>
      <c r="U1435" s="76">
        <f t="shared" ca="1" si="202"/>
        <v>0</v>
      </c>
      <c r="V1435" s="76">
        <f t="shared" ca="1" si="208"/>
        <v>0</v>
      </c>
      <c r="W1435" s="76">
        <f t="shared" ca="1" si="203"/>
        <v>0</v>
      </c>
      <c r="Y1435" s="106" t="str">
        <f t="shared" si="204"/>
        <v>prüfen</v>
      </c>
      <c r="Z1435" s="107" t="str">
        <f ca="1">IFERROR(OFFSET(MD!$U$5,MATCH(Grundlagen_Abrechnung_KAE!$E1435,MD_GENDER,0),0),"")</f>
        <v/>
      </c>
      <c r="AA1435" s="104">
        <f t="shared" si="205"/>
        <v>0</v>
      </c>
      <c r="AC1435" s="104">
        <f t="shared" si="206"/>
        <v>0</v>
      </c>
      <c r="AD1435" s="104">
        <f ca="1">IF(F1435="Arbeitgeberähnliche Stellung",OFFSET(MD!$Q$5,MATCH(Grundlagen_Abrechnung_KAE!$AK$7,MD_JAHR,0),0)*$H1435,IF(J1435&gt;0,AC1435,I1435))</f>
        <v>0</v>
      </c>
      <c r="AF1435" s="85" t="e">
        <f ca="1">OFFSET(MD!$P$5,MATCH($AK$7,MD_JAHR,0),0)*12</f>
        <v>#VALUE!</v>
      </c>
      <c r="AG1435" s="85">
        <f t="shared" si="207"/>
        <v>0</v>
      </c>
      <c r="AH1435" s="81"/>
      <c r="AJ1435" s="72"/>
      <c r="AK1435" s="72"/>
      <c r="AL1435" s="72"/>
      <c r="AM1435" s="72"/>
      <c r="AN1435" s="72"/>
    </row>
    <row r="1436" spans="2:40" ht="15" customHeight="1" x14ac:dyDescent="0.2">
      <c r="B1436" s="78"/>
      <c r="C1436" s="78"/>
      <c r="D1436" s="78"/>
      <c r="E1436" s="79"/>
      <c r="F1436" s="80"/>
      <c r="G1436" s="73"/>
      <c r="H1436" s="82"/>
      <c r="I1436" s="93"/>
      <c r="J1436" s="90"/>
      <c r="K1436" s="83"/>
      <c r="L1436" s="83"/>
      <c r="M1436" s="84"/>
      <c r="N1436" s="83"/>
      <c r="O1436" s="104" t="str">
        <f ca="1">IF($B1436="","",IF(F1436="Arbeitgeberähnliche Stellung",OFFSET(MD!$Q$5,MATCH(Grundlagen_Abrechnung_KAE!$AK$7,MD_JAHR,0),0)*$H1436,IF(((AD1436/12*M1436*12)+N1436)&gt;AF1436,AF1436/12,((AD1436/12*M1436*12)+N1436)/12)))</f>
        <v/>
      </c>
      <c r="P1436" s="90"/>
      <c r="Q1436" s="90"/>
      <c r="R1436" s="104">
        <f t="shared" si="200"/>
        <v>0</v>
      </c>
      <c r="T1436" s="145">
        <f t="shared" si="201"/>
        <v>0</v>
      </c>
      <c r="U1436" s="76">
        <f t="shared" ca="1" si="202"/>
        <v>0</v>
      </c>
      <c r="V1436" s="76">
        <f t="shared" ca="1" si="208"/>
        <v>0</v>
      </c>
      <c r="W1436" s="76">
        <f t="shared" ca="1" si="203"/>
        <v>0</v>
      </c>
      <c r="Y1436" s="106" t="str">
        <f t="shared" si="204"/>
        <v>prüfen</v>
      </c>
      <c r="Z1436" s="107" t="str">
        <f ca="1">IFERROR(OFFSET(MD!$U$5,MATCH(Grundlagen_Abrechnung_KAE!$E1436,MD_GENDER,0),0),"")</f>
        <v/>
      </c>
      <c r="AA1436" s="104">
        <f t="shared" si="205"/>
        <v>0</v>
      </c>
      <c r="AC1436" s="104">
        <f t="shared" si="206"/>
        <v>0</v>
      </c>
      <c r="AD1436" s="104">
        <f ca="1">IF(F1436="Arbeitgeberähnliche Stellung",OFFSET(MD!$Q$5,MATCH(Grundlagen_Abrechnung_KAE!$AK$7,MD_JAHR,0),0)*$H1436,IF(J1436&gt;0,AC1436,I1436))</f>
        <v>0</v>
      </c>
      <c r="AF1436" s="85" t="e">
        <f ca="1">OFFSET(MD!$P$5,MATCH($AK$7,MD_JAHR,0),0)*12</f>
        <v>#VALUE!</v>
      </c>
      <c r="AG1436" s="85">
        <f t="shared" si="207"/>
        <v>0</v>
      </c>
      <c r="AH1436" s="81"/>
      <c r="AJ1436" s="72"/>
      <c r="AK1436" s="72"/>
      <c r="AL1436" s="72"/>
      <c r="AM1436" s="72"/>
      <c r="AN1436" s="72"/>
    </row>
    <row r="1437" spans="2:40" ht="15" customHeight="1" x14ac:dyDescent="0.2">
      <c r="B1437" s="78"/>
      <c r="C1437" s="78"/>
      <c r="D1437" s="78"/>
      <c r="E1437" s="79"/>
      <c r="F1437" s="80"/>
      <c r="G1437" s="73"/>
      <c r="H1437" s="82"/>
      <c r="I1437" s="93"/>
      <c r="J1437" s="90"/>
      <c r="K1437" s="83"/>
      <c r="L1437" s="83"/>
      <c r="M1437" s="84"/>
      <c r="N1437" s="83"/>
      <c r="O1437" s="104" t="str">
        <f ca="1">IF($B1437="","",IF(F1437="Arbeitgeberähnliche Stellung",OFFSET(MD!$Q$5,MATCH(Grundlagen_Abrechnung_KAE!$AK$7,MD_JAHR,0),0)*$H1437,IF(((AD1437/12*M1437*12)+N1437)&gt;AF1437,AF1437/12,((AD1437/12*M1437*12)+N1437)/12)))</f>
        <v/>
      </c>
      <c r="P1437" s="90"/>
      <c r="Q1437" s="90"/>
      <c r="R1437" s="104">
        <f t="shared" si="200"/>
        <v>0</v>
      </c>
      <c r="T1437" s="145">
        <f t="shared" si="201"/>
        <v>0</v>
      </c>
      <c r="U1437" s="76">
        <f t="shared" ca="1" si="202"/>
        <v>0</v>
      </c>
      <c r="V1437" s="76">
        <f t="shared" ca="1" si="208"/>
        <v>0</v>
      </c>
      <c r="W1437" s="76">
        <f t="shared" ca="1" si="203"/>
        <v>0</v>
      </c>
      <c r="Y1437" s="106" t="str">
        <f t="shared" si="204"/>
        <v>prüfen</v>
      </c>
      <c r="Z1437" s="107" t="str">
        <f ca="1">IFERROR(OFFSET(MD!$U$5,MATCH(Grundlagen_Abrechnung_KAE!$E1437,MD_GENDER,0),0),"")</f>
        <v/>
      </c>
      <c r="AA1437" s="104">
        <f t="shared" si="205"/>
        <v>0</v>
      </c>
      <c r="AC1437" s="104">
        <f t="shared" si="206"/>
        <v>0</v>
      </c>
      <c r="AD1437" s="104">
        <f ca="1">IF(F1437="Arbeitgeberähnliche Stellung",OFFSET(MD!$Q$5,MATCH(Grundlagen_Abrechnung_KAE!$AK$7,MD_JAHR,0),0)*$H1437,IF(J1437&gt;0,AC1437,I1437))</f>
        <v>0</v>
      </c>
      <c r="AF1437" s="85" t="e">
        <f ca="1">OFFSET(MD!$P$5,MATCH($AK$7,MD_JAHR,0),0)*12</f>
        <v>#VALUE!</v>
      </c>
      <c r="AG1437" s="85">
        <f t="shared" si="207"/>
        <v>0</v>
      </c>
      <c r="AH1437" s="81"/>
      <c r="AJ1437" s="72"/>
      <c r="AK1437" s="72"/>
      <c r="AL1437" s="72"/>
      <c r="AM1437" s="72"/>
      <c r="AN1437" s="72"/>
    </row>
    <row r="1438" spans="2:40" ht="15" customHeight="1" x14ac:dyDescent="0.2">
      <c r="B1438" s="78"/>
      <c r="C1438" s="78"/>
      <c r="D1438" s="78"/>
      <c r="E1438" s="79"/>
      <c r="F1438" s="80"/>
      <c r="G1438" s="73"/>
      <c r="H1438" s="82"/>
      <c r="I1438" s="93"/>
      <c r="J1438" s="90"/>
      <c r="K1438" s="83"/>
      <c r="L1438" s="83"/>
      <c r="M1438" s="84"/>
      <c r="N1438" s="83"/>
      <c r="O1438" s="104" t="str">
        <f ca="1">IF($B1438="","",IF(F1438="Arbeitgeberähnliche Stellung",OFFSET(MD!$Q$5,MATCH(Grundlagen_Abrechnung_KAE!$AK$7,MD_JAHR,0),0)*$H1438,IF(((AD1438/12*M1438*12)+N1438)&gt;AF1438,AF1438/12,((AD1438/12*M1438*12)+N1438)/12)))</f>
        <v/>
      </c>
      <c r="P1438" s="90"/>
      <c r="Q1438" s="90"/>
      <c r="R1438" s="104">
        <f t="shared" si="200"/>
        <v>0</v>
      </c>
      <c r="T1438" s="145">
        <f t="shared" si="201"/>
        <v>0</v>
      </c>
      <c r="U1438" s="76">
        <f t="shared" ca="1" si="202"/>
        <v>0</v>
      </c>
      <c r="V1438" s="76">
        <f t="shared" ca="1" si="208"/>
        <v>0</v>
      </c>
      <c r="W1438" s="76">
        <f t="shared" ca="1" si="203"/>
        <v>0</v>
      </c>
      <c r="Y1438" s="106" t="str">
        <f t="shared" si="204"/>
        <v>prüfen</v>
      </c>
      <c r="Z1438" s="107" t="str">
        <f ca="1">IFERROR(OFFSET(MD!$U$5,MATCH(Grundlagen_Abrechnung_KAE!$E1438,MD_GENDER,0),0),"")</f>
        <v/>
      </c>
      <c r="AA1438" s="104">
        <f t="shared" si="205"/>
        <v>0</v>
      </c>
      <c r="AC1438" s="104">
        <f t="shared" si="206"/>
        <v>0</v>
      </c>
      <c r="AD1438" s="104">
        <f ca="1">IF(F1438="Arbeitgeberähnliche Stellung",OFFSET(MD!$Q$5,MATCH(Grundlagen_Abrechnung_KAE!$AK$7,MD_JAHR,0),0)*$H1438,IF(J1438&gt;0,AC1438,I1438))</f>
        <v>0</v>
      </c>
      <c r="AF1438" s="85" t="e">
        <f ca="1">OFFSET(MD!$P$5,MATCH($AK$7,MD_JAHR,0),0)*12</f>
        <v>#VALUE!</v>
      </c>
      <c r="AG1438" s="85">
        <f t="shared" si="207"/>
        <v>0</v>
      </c>
      <c r="AH1438" s="81"/>
      <c r="AJ1438" s="72"/>
      <c r="AK1438" s="72"/>
      <c r="AL1438" s="72"/>
      <c r="AM1438" s="72"/>
      <c r="AN1438" s="72"/>
    </row>
    <row r="1439" spans="2:40" ht="15" customHeight="1" x14ac:dyDescent="0.2">
      <c r="B1439" s="78"/>
      <c r="C1439" s="78"/>
      <c r="D1439" s="78"/>
      <c r="E1439" s="79"/>
      <c r="F1439" s="80"/>
      <c r="G1439" s="73"/>
      <c r="H1439" s="82"/>
      <c r="I1439" s="93"/>
      <c r="J1439" s="90"/>
      <c r="K1439" s="83"/>
      <c r="L1439" s="83"/>
      <c r="M1439" s="84"/>
      <c r="N1439" s="83"/>
      <c r="O1439" s="104" t="str">
        <f ca="1">IF($B1439="","",IF(F1439="Arbeitgeberähnliche Stellung",OFFSET(MD!$Q$5,MATCH(Grundlagen_Abrechnung_KAE!$AK$7,MD_JAHR,0),0)*$H1439,IF(((AD1439/12*M1439*12)+N1439)&gt;AF1439,AF1439/12,((AD1439/12*M1439*12)+N1439)/12)))</f>
        <v/>
      </c>
      <c r="P1439" s="90"/>
      <c r="Q1439" s="90"/>
      <c r="R1439" s="104">
        <f t="shared" si="200"/>
        <v>0</v>
      </c>
      <c r="T1439" s="145">
        <f t="shared" si="201"/>
        <v>0</v>
      </c>
      <c r="U1439" s="76">
        <f t="shared" ca="1" si="202"/>
        <v>0</v>
      </c>
      <c r="V1439" s="76">
        <f t="shared" ca="1" si="208"/>
        <v>0</v>
      </c>
      <c r="W1439" s="76">
        <f t="shared" ca="1" si="203"/>
        <v>0</v>
      </c>
      <c r="Y1439" s="106" t="str">
        <f t="shared" si="204"/>
        <v>prüfen</v>
      </c>
      <c r="Z1439" s="107" t="str">
        <f ca="1">IFERROR(OFFSET(MD!$U$5,MATCH(Grundlagen_Abrechnung_KAE!$E1439,MD_GENDER,0),0),"")</f>
        <v/>
      </c>
      <c r="AA1439" s="104">
        <f t="shared" si="205"/>
        <v>0</v>
      </c>
      <c r="AC1439" s="104">
        <f t="shared" si="206"/>
        <v>0</v>
      </c>
      <c r="AD1439" s="104">
        <f ca="1">IF(F1439="Arbeitgeberähnliche Stellung",OFFSET(MD!$Q$5,MATCH(Grundlagen_Abrechnung_KAE!$AK$7,MD_JAHR,0),0)*$H1439,IF(J1439&gt;0,AC1439,I1439))</f>
        <v>0</v>
      </c>
      <c r="AF1439" s="85" t="e">
        <f ca="1">OFFSET(MD!$P$5,MATCH($AK$7,MD_JAHR,0),0)*12</f>
        <v>#VALUE!</v>
      </c>
      <c r="AG1439" s="85">
        <f t="shared" si="207"/>
        <v>0</v>
      </c>
      <c r="AH1439" s="81"/>
      <c r="AJ1439" s="72"/>
      <c r="AK1439" s="72"/>
      <c r="AL1439" s="72"/>
      <c r="AM1439" s="72"/>
      <c r="AN1439" s="72"/>
    </row>
    <row r="1440" spans="2:40" ht="15" customHeight="1" x14ac:dyDescent="0.2">
      <c r="B1440" s="78"/>
      <c r="C1440" s="78"/>
      <c r="D1440" s="78"/>
      <c r="E1440" s="79"/>
      <c r="F1440" s="80"/>
      <c r="G1440" s="73"/>
      <c r="H1440" s="82"/>
      <c r="I1440" s="93"/>
      <c r="J1440" s="90"/>
      <c r="K1440" s="83"/>
      <c r="L1440" s="83"/>
      <c r="M1440" s="84"/>
      <c r="N1440" s="83"/>
      <c r="O1440" s="104" t="str">
        <f ca="1">IF($B1440="","",IF(F1440="Arbeitgeberähnliche Stellung",OFFSET(MD!$Q$5,MATCH(Grundlagen_Abrechnung_KAE!$AK$7,MD_JAHR,0),0)*$H1440,IF(((AD1440/12*M1440*12)+N1440)&gt;AF1440,AF1440/12,((AD1440/12*M1440*12)+N1440)/12)))</f>
        <v/>
      </c>
      <c r="P1440" s="90"/>
      <c r="Q1440" s="90"/>
      <c r="R1440" s="104">
        <f t="shared" si="200"/>
        <v>0</v>
      </c>
      <c r="T1440" s="145">
        <f t="shared" si="201"/>
        <v>0</v>
      </c>
      <c r="U1440" s="76">
        <f t="shared" ca="1" si="202"/>
        <v>0</v>
      </c>
      <c r="V1440" s="76">
        <f t="shared" ca="1" si="208"/>
        <v>0</v>
      </c>
      <c r="W1440" s="76">
        <f t="shared" ca="1" si="203"/>
        <v>0</v>
      </c>
      <c r="Y1440" s="106" t="str">
        <f t="shared" si="204"/>
        <v>prüfen</v>
      </c>
      <c r="Z1440" s="107" t="str">
        <f ca="1">IFERROR(OFFSET(MD!$U$5,MATCH(Grundlagen_Abrechnung_KAE!$E1440,MD_GENDER,0),0),"")</f>
        <v/>
      </c>
      <c r="AA1440" s="104">
        <f t="shared" si="205"/>
        <v>0</v>
      </c>
      <c r="AC1440" s="104">
        <f t="shared" si="206"/>
        <v>0</v>
      </c>
      <c r="AD1440" s="104">
        <f ca="1">IF(F1440="Arbeitgeberähnliche Stellung",OFFSET(MD!$Q$5,MATCH(Grundlagen_Abrechnung_KAE!$AK$7,MD_JAHR,0),0)*$H1440,IF(J1440&gt;0,AC1440,I1440))</f>
        <v>0</v>
      </c>
      <c r="AF1440" s="85" t="e">
        <f ca="1">OFFSET(MD!$P$5,MATCH($AK$7,MD_JAHR,0),0)*12</f>
        <v>#VALUE!</v>
      </c>
      <c r="AG1440" s="85">
        <f t="shared" si="207"/>
        <v>0</v>
      </c>
      <c r="AH1440" s="81"/>
      <c r="AJ1440" s="72"/>
      <c r="AK1440" s="72"/>
      <c r="AL1440" s="72"/>
      <c r="AM1440" s="72"/>
      <c r="AN1440" s="72"/>
    </row>
    <row r="1441" spans="2:40" ht="15" customHeight="1" x14ac:dyDescent="0.2">
      <c r="B1441" s="78"/>
      <c r="C1441" s="78"/>
      <c r="D1441" s="78"/>
      <c r="E1441" s="79"/>
      <c r="F1441" s="80"/>
      <c r="G1441" s="73"/>
      <c r="H1441" s="82"/>
      <c r="I1441" s="93"/>
      <c r="J1441" s="90"/>
      <c r="K1441" s="83"/>
      <c r="L1441" s="83"/>
      <c r="M1441" s="84"/>
      <c r="N1441" s="83"/>
      <c r="O1441" s="104" t="str">
        <f ca="1">IF($B1441="","",IF(F1441="Arbeitgeberähnliche Stellung",OFFSET(MD!$Q$5,MATCH(Grundlagen_Abrechnung_KAE!$AK$7,MD_JAHR,0),0)*$H1441,IF(((AD1441/12*M1441*12)+N1441)&gt;AF1441,AF1441/12,((AD1441/12*M1441*12)+N1441)/12)))</f>
        <v/>
      </c>
      <c r="P1441" s="90"/>
      <c r="Q1441" s="90"/>
      <c r="R1441" s="104">
        <f t="shared" si="200"/>
        <v>0</v>
      </c>
      <c r="T1441" s="145">
        <f t="shared" si="201"/>
        <v>0</v>
      </c>
      <c r="U1441" s="76">
        <f t="shared" ca="1" si="202"/>
        <v>0</v>
      </c>
      <c r="V1441" s="76">
        <f t="shared" ca="1" si="208"/>
        <v>0</v>
      </c>
      <c r="W1441" s="76">
        <f t="shared" ca="1" si="203"/>
        <v>0</v>
      </c>
      <c r="Y1441" s="106" t="str">
        <f t="shared" si="204"/>
        <v>prüfen</v>
      </c>
      <c r="Z1441" s="107" t="str">
        <f ca="1">IFERROR(OFFSET(MD!$U$5,MATCH(Grundlagen_Abrechnung_KAE!$E1441,MD_GENDER,0),0),"")</f>
        <v/>
      </c>
      <c r="AA1441" s="104">
        <f t="shared" si="205"/>
        <v>0</v>
      </c>
      <c r="AC1441" s="104">
        <f t="shared" si="206"/>
        <v>0</v>
      </c>
      <c r="AD1441" s="104">
        <f ca="1">IF(F1441="Arbeitgeberähnliche Stellung",OFFSET(MD!$Q$5,MATCH(Grundlagen_Abrechnung_KAE!$AK$7,MD_JAHR,0),0)*$H1441,IF(J1441&gt;0,AC1441,I1441))</f>
        <v>0</v>
      </c>
      <c r="AF1441" s="85" t="e">
        <f ca="1">OFFSET(MD!$P$5,MATCH($AK$7,MD_JAHR,0),0)*12</f>
        <v>#VALUE!</v>
      </c>
      <c r="AG1441" s="85">
        <f t="shared" si="207"/>
        <v>0</v>
      </c>
      <c r="AH1441" s="81"/>
      <c r="AJ1441" s="72"/>
      <c r="AK1441" s="72"/>
      <c r="AL1441" s="72"/>
      <c r="AM1441" s="72"/>
      <c r="AN1441" s="72"/>
    </row>
    <row r="1442" spans="2:40" ht="15" customHeight="1" x14ac:dyDescent="0.2">
      <c r="B1442" s="78"/>
      <c r="C1442" s="78"/>
      <c r="D1442" s="78"/>
      <c r="E1442" s="79"/>
      <c r="F1442" s="80"/>
      <c r="G1442" s="73"/>
      <c r="H1442" s="82"/>
      <c r="I1442" s="93"/>
      <c r="J1442" s="90"/>
      <c r="K1442" s="83"/>
      <c r="L1442" s="83"/>
      <c r="M1442" s="84"/>
      <c r="N1442" s="83"/>
      <c r="O1442" s="104" t="str">
        <f ca="1">IF($B1442="","",IF(F1442="Arbeitgeberähnliche Stellung",OFFSET(MD!$Q$5,MATCH(Grundlagen_Abrechnung_KAE!$AK$7,MD_JAHR,0),0)*$H1442,IF(((AD1442/12*M1442*12)+N1442)&gt;AF1442,AF1442/12,((AD1442/12*M1442*12)+N1442)/12)))</f>
        <v/>
      </c>
      <c r="P1442" s="90"/>
      <c r="Q1442" s="90"/>
      <c r="R1442" s="104">
        <f t="shared" si="200"/>
        <v>0</v>
      </c>
      <c r="T1442" s="145">
        <f t="shared" si="201"/>
        <v>0</v>
      </c>
      <c r="U1442" s="76">
        <f t="shared" ca="1" si="202"/>
        <v>0</v>
      </c>
      <c r="V1442" s="76">
        <f t="shared" ca="1" si="208"/>
        <v>0</v>
      </c>
      <c r="W1442" s="76">
        <f t="shared" ca="1" si="203"/>
        <v>0</v>
      </c>
      <c r="Y1442" s="106" t="str">
        <f t="shared" si="204"/>
        <v>prüfen</v>
      </c>
      <c r="Z1442" s="107" t="str">
        <f ca="1">IFERROR(OFFSET(MD!$U$5,MATCH(Grundlagen_Abrechnung_KAE!$E1442,MD_GENDER,0),0),"")</f>
        <v/>
      </c>
      <c r="AA1442" s="104">
        <f t="shared" si="205"/>
        <v>0</v>
      </c>
      <c r="AC1442" s="104">
        <f t="shared" si="206"/>
        <v>0</v>
      </c>
      <c r="AD1442" s="104">
        <f ca="1">IF(F1442="Arbeitgeberähnliche Stellung",OFFSET(MD!$Q$5,MATCH(Grundlagen_Abrechnung_KAE!$AK$7,MD_JAHR,0),0)*$H1442,IF(J1442&gt;0,AC1442,I1442))</f>
        <v>0</v>
      </c>
      <c r="AF1442" s="85" t="e">
        <f ca="1">OFFSET(MD!$P$5,MATCH($AK$7,MD_JAHR,0),0)*12</f>
        <v>#VALUE!</v>
      </c>
      <c r="AG1442" s="85">
        <f t="shared" si="207"/>
        <v>0</v>
      </c>
      <c r="AH1442" s="81"/>
      <c r="AJ1442" s="72"/>
      <c r="AK1442" s="72"/>
      <c r="AL1442" s="72"/>
      <c r="AM1442" s="72"/>
      <c r="AN1442" s="72"/>
    </row>
    <row r="1443" spans="2:40" ht="15" customHeight="1" x14ac:dyDescent="0.2">
      <c r="B1443" s="78"/>
      <c r="C1443" s="78"/>
      <c r="D1443" s="78"/>
      <c r="E1443" s="79"/>
      <c r="F1443" s="80"/>
      <c r="G1443" s="73"/>
      <c r="H1443" s="82"/>
      <c r="I1443" s="93"/>
      <c r="J1443" s="90"/>
      <c r="K1443" s="83"/>
      <c r="L1443" s="83"/>
      <c r="M1443" s="84"/>
      <c r="N1443" s="83"/>
      <c r="O1443" s="104" t="str">
        <f ca="1">IF($B1443="","",IF(F1443="Arbeitgeberähnliche Stellung",OFFSET(MD!$Q$5,MATCH(Grundlagen_Abrechnung_KAE!$AK$7,MD_JAHR,0),0)*$H1443,IF(((AD1443/12*M1443*12)+N1443)&gt;AF1443,AF1443/12,((AD1443/12*M1443*12)+N1443)/12)))</f>
        <v/>
      </c>
      <c r="P1443" s="90"/>
      <c r="Q1443" s="90"/>
      <c r="R1443" s="104">
        <f t="shared" si="200"/>
        <v>0</v>
      </c>
      <c r="T1443" s="145">
        <f t="shared" si="201"/>
        <v>0</v>
      </c>
      <c r="U1443" s="76">
        <f t="shared" ca="1" si="202"/>
        <v>0</v>
      </c>
      <c r="V1443" s="76">
        <f t="shared" ca="1" si="208"/>
        <v>0</v>
      </c>
      <c r="W1443" s="76">
        <f t="shared" ca="1" si="203"/>
        <v>0</v>
      </c>
      <c r="Y1443" s="106" t="str">
        <f t="shared" si="204"/>
        <v>prüfen</v>
      </c>
      <c r="Z1443" s="107" t="str">
        <f ca="1">IFERROR(OFFSET(MD!$U$5,MATCH(Grundlagen_Abrechnung_KAE!$E1443,MD_GENDER,0),0),"")</f>
        <v/>
      </c>
      <c r="AA1443" s="104">
        <f t="shared" si="205"/>
        <v>0</v>
      </c>
      <c r="AC1443" s="104">
        <f t="shared" si="206"/>
        <v>0</v>
      </c>
      <c r="AD1443" s="104">
        <f ca="1">IF(F1443="Arbeitgeberähnliche Stellung",OFFSET(MD!$Q$5,MATCH(Grundlagen_Abrechnung_KAE!$AK$7,MD_JAHR,0),0)*$H1443,IF(J1443&gt;0,AC1443,I1443))</f>
        <v>0</v>
      </c>
      <c r="AF1443" s="85" t="e">
        <f ca="1">OFFSET(MD!$P$5,MATCH($AK$7,MD_JAHR,0),0)*12</f>
        <v>#VALUE!</v>
      </c>
      <c r="AG1443" s="85">
        <f t="shared" si="207"/>
        <v>0</v>
      </c>
      <c r="AH1443" s="81"/>
      <c r="AJ1443" s="72"/>
      <c r="AK1443" s="72"/>
      <c r="AL1443" s="72"/>
      <c r="AM1443" s="72"/>
      <c r="AN1443" s="72"/>
    </row>
    <row r="1444" spans="2:40" ht="15" customHeight="1" x14ac:dyDescent="0.2">
      <c r="B1444" s="78"/>
      <c r="C1444" s="78"/>
      <c r="D1444" s="78"/>
      <c r="E1444" s="79"/>
      <c r="F1444" s="80"/>
      <c r="G1444" s="73"/>
      <c r="H1444" s="82"/>
      <c r="I1444" s="93"/>
      <c r="J1444" s="90"/>
      <c r="K1444" s="83"/>
      <c r="L1444" s="83"/>
      <c r="M1444" s="84"/>
      <c r="N1444" s="83"/>
      <c r="O1444" s="104" t="str">
        <f ca="1">IF($B1444="","",IF(F1444="Arbeitgeberähnliche Stellung",OFFSET(MD!$Q$5,MATCH(Grundlagen_Abrechnung_KAE!$AK$7,MD_JAHR,0),0)*$H1444,IF(((AD1444/12*M1444*12)+N1444)&gt;AF1444,AF1444/12,((AD1444/12*M1444*12)+N1444)/12)))</f>
        <v/>
      </c>
      <c r="P1444" s="90"/>
      <c r="Q1444" s="90"/>
      <c r="R1444" s="104">
        <f t="shared" si="200"/>
        <v>0</v>
      </c>
      <c r="T1444" s="145">
        <f t="shared" si="201"/>
        <v>0</v>
      </c>
      <c r="U1444" s="76">
        <f t="shared" ca="1" si="202"/>
        <v>0</v>
      </c>
      <c r="V1444" s="76">
        <f t="shared" ca="1" si="208"/>
        <v>0</v>
      </c>
      <c r="W1444" s="76">
        <f t="shared" ca="1" si="203"/>
        <v>0</v>
      </c>
      <c r="Y1444" s="106" t="str">
        <f t="shared" si="204"/>
        <v>prüfen</v>
      </c>
      <c r="Z1444" s="107" t="str">
        <f ca="1">IFERROR(OFFSET(MD!$U$5,MATCH(Grundlagen_Abrechnung_KAE!$E1444,MD_GENDER,0),0),"")</f>
        <v/>
      </c>
      <c r="AA1444" s="104">
        <f t="shared" si="205"/>
        <v>0</v>
      </c>
      <c r="AC1444" s="104">
        <f t="shared" si="206"/>
        <v>0</v>
      </c>
      <c r="AD1444" s="104">
        <f ca="1">IF(F1444="Arbeitgeberähnliche Stellung",OFFSET(MD!$Q$5,MATCH(Grundlagen_Abrechnung_KAE!$AK$7,MD_JAHR,0),0)*$H1444,IF(J1444&gt;0,AC1444,I1444))</f>
        <v>0</v>
      </c>
      <c r="AF1444" s="85" t="e">
        <f ca="1">OFFSET(MD!$P$5,MATCH($AK$7,MD_JAHR,0),0)*12</f>
        <v>#VALUE!</v>
      </c>
      <c r="AG1444" s="85">
        <f t="shared" si="207"/>
        <v>0</v>
      </c>
      <c r="AH1444" s="81"/>
      <c r="AJ1444" s="72"/>
      <c r="AK1444" s="72"/>
      <c r="AL1444" s="72"/>
      <c r="AM1444" s="72"/>
      <c r="AN1444" s="72"/>
    </row>
    <row r="1445" spans="2:40" ht="15" customHeight="1" x14ac:dyDescent="0.2">
      <c r="B1445" s="78"/>
      <c r="C1445" s="78"/>
      <c r="D1445" s="78"/>
      <c r="E1445" s="79"/>
      <c r="F1445" s="80"/>
      <c r="G1445" s="73"/>
      <c r="H1445" s="82"/>
      <c r="I1445" s="93"/>
      <c r="J1445" s="90"/>
      <c r="K1445" s="83"/>
      <c r="L1445" s="83"/>
      <c r="M1445" s="84"/>
      <c r="N1445" s="83"/>
      <c r="O1445" s="104" t="str">
        <f ca="1">IF($B1445="","",IF(F1445="Arbeitgeberähnliche Stellung",OFFSET(MD!$Q$5,MATCH(Grundlagen_Abrechnung_KAE!$AK$7,MD_JAHR,0),0)*$H1445,IF(((AD1445/12*M1445*12)+N1445)&gt;AF1445,AF1445/12,((AD1445/12*M1445*12)+N1445)/12)))</f>
        <v/>
      </c>
      <c r="P1445" s="90"/>
      <c r="Q1445" s="90"/>
      <c r="R1445" s="104">
        <f t="shared" si="200"/>
        <v>0</v>
      </c>
      <c r="T1445" s="145">
        <f t="shared" si="201"/>
        <v>0</v>
      </c>
      <c r="U1445" s="76">
        <f t="shared" ca="1" si="202"/>
        <v>0</v>
      </c>
      <c r="V1445" s="76">
        <f t="shared" ca="1" si="208"/>
        <v>0</v>
      </c>
      <c r="W1445" s="76">
        <f t="shared" ca="1" si="203"/>
        <v>0</v>
      </c>
      <c r="Y1445" s="106" t="str">
        <f t="shared" si="204"/>
        <v>prüfen</v>
      </c>
      <c r="Z1445" s="107" t="str">
        <f ca="1">IFERROR(OFFSET(MD!$U$5,MATCH(Grundlagen_Abrechnung_KAE!$E1445,MD_GENDER,0),0),"")</f>
        <v/>
      </c>
      <c r="AA1445" s="104">
        <f t="shared" si="205"/>
        <v>0</v>
      </c>
      <c r="AC1445" s="104">
        <f t="shared" si="206"/>
        <v>0</v>
      </c>
      <c r="AD1445" s="104">
        <f ca="1">IF(F1445="Arbeitgeberähnliche Stellung",OFFSET(MD!$Q$5,MATCH(Grundlagen_Abrechnung_KAE!$AK$7,MD_JAHR,0),0)*$H1445,IF(J1445&gt;0,AC1445,I1445))</f>
        <v>0</v>
      </c>
      <c r="AF1445" s="85" t="e">
        <f ca="1">OFFSET(MD!$P$5,MATCH($AK$7,MD_JAHR,0),0)*12</f>
        <v>#VALUE!</v>
      </c>
      <c r="AG1445" s="85">
        <f t="shared" si="207"/>
        <v>0</v>
      </c>
      <c r="AH1445" s="81"/>
      <c r="AJ1445" s="72"/>
      <c r="AK1445" s="72"/>
      <c r="AL1445" s="72"/>
      <c r="AM1445" s="72"/>
      <c r="AN1445" s="72"/>
    </row>
    <row r="1446" spans="2:40" ht="15" customHeight="1" x14ac:dyDescent="0.2">
      <c r="B1446" s="78"/>
      <c r="C1446" s="78"/>
      <c r="D1446" s="78"/>
      <c r="E1446" s="79"/>
      <c r="F1446" s="80"/>
      <c r="G1446" s="73"/>
      <c r="H1446" s="82"/>
      <c r="I1446" s="93"/>
      <c r="J1446" s="90"/>
      <c r="K1446" s="83"/>
      <c r="L1446" s="83"/>
      <c r="M1446" s="84"/>
      <c r="N1446" s="83"/>
      <c r="O1446" s="104" t="str">
        <f ca="1">IF($B1446="","",IF(F1446="Arbeitgeberähnliche Stellung",OFFSET(MD!$Q$5,MATCH(Grundlagen_Abrechnung_KAE!$AK$7,MD_JAHR,0),0)*$H1446,IF(((AD1446/12*M1446*12)+N1446)&gt;AF1446,AF1446/12,((AD1446/12*M1446*12)+N1446)/12)))</f>
        <v/>
      </c>
      <c r="P1446" s="90"/>
      <c r="Q1446" s="90"/>
      <c r="R1446" s="104">
        <f t="shared" si="200"/>
        <v>0</v>
      </c>
      <c r="T1446" s="145">
        <f t="shared" si="201"/>
        <v>0</v>
      </c>
      <c r="U1446" s="76">
        <f t="shared" ca="1" si="202"/>
        <v>0</v>
      </c>
      <c r="V1446" s="76">
        <f t="shared" ca="1" si="208"/>
        <v>0</v>
      </c>
      <c r="W1446" s="76">
        <f t="shared" ca="1" si="203"/>
        <v>0</v>
      </c>
      <c r="Y1446" s="106" t="str">
        <f t="shared" si="204"/>
        <v>prüfen</v>
      </c>
      <c r="Z1446" s="107" t="str">
        <f ca="1">IFERROR(OFFSET(MD!$U$5,MATCH(Grundlagen_Abrechnung_KAE!$E1446,MD_GENDER,0),0),"")</f>
        <v/>
      </c>
      <c r="AA1446" s="104">
        <f t="shared" si="205"/>
        <v>0</v>
      </c>
      <c r="AC1446" s="104">
        <f t="shared" si="206"/>
        <v>0</v>
      </c>
      <c r="AD1446" s="104">
        <f ca="1">IF(F1446="Arbeitgeberähnliche Stellung",OFFSET(MD!$Q$5,MATCH(Grundlagen_Abrechnung_KAE!$AK$7,MD_JAHR,0),0)*$H1446,IF(J1446&gt;0,AC1446,I1446))</f>
        <v>0</v>
      </c>
      <c r="AF1446" s="85" t="e">
        <f ca="1">OFFSET(MD!$P$5,MATCH($AK$7,MD_JAHR,0),0)*12</f>
        <v>#VALUE!</v>
      </c>
      <c r="AG1446" s="85">
        <f t="shared" si="207"/>
        <v>0</v>
      </c>
      <c r="AH1446" s="81"/>
      <c r="AJ1446" s="72"/>
      <c r="AK1446" s="72"/>
      <c r="AL1446" s="72"/>
      <c r="AM1446" s="72"/>
      <c r="AN1446" s="72"/>
    </row>
    <row r="1447" spans="2:40" ht="15" customHeight="1" x14ac:dyDescent="0.2">
      <c r="B1447" s="78"/>
      <c r="C1447" s="78"/>
      <c r="D1447" s="78"/>
      <c r="E1447" s="79"/>
      <c r="F1447" s="80"/>
      <c r="G1447" s="73"/>
      <c r="H1447" s="82"/>
      <c r="I1447" s="93"/>
      <c r="J1447" s="90"/>
      <c r="K1447" s="83"/>
      <c r="L1447" s="83"/>
      <c r="M1447" s="84"/>
      <c r="N1447" s="83"/>
      <c r="O1447" s="104" t="str">
        <f ca="1">IF($B1447="","",IF(F1447="Arbeitgeberähnliche Stellung",OFFSET(MD!$Q$5,MATCH(Grundlagen_Abrechnung_KAE!$AK$7,MD_JAHR,0),0)*$H1447,IF(((AD1447/12*M1447*12)+N1447)&gt;AF1447,AF1447/12,((AD1447/12*M1447*12)+N1447)/12)))</f>
        <v/>
      </c>
      <c r="P1447" s="90"/>
      <c r="Q1447" s="90"/>
      <c r="R1447" s="104">
        <f t="shared" si="200"/>
        <v>0</v>
      </c>
      <c r="T1447" s="145">
        <f t="shared" si="201"/>
        <v>0</v>
      </c>
      <c r="U1447" s="76">
        <f t="shared" ca="1" si="202"/>
        <v>0</v>
      </c>
      <c r="V1447" s="76">
        <f t="shared" ca="1" si="208"/>
        <v>0</v>
      </c>
      <c r="W1447" s="76">
        <f t="shared" ca="1" si="203"/>
        <v>0</v>
      </c>
      <c r="Y1447" s="106" t="str">
        <f t="shared" si="204"/>
        <v>prüfen</v>
      </c>
      <c r="Z1447" s="107" t="str">
        <f ca="1">IFERROR(OFFSET(MD!$U$5,MATCH(Grundlagen_Abrechnung_KAE!$E1447,MD_GENDER,0),0),"")</f>
        <v/>
      </c>
      <c r="AA1447" s="104">
        <f t="shared" si="205"/>
        <v>0</v>
      </c>
      <c r="AC1447" s="104">
        <f t="shared" si="206"/>
        <v>0</v>
      </c>
      <c r="AD1447" s="104">
        <f ca="1">IF(F1447="Arbeitgeberähnliche Stellung",OFFSET(MD!$Q$5,MATCH(Grundlagen_Abrechnung_KAE!$AK$7,MD_JAHR,0),0)*$H1447,IF(J1447&gt;0,AC1447,I1447))</f>
        <v>0</v>
      </c>
      <c r="AF1447" s="85" t="e">
        <f ca="1">OFFSET(MD!$P$5,MATCH($AK$7,MD_JAHR,0),0)*12</f>
        <v>#VALUE!</v>
      </c>
      <c r="AG1447" s="85">
        <f t="shared" si="207"/>
        <v>0</v>
      </c>
      <c r="AH1447" s="81"/>
      <c r="AJ1447" s="72"/>
      <c r="AK1447" s="72"/>
      <c r="AL1447" s="72"/>
      <c r="AM1447" s="72"/>
      <c r="AN1447" s="72"/>
    </row>
    <row r="1448" spans="2:40" ht="15" customHeight="1" x14ac:dyDescent="0.2">
      <c r="B1448" s="78"/>
      <c r="C1448" s="78"/>
      <c r="D1448" s="78"/>
      <c r="E1448" s="79"/>
      <c r="F1448" s="80"/>
      <c r="G1448" s="73"/>
      <c r="H1448" s="82"/>
      <c r="I1448" s="93"/>
      <c r="J1448" s="90"/>
      <c r="K1448" s="83"/>
      <c r="L1448" s="83"/>
      <c r="M1448" s="84"/>
      <c r="N1448" s="83"/>
      <c r="O1448" s="104" t="str">
        <f ca="1">IF($B1448="","",IF(F1448="Arbeitgeberähnliche Stellung",OFFSET(MD!$Q$5,MATCH(Grundlagen_Abrechnung_KAE!$AK$7,MD_JAHR,0),0)*$H1448,IF(((AD1448/12*M1448*12)+N1448)&gt;AF1448,AF1448/12,((AD1448/12*M1448*12)+N1448)/12)))</f>
        <v/>
      </c>
      <c r="P1448" s="90"/>
      <c r="Q1448" s="90"/>
      <c r="R1448" s="104">
        <f t="shared" si="200"/>
        <v>0</v>
      </c>
      <c r="T1448" s="145">
        <f t="shared" si="201"/>
        <v>0</v>
      </c>
      <c r="U1448" s="76">
        <f t="shared" ca="1" si="202"/>
        <v>0</v>
      </c>
      <c r="V1448" s="76">
        <f t="shared" ca="1" si="208"/>
        <v>0</v>
      </c>
      <c r="W1448" s="76">
        <f t="shared" ca="1" si="203"/>
        <v>0</v>
      </c>
      <c r="Y1448" s="106" t="str">
        <f t="shared" si="204"/>
        <v>prüfen</v>
      </c>
      <c r="Z1448" s="107" t="str">
        <f ca="1">IFERROR(OFFSET(MD!$U$5,MATCH(Grundlagen_Abrechnung_KAE!$E1448,MD_GENDER,0),0),"")</f>
        <v/>
      </c>
      <c r="AA1448" s="104">
        <f t="shared" si="205"/>
        <v>0</v>
      </c>
      <c r="AC1448" s="104">
        <f t="shared" si="206"/>
        <v>0</v>
      </c>
      <c r="AD1448" s="104">
        <f ca="1">IF(F1448="Arbeitgeberähnliche Stellung",OFFSET(MD!$Q$5,MATCH(Grundlagen_Abrechnung_KAE!$AK$7,MD_JAHR,0),0)*$H1448,IF(J1448&gt;0,AC1448,I1448))</f>
        <v>0</v>
      </c>
      <c r="AF1448" s="85" t="e">
        <f ca="1">OFFSET(MD!$P$5,MATCH($AK$7,MD_JAHR,0),0)*12</f>
        <v>#VALUE!</v>
      </c>
      <c r="AG1448" s="85">
        <f t="shared" si="207"/>
        <v>0</v>
      </c>
      <c r="AH1448" s="81"/>
      <c r="AJ1448" s="72"/>
      <c r="AK1448" s="72"/>
      <c r="AL1448" s="72"/>
      <c r="AM1448" s="72"/>
      <c r="AN1448" s="72"/>
    </row>
    <row r="1449" spans="2:40" ht="15" customHeight="1" x14ac:dyDescent="0.2">
      <c r="B1449" s="78"/>
      <c r="C1449" s="78"/>
      <c r="D1449" s="78"/>
      <c r="E1449" s="79"/>
      <c r="F1449" s="80"/>
      <c r="G1449" s="73"/>
      <c r="H1449" s="82"/>
      <c r="I1449" s="93"/>
      <c r="J1449" s="90"/>
      <c r="K1449" s="83"/>
      <c r="L1449" s="83"/>
      <c r="M1449" s="84"/>
      <c r="N1449" s="83"/>
      <c r="O1449" s="104" t="str">
        <f ca="1">IF($B1449="","",IF(F1449="Arbeitgeberähnliche Stellung",OFFSET(MD!$Q$5,MATCH(Grundlagen_Abrechnung_KAE!$AK$7,MD_JAHR,0),0)*$H1449,IF(((AD1449/12*M1449*12)+N1449)&gt;AF1449,AF1449/12,((AD1449/12*M1449*12)+N1449)/12)))</f>
        <v/>
      </c>
      <c r="P1449" s="90"/>
      <c r="Q1449" s="90"/>
      <c r="R1449" s="104">
        <f t="shared" si="200"/>
        <v>0</v>
      </c>
      <c r="T1449" s="145">
        <f t="shared" si="201"/>
        <v>0</v>
      </c>
      <c r="U1449" s="76">
        <f t="shared" ca="1" si="202"/>
        <v>0</v>
      </c>
      <c r="V1449" s="76">
        <f t="shared" ca="1" si="208"/>
        <v>0</v>
      </c>
      <c r="W1449" s="76">
        <f t="shared" ca="1" si="203"/>
        <v>0</v>
      </c>
      <c r="Y1449" s="106" t="str">
        <f t="shared" si="204"/>
        <v>prüfen</v>
      </c>
      <c r="Z1449" s="107" t="str">
        <f ca="1">IFERROR(OFFSET(MD!$U$5,MATCH(Grundlagen_Abrechnung_KAE!$E1449,MD_GENDER,0),0),"")</f>
        <v/>
      </c>
      <c r="AA1449" s="104">
        <f t="shared" si="205"/>
        <v>0</v>
      </c>
      <c r="AC1449" s="104">
        <f t="shared" si="206"/>
        <v>0</v>
      </c>
      <c r="AD1449" s="104">
        <f ca="1">IF(F1449="Arbeitgeberähnliche Stellung",OFFSET(MD!$Q$5,MATCH(Grundlagen_Abrechnung_KAE!$AK$7,MD_JAHR,0),0)*$H1449,IF(J1449&gt;0,AC1449,I1449))</f>
        <v>0</v>
      </c>
      <c r="AF1449" s="85" t="e">
        <f ca="1">OFFSET(MD!$P$5,MATCH($AK$7,MD_JAHR,0),0)*12</f>
        <v>#VALUE!</v>
      </c>
      <c r="AG1449" s="85">
        <f t="shared" si="207"/>
        <v>0</v>
      </c>
      <c r="AH1449" s="81"/>
      <c r="AJ1449" s="72"/>
      <c r="AK1449" s="72"/>
      <c r="AL1449" s="72"/>
      <c r="AM1449" s="72"/>
      <c r="AN1449" s="72"/>
    </row>
    <row r="1450" spans="2:40" ht="15" customHeight="1" x14ac:dyDescent="0.2">
      <c r="B1450" s="78"/>
      <c r="C1450" s="78"/>
      <c r="D1450" s="78"/>
      <c r="E1450" s="79"/>
      <c r="F1450" s="80"/>
      <c r="G1450" s="73"/>
      <c r="H1450" s="82"/>
      <c r="I1450" s="93"/>
      <c r="J1450" s="90"/>
      <c r="K1450" s="83"/>
      <c r="L1450" s="83"/>
      <c r="M1450" s="84"/>
      <c r="N1450" s="83"/>
      <c r="O1450" s="104" t="str">
        <f ca="1">IF($B1450="","",IF(F1450="Arbeitgeberähnliche Stellung",OFFSET(MD!$Q$5,MATCH(Grundlagen_Abrechnung_KAE!$AK$7,MD_JAHR,0),0)*$H1450,IF(((AD1450/12*M1450*12)+N1450)&gt;AF1450,AF1450/12,((AD1450/12*M1450*12)+N1450)/12)))</f>
        <v/>
      </c>
      <c r="P1450" s="90"/>
      <c r="Q1450" s="90"/>
      <c r="R1450" s="104">
        <f t="shared" si="200"/>
        <v>0</v>
      </c>
      <c r="T1450" s="145">
        <f t="shared" si="201"/>
        <v>0</v>
      </c>
      <c r="U1450" s="76">
        <f t="shared" ca="1" si="202"/>
        <v>0</v>
      </c>
      <c r="V1450" s="76">
        <f t="shared" ca="1" si="208"/>
        <v>0</v>
      </c>
      <c r="W1450" s="76">
        <f t="shared" ca="1" si="203"/>
        <v>0</v>
      </c>
      <c r="Y1450" s="106" t="str">
        <f t="shared" si="204"/>
        <v>prüfen</v>
      </c>
      <c r="Z1450" s="107" t="str">
        <f ca="1">IFERROR(OFFSET(MD!$U$5,MATCH(Grundlagen_Abrechnung_KAE!$E1450,MD_GENDER,0),0),"")</f>
        <v/>
      </c>
      <c r="AA1450" s="104">
        <f t="shared" si="205"/>
        <v>0</v>
      </c>
      <c r="AC1450" s="104">
        <f t="shared" si="206"/>
        <v>0</v>
      </c>
      <c r="AD1450" s="104">
        <f ca="1">IF(F1450="Arbeitgeberähnliche Stellung",OFFSET(MD!$Q$5,MATCH(Grundlagen_Abrechnung_KAE!$AK$7,MD_JAHR,0),0)*$H1450,IF(J1450&gt;0,AC1450,I1450))</f>
        <v>0</v>
      </c>
      <c r="AF1450" s="85" t="e">
        <f ca="1">OFFSET(MD!$P$5,MATCH($AK$7,MD_JAHR,0),0)*12</f>
        <v>#VALUE!</v>
      </c>
      <c r="AG1450" s="85">
        <f t="shared" si="207"/>
        <v>0</v>
      </c>
      <c r="AH1450" s="81"/>
      <c r="AJ1450" s="72"/>
      <c r="AK1450" s="72"/>
      <c r="AL1450" s="72"/>
      <c r="AM1450" s="72"/>
      <c r="AN1450" s="72"/>
    </row>
    <row r="1451" spans="2:40" ht="15" customHeight="1" x14ac:dyDescent="0.2">
      <c r="B1451" s="78"/>
      <c r="C1451" s="78"/>
      <c r="D1451" s="78"/>
      <c r="E1451" s="79"/>
      <c r="F1451" s="80"/>
      <c r="G1451" s="73"/>
      <c r="H1451" s="82"/>
      <c r="I1451" s="93"/>
      <c r="J1451" s="90"/>
      <c r="K1451" s="83"/>
      <c r="L1451" s="83"/>
      <c r="M1451" s="84"/>
      <c r="N1451" s="83"/>
      <c r="O1451" s="104" t="str">
        <f ca="1">IF($B1451="","",IF(F1451="Arbeitgeberähnliche Stellung",OFFSET(MD!$Q$5,MATCH(Grundlagen_Abrechnung_KAE!$AK$7,MD_JAHR,0),0)*$H1451,IF(((AD1451/12*M1451*12)+N1451)&gt;AF1451,AF1451/12,((AD1451/12*M1451*12)+N1451)/12)))</f>
        <v/>
      </c>
      <c r="P1451" s="90"/>
      <c r="Q1451" s="90"/>
      <c r="R1451" s="104">
        <f t="shared" si="200"/>
        <v>0</v>
      </c>
      <c r="T1451" s="145">
        <f t="shared" si="201"/>
        <v>0</v>
      </c>
      <c r="U1451" s="76">
        <f t="shared" ca="1" si="202"/>
        <v>0</v>
      </c>
      <c r="V1451" s="76">
        <f t="shared" ca="1" si="208"/>
        <v>0</v>
      </c>
      <c r="W1451" s="76">
        <f t="shared" ca="1" si="203"/>
        <v>0</v>
      </c>
      <c r="Y1451" s="106" t="str">
        <f t="shared" si="204"/>
        <v>prüfen</v>
      </c>
      <c r="Z1451" s="107" t="str">
        <f ca="1">IFERROR(OFFSET(MD!$U$5,MATCH(Grundlagen_Abrechnung_KAE!$E1451,MD_GENDER,0),0),"")</f>
        <v/>
      </c>
      <c r="AA1451" s="104">
        <f t="shared" si="205"/>
        <v>0</v>
      </c>
      <c r="AC1451" s="104">
        <f t="shared" si="206"/>
        <v>0</v>
      </c>
      <c r="AD1451" s="104">
        <f ca="1">IF(F1451="Arbeitgeberähnliche Stellung",OFFSET(MD!$Q$5,MATCH(Grundlagen_Abrechnung_KAE!$AK$7,MD_JAHR,0),0)*$H1451,IF(J1451&gt;0,AC1451,I1451))</f>
        <v>0</v>
      </c>
      <c r="AF1451" s="85" t="e">
        <f ca="1">OFFSET(MD!$P$5,MATCH($AK$7,MD_JAHR,0),0)*12</f>
        <v>#VALUE!</v>
      </c>
      <c r="AG1451" s="85">
        <f t="shared" si="207"/>
        <v>0</v>
      </c>
      <c r="AH1451" s="81"/>
      <c r="AJ1451" s="72"/>
      <c r="AK1451" s="72"/>
      <c r="AL1451" s="72"/>
      <c r="AM1451" s="72"/>
      <c r="AN1451" s="72"/>
    </row>
    <row r="1452" spans="2:40" ht="15" customHeight="1" x14ac:dyDescent="0.2">
      <c r="B1452" s="78"/>
      <c r="C1452" s="78"/>
      <c r="D1452" s="78"/>
      <c r="E1452" s="79"/>
      <c r="F1452" s="80"/>
      <c r="G1452" s="73"/>
      <c r="H1452" s="82"/>
      <c r="I1452" s="93"/>
      <c r="J1452" s="90"/>
      <c r="K1452" s="83"/>
      <c r="L1452" s="83"/>
      <c r="M1452" s="84"/>
      <c r="N1452" s="83"/>
      <c r="O1452" s="104" t="str">
        <f ca="1">IF($B1452="","",IF(F1452="Arbeitgeberähnliche Stellung",OFFSET(MD!$Q$5,MATCH(Grundlagen_Abrechnung_KAE!$AK$7,MD_JAHR,0),0)*$H1452,IF(((AD1452/12*M1452*12)+N1452)&gt;AF1452,AF1452/12,((AD1452/12*M1452*12)+N1452)/12)))</f>
        <v/>
      </c>
      <c r="P1452" s="90"/>
      <c r="Q1452" s="90"/>
      <c r="R1452" s="104">
        <f t="shared" si="200"/>
        <v>0</v>
      </c>
      <c r="T1452" s="145">
        <f t="shared" si="201"/>
        <v>0</v>
      </c>
      <c r="U1452" s="76">
        <f t="shared" ca="1" si="202"/>
        <v>0</v>
      </c>
      <c r="V1452" s="76">
        <f t="shared" ca="1" si="208"/>
        <v>0</v>
      </c>
      <c r="W1452" s="76">
        <f t="shared" ca="1" si="203"/>
        <v>0</v>
      </c>
      <c r="Y1452" s="106" t="str">
        <f t="shared" si="204"/>
        <v>prüfen</v>
      </c>
      <c r="Z1452" s="107" t="str">
        <f ca="1">IFERROR(OFFSET(MD!$U$5,MATCH(Grundlagen_Abrechnung_KAE!$E1452,MD_GENDER,0),0),"")</f>
        <v/>
      </c>
      <c r="AA1452" s="104">
        <f t="shared" si="205"/>
        <v>0</v>
      </c>
      <c r="AC1452" s="104">
        <f t="shared" si="206"/>
        <v>0</v>
      </c>
      <c r="AD1452" s="104">
        <f ca="1">IF(F1452="Arbeitgeberähnliche Stellung",OFFSET(MD!$Q$5,MATCH(Grundlagen_Abrechnung_KAE!$AK$7,MD_JAHR,0),0)*$H1452,IF(J1452&gt;0,AC1452,I1452))</f>
        <v>0</v>
      </c>
      <c r="AF1452" s="85" t="e">
        <f ca="1">OFFSET(MD!$P$5,MATCH($AK$7,MD_JAHR,0),0)*12</f>
        <v>#VALUE!</v>
      </c>
      <c r="AG1452" s="85">
        <f t="shared" si="207"/>
        <v>0</v>
      </c>
      <c r="AH1452" s="81"/>
      <c r="AJ1452" s="72"/>
      <c r="AK1452" s="72"/>
      <c r="AL1452" s="72"/>
      <c r="AM1452" s="72"/>
      <c r="AN1452" s="72"/>
    </row>
    <row r="1453" spans="2:40" ht="15" customHeight="1" x14ac:dyDescent="0.2">
      <c r="B1453" s="78"/>
      <c r="C1453" s="78"/>
      <c r="D1453" s="78"/>
      <c r="E1453" s="79"/>
      <c r="F1453" s="80"/>
      <c r="G1453" s="73"/>
      <c r="H1453" s="82"/>
      <c r="I1453" s="93"/>
      <c r="J1453" s="90"/>
      <c r="K1453" s="83"/>
      <c r="L1453" s="83"/>
      <c r="M1453" s="84"/>
      <c r="N1453" s="83"/>
      <c r="O1453" s="104" t="str">
        <f ca="1">IF($B1453="","",IF(F1453="Arbeitgeberähnliche Stellung",OFFSET(MD!$Q$5,MATCH(Grundlagen_Abrechnung_KAE!$AK$7,MD_JAHR,0),0)*$H1453,IF(((AD1453/12*M1453*12)+N1453)&gt;AF1453,AF1453/12,((AD1453/12*M1453*12)+N1453)/12)))</f>
        <v/>
      </c>
      <c r="P1453" s="90"/>
      <c r="Q1453" s="90"/>
      <c r="R1453" s="104">
        <f t="shared" si="200"/>
        <v>0</v>
      </c>
      <c r="T1453" s="145">
        <f t="shared" si="201"/>
        <v>0</v>
      </c>
      <c r="U1453" s="76">
        <f t="shared" ca="1" si="202"/>
        <v>0</v>
      </c>
      <c r="V1453" s="76">
        <f t="shared" ca="1" si="208"/>
        <v>0</v>
      </c>
      <c r="W1453" s="76">
        <f t="shared" ca="1" si="203"/>
        <v>0</v>
      </c>
      <c r="Y1453" s="106" t="str">
        <f t="shared" si="204"/>
        <v>prüfen</v>
      </c>
      <c r="Z1453" s="107" t="str">
        <f ca="1">IFERROR(OFFSET(MD!$U$5,MATCH(Grundlagen_Abrechnung_KAE!$E1453,MD_GENDER,0),0),"")</f>
        <v/>
      </c>
      <c r="AA1453" s="104">
        <f t="shared" si="205"/>
        <v>0</v>
      </c>
      <c r="AC1453" s="104">
        <f t="shared" si="206"/>
        <v>0</v>
      </c>
      <c r="AD1453" s="104">
        <f ca="1">IF(F1453="Arbeitgeberähnliche Stellung",OFFSET(MD!$Q$5,MATCH(Grundlagen_Abrechnung_KAE!$AK$7,MD_JAHR,0),0)*$H1453,IF(J1453&gt;0,AC1453,I1453))</f>
        <v>0</v>
      </c>
      <c r="AF1453" s="85" t="e">
        <f ca="1">OFFSET(MD!$P$5,MATCH($AK$7,MD_JAHR,0),0)*12</f>
        <v>#VALUE!</v>
      </c>
      <c r="AG1453" s="85">
        <f t="shared" si="207"/>
        <v>0</v>
      </c>
      <c r="AH1453" s="81"/>
      <c r="AJ1453" s="72"/>
      <c r="AK1453" s="72"/>
      <c r="AL1453" s="72"/>
      <c r="AM1453" s="72"/>
      <c r="AN1453" s="72"/>
    </row>
    <row r="1454" spans="2:40" ht="15" customHeight="1" x14ac:dyDescent="0.2">
      <c r="B1454" s="78"/>
      <c r="C1454" s="78"/>
      <c r="D1454" s="78"/>
      <c r="E1454" s="79"/>
      <c r="F1454" s="80"/>
      <c r="G1454" s="73"/>
      <c r="H1454" s="82"/>
      <c r="I1454" s="93"/>
      <c r="J1454" s="90"/>
      <c r="K1454" s="83"/>
      <c r="L1454" s="83"/>
      <c r="M1454" s="84"/>
      <c r="N1454" s="83"/>
      <c r="O1454" s="104" t="str">
        <f ca="1">IF($B1454="","",IF(F1454="Arbeitgeberähnliche Stellung",OFFSET(MD!$Q$5,MATCH(Grundlagen_Abrechnung_KAE!$AK$7,MD_JAHR,0),0)*$H1454,IF(((AD1454/12*M1454*12)+N1454)&gt;AF1454,AF1454/12,((AD1454/12*M1454*12)+N1454)/12)))</f>
        <v/>
      </c>
      <c r="P1454" s="90"/>
      <c r="Q1454" s="90"/>
      <c r="R1454" s="104">
        <f t="shared" si="200"/>
        <v>0</v>
      </c>
      <c r="T1454" s="145">
        <f t="shared" si="201"/>
        <v>0</v>
      </c>
      <c r="U1454" s="76">
        <f t="shared" ca="1" si="202"/>
        <v>0</v>
      </c>
      <c r="V1454" s="76">
        <f t="shared" ca="1" si="208"/>
        <v>0</v>
      </c>
      <c r="W1454" s="76">
        <f t="shared" ca="1" si="203"/>
        <v>0</v>
      </c>
      <c r="Y1454" s="106" t="str">
        <f t="shared" si="204"/>
        <v>prüfen</v>
      </c>
      <c r="Z1454" s="107" t="str">
        <f ca="1">IFERROR(OFFSET(MD!$U$5,MATCH(Grundlagen_Abrechnung_KAE!$E1454,MD_GENDER,0),0),"")</f>
        <v/>
      </c>
      <c r="AA1454" s="104">
        <f t="shared" si="205"/>
        <v>0</v>
      </c>
      <c r="AC1454" s="104">
        <f t="shared" si="206"/>
        <v>0</v>
      </c>
      <c r="AD1454" s="104">
        <f ca="1">IF(F1454="Arbeitgeberähnliche Stellung",OFFSET(MD!$Q$5,MATCH(Grundlagen_Abrechnung_KAE!$AK$7,MD_JAHR,0),0)*$H1454,IF(J1454&gt;0,AC1454,I1454))</f>
        <v>0</v>
      </c>
      <c r="AF1454" s="85" t="e">
        <f ca="1">OFFSET(MD!$P$5,MATCH($AK$7,MD_JAHR,0),0)*12</f>
        <v>#VALUE!</v>
      </c>
      <c r="AG1454" s="85">
        <f t="shared" si="207"/>
        <v>0</v>
      </c>
      <c r="AH1454" s="81"/>
      <c r="AJ1454" s="72"/>
      <c r="AK1454" s="72"/>
      <c r="AL1454" s="72"/>
      <c r="AM1454" s="72"/>
      <c r="AN1454" s="72"/>
    </row>
    <row r="1455" spans="2:40" ht="15" customHeight="1" x14ac:dyDescent="0.2">
      <c r="B1455" s="78"/>
      <c r="C1455" s="78"/>
      <c r="D1455" s="78"/>
      <c r="E1455" s="79"/>
      <c r="F1455" s="80"/>
      <c r="G1455" s="73"/>
      <c r="H1455" s="82"/>
      <c r="I1455" s="93"/>
      <c r="J1455" s="90"/>
      <c r="K1455" s="83"/>
      <c r="L1455" s="83"/>
      <c r="M1455" s="84"/>
      <c r="N1455" s="83"/>
      <c r="O1455" s="104" t="str">
        <f ca="1">IF($B1455="","",IF(F1455="Arbeitgeberähnliche Stellung",OFFSET(MD!$Q$5,MATCH(Grundlagen_Abrechnung_KAE!$AK$7,MD_JAHR,0),0)*$H1455,IF(((AD1455/12*M1455*12)+N1455)&gt;AF1455,AF1455/12,((AD1455/12*M1455*12)+N1455)/12)))</f>
        <v/>
      </c>
      <c r="P1455" s="90"/>
      <c r="Q1455" s="90"/>
      <c r="R1455" s="104">
        <f t="shared" si="200"/>
        <v>0</v>
      </c>
      <c r="T1455" s="145">
        <f t="shared" si="201"/>
        <v>0</v>
      </c>
      <c r="U1455" s="76">
        <f t="shared" ca="1" si="202"/>
        <v>0</v>
      </c>
      <c r="V1455" s="76">
        <f t="shared" ca="1" si="208"/>
        <v>0</v>
      </c>
      <c r="W1455" s="76">
        <f t="shared" ca="1" si="203"/>
        <v>0</v>
      </c>
      <c r="Y1455" s="106" t="str">
        <f t="shared" si="204"/>
        <v>prüfen</v>
      </c>
      <c r="Z1455" s="107" t="str">
        <f ca="1">IFERROR(OFFSET(MD!$U$5,MATCH(Grundlagen_Abrechnung_KAE!$E1455,MD_GENDER,0),0),"")</f>
        <v/>
      </c>
      <c r="AA1455" s="104">
        <f t="shared" si="205"/>
        <v>0</v>
      </c>
      <c r="AC1455" s="104">
        <f t="shared" si="206"/>
        <v>0</v>
      </c>
      <c r="AD1455" s="104">
        <f ca="1">IF(F1455="Arbeitgeberähnliche Stellung",OFFSET(MD!$Q$5,MATCH(Grundlagen_Abrechnung_KAE!$AK$7,MD_JAHR,0),0)*$H1455,IF(J1455&gt;0,AC1455,I1455))</f>
        <v>0</v>
      </c>
      <c r="AF1455" s="85" t="e">
        <f ca="1">OFFSET(MD!$P$5,MATCH($AK$7,MD_JAHR,0),0)*12</f>
        <v>#VALUE!</v>
      </c>
      <c r="AG1455" s="85">
        <f t="shared" si="207"/>
        <v>0</v>
      </c>
      <c r="AH1455" s="81"/>
      <c r="AJ1455" s="72"/>
      <c r="AK1455" s="72"/>
      <c r="AL1455" s="72"/>
      <c r="AM1455" s="72"/>
      <c r="AN1455" s="72"/>
    </row>
    <row r="1456" spans="2:40" ht="15" customHeight="1" x14ac:dyDescent="0.2">
      <c r="B1456" s="78"/>
      <c r="C1456" s="78"/>
      <c r="D1456" s="78"/>
      <c r="E1456" s="79"/>
      <c r="F1456" s="80"/>
      <c r="G1456" s="73"/>
      <c r="H1456" s="82"/>
      <c r="I1456" s="93"/>
      <c r="J1456" s="90"/>
      <c r="K1456" s="83"/>
      <c r="L1456" s="83"/>
      <c r="M1456" s="84"/>
      <c r="N1456" s="83"/>
      <c r="O1456" s="104" t="str">
        <f ca="1">IF($B1456="","",IF(F1456="Arbeitgeberähnliche Stellung",OFFSET(MD!$Q$5,MATCH(Grundlagen_Abrechnung_KAE!$AK$7,MD_JAHR,0),0)*$H1456,IF(((AD1456/12*M1456*12)+N1456)&gt;AF1456,AF1456/12,((AD1456/12*M1456*12)+N1456)/12)))</f>
        <v/>
      </c>
      <c r="P1456" s="90"/>
      <c r="Q1456" s="90"/>
      <c r="R1456" s="104">
        <f t="shared" si="200"/>
        <v>0</v>
      </c>
      <c r="T1456" s="145">
        <f t="shared" si="201"/>
        <v>0</v>
      </c>
      <c r="U1456" s="76">
        <f t="shared" ca="1" si="202"/>
        <v>0</v>
      </c>
      <c r="V1456" s="76">
        <f t="shared" ca="1" si="208"/>
        <v>0</v>
      </c>
      <c r="W1456" s="76">
        <f t="shared" ca="1" si="203"/>
        <v>0</v>
      </c>
      <c r="Y1456" s="106" t="str">
        <f t="shared" si="204"/>
        <v>prüfen</v>
      </c>
      <c r="Z1456" s="107" t="str">
        <f ca="1">IFERROR(OFFSET(MD!$U$5,MATCH(Grundlagen_Abrechnung_KAE!$E1456,MD_GENDER,0),0),"")</f>
        <v/>
      </c>
      <c r="AA1456" s="104">
        <f t="shared" si="205"/>
        <v>0</v>
      </c>
      <c r="AC1456" s="104">
        <f t="shared" si="206"/>
        <v>0</v>
      </c>
      <c r="AD1456" s="104">
        <f ca="1">IF(F1456="Arbeitgeberähnliche Stellung",OFFSET(MD!$Q$5,MATCH(Grundlagen_Abrechnung_KAE!$AK$7,MD_JAHR,0),0)*$H1456,IF(J1456&gt;0,AC1456,I1456))</f>
        <v>0</v>
      </c>
      <c r="AF1456" s="85" t="e">
        <f ca="1">OFFSET(MD!$P$5,MATCH($AK$7,MD_JAHR,0),0)*12</f>
        <v>#VALUE!</v>
      </c>
      <c r="AG1456" s="85">
        <f t="shared" si="207"/>
        <v>0</v>
      </c>
      <c r="AH1456" s="81"/>
      <c r="AJ1456" s="72"/>
      <c r="AK1456" s="72"/>
      <c r="AL1456" s="72"/>
      <c r="AM1456" s="72"/>
      <c r="AN1456" s="72"/>
    </row>
    <row r="1457" spans="2:40" ht="15" customHeight="1" x14ac:dyDescent="0.2">
      <c r="B1457" s="78"/>
      <c r="C1457" s="78"/>
      <c r="D1457" s="78"/>
      <c r="E1457" s="79"/>
      <c r="F1457" s="80"/>
      <c r="G1457" s="73"/>
      <c r="H1457" s="82"/>
      <c r="I1457" s="93"/>
      <c r="J1457" s="90"/>
      <c r="K1457" s="83"/>
      <c r="L1457" s="83"/>
      <c r="M1457" s="84"/>
      <c r="N1457" s="83"/>
      <c r="O1457" s="104" t="str">
        <f ca="1">IF($B1457="","",IF(F1457="Arbeitgeberähnliche Stellung",OFFSET(MD!$Q$5,MATCH(Grundlagen_Abrechnung_KAE!$AK$7,MD_JAHR,0),0)*$H1457,IF(((AD1457/12*M1457*12)+N1457)&gt;AF1457,AF1457/12,((AD1457/12*M1457*12)+N1457)/12)))</f>
        <v/>
      </c>
      <c r="P1457" s="90"/>
      <c r="Q1457" s="90"/>
      <c r="R1457" s="104">
        <f t="shared" si="200"/>
        <v>0</v>
      </c>
      <c r="T1457" s="145">
        <f t="shared" si="201"/>
        <v>0</v>
      </c>
      <c r="U1457" s="76">
        <f t="shared" ca="1" si="202"/>
        <v>0</v>
      </c>
      <c r="V1457" s="76">
        <f t="shared" ca="1" si="208"/>
        <v>0</v>
      </c>
      <c r="W1457" s="76">
        <f t="shared" ca="1" si="203"/>
        <v>0</v>
      </c>
      <c r="Y1457" s="106" t="str">
        <f t="shared" si="204"/>
        <v>prüfen</v>
      </c>
      <c r="Z1457" s="107" t="str">
        <f ca="1">IFERROR(OFFSET(MD!$U$5,MATCH(Grundlagen_Abrechnung_KAE!$E1457,MD_GENDER,0),0),"")</f>
        <v/>
      </c>
      <c r="AA1457" s="104">
        <f t="shared" si="205"/>
        <v>0</v>
      </c>
      <c r="AC1457" s="104">
        <f t="shared" si="206"/>
        <v>0</v>
      </c>
      <c r="AD1457" s="104">
        <f ca="1">IF(F1457="Arbeitgeberähnliche Stellung",OFFSET(MD!$Q$5,MATCH(Grundlagen_Abrechnung_KAE!$AK$7,MD_JAHR,0),0)*$H1457,IF(J1457&gt;0,AC1457,I1457))</f>
        <v>0</v>
      </c>
      <c r="AF1457" s="85" t="e">
        <f ca="1">OFFSET(MD!$P$5,MATCH($AK$7,MD_JAHR,0),0)*12</f>
        <v>#VALUE!</v>
      </c>
      <c r="AG1457" s="85">
        <f t="shared" si="207"/>
        <v>0</v>
      </c>
      <c r="AH1457" s="81"/>
      <c r="AJ1457" s="72"/>
      <c r="AK1457" s="72"/>
      <c r="AL1457" s="72"/>
      <c r="AM1457" s="72"/>
      <c r="AN1457" s="72"/>
    </row>
    <row r="1458" spans="2:40" ht="15" customHeight="1" x14ac:dyDescent="0.2">
      <c r="B1458" s="78"/>
      <c r="C1458" s="78"/>
      <c r="D1458" s="78"/>
      <c r="E1458" s="79"/>
      <c r="F1458" s="80"/>
      <c r="G1458" s="73"/>
      <c r="H1458" s="82"/>
      <c r="I1458" s="93"/>
      <c r="J1458" s="90"/>
      <c r="K1458" s="83"/>
      <c r="L1458" s="83"/>
      <c r="M1458" s="84"/>
      <c r="N1458" s="83"/>
      <c r="O1458" s="104" t="str">
        <f ca="1">IF($B1458="","",IF(F1458="Arbeitgeberähnliche Stellung",OFFSET(MD!$Q$5,MATCH(Grundlagen_Abrechnung_KAE!$AK$7,MD_JAHR,0),0)*$H1458,IF(((AD1458/12*M1458*12)+N1458)&gt;AF1458,AF1458/12,((AD1458/12*M1458*12)+N1458)/12)))</f>
        <v/>
      </c>
      <c r="P1458" s="90"/>
      <c r="Q1458" s="90"/>
      <c r="R1458" s="104">
        <f t="shared" si="200"/>
        <v>0</v>
      </c>
      <c r="T1458" s="145">
        <f t="shared" si="201"/>
        <v>0</v>
      </c>
      <c r="U1458" s="76">
        <f t="shared" ca="1" si="202"/>
        <v>0</v>
      </c>
      <c r="V1458" s="76">
        <f t="shared" ca="1" si="208"/>
        <v>0</v>
      </c>
      <c r="W1458" s="76">
        <f t="shared" ca="1" si="203"/>
        <v>0</v>
      </c>
      <c r="Y1458" s="106" t="str">
        <f t="shared" si="204"/>
        <v>prüfen</v>
      </c>
      <c r="Z1458" s="107" t="str">
        <f ca="1">IFERROR(OFFSET(MD!$U$5,MATCH(Grundlagen_Abrechnung_KAE!$E1458,MD_GENDER,0),0),"")</f>
        <v/>
      </c>
      <c r="AA1458" s="104">
        <f t="shared" si="205"/>
        <v>0</v>
      </c>
      <c r="AC1458" s="104">
        <f t="shared" si="206"/>
        <v>0</v>
      </c>
      <c r="AD1458" s="104">
        <f ca="1">IF(F1458="Arbeitgeberähnliche Stellung",OFFSET(MD!$Q$5,MATCH(Grundlagen_Abrechnung_KAE!$AK$7,MD_JAHR,0),0)*$H1458,IF(J1458&gt;0,AC1458,I1458))</f>
        <v>0</v>
      </c>
      <c r="AF1458" s="85" t="e">
        <f ca="1">OFFSET(MD!$P$5,MATCH($AK$7,MD_JAHR,0),0)*12</f>
        <v>#VALUE!</v>
      </c>
      <c r="AG1458" s="85">
        <f t="shared" si="207"/>
        <v>0</v>
      </c>
      <c r="AH1458" s="81"/>
      <c r="AJ1458" s="72"/>
      <c r="AK1458" s="72"/>
      <c r="AL1458" s="72"/>
      <c r="AM1458" s="72"/>
      <c r="AN1458" s="72"/>
    </row>
    <row r="1459" spans="2:40" ht="15" customHeight="1" x14ac:dyDescent="0.2">
      <c r="B1459" s="78"/>
      <c r="C1459" s="78"/>
      <c r="D1459" s="78"/>
      <c r="E1459" s="79"/>
      <c r="F1459" s="80"/>
      <c r="G1459" s="73"/>
      <c r="H1459" s="82"/>
      <c r="I1459" s="93"/>
      <c r="J1459" s="90"/>
      <c r="K1459" s="83"/>
      <c r="L1459" s="83"/>
      <c r="M1459" s="84"/>
      <c r="N1459" s="83"/>
      <c r="O1459" s="104" t="str">
        <f ca="1">IF($B1459="","",IF(F1459="Arbeitgeberähnliche Stellung",OFFSET(MD!$Q$5,MATCH(Grundlagen_Abrechnung_KAE!$AK$7,MD_JAHR,0),0)*$H1459,IF(((AD1459/12*M1459*12)+N1459)&gt;AF1459,AF1459/12,((AD1459/12*M1459*12)+N1459)/12)))</f>
        <v/>
      </c>
      <c r="P1459" s="90"/>
      <c r="Q1459" s="90"/>
      <c r="R1459" s="104">
        <f t="shared" si="200"/>
        <v>0</v>
      </c>
      <c r="T1459" s="145">
        <f t="shared" si="201"/>
        <v>0</v>
      </c>
      <c r="U1459" s="76">
        <f t="shared" ca="1" si="202"/>
        <v>0</v>
      </c>
      <c r="V1459" s="76">
        <f t="shared" ca="1" si="208"/>
        <v>0</v>
      </c>
      <c r="W1459" s="76">
        <f t="shared" ca="1" si="203"/>
        <v>0</v>
      </c>
      <c r="Y1459" s="106" t="str">
        <f t="shared" si="204"/>
        <v>prüfen</v>
      </c>
      <c r="Z1459" s="107" t="str">
        <f ca="1">IFERROR(OFFSET(MD!$U$5,MATCH(Grundlagen_Abrechnung_KAE!$E1459,MD_GENDER,0),0),"")</f>
        <v/>
      </c>
      <c r="AA1459" s="104">
        <f t="shared" si="205"/>
        <v>0</v>
      </c>
      <c r="AC1459" s="104">
        <f t="shared" si="206"/>
        <v>0</v>
      </c>
      <c r="AD1459" s="104">
        <f ca="1">IF(F1459="Arbeitgeberähnliche Stellung",OFFSET(MD!$Q$5,MATCH(Grundlagen_Abrechnung_KAE!$AK$7,MD_JAHR,0),0)*$H1459,IF(J1459&gt;0,AC1459,I1459))</f>
        <v>0</v>
      </c>
      <c r="AF1459" s="85" t="e">
        <f ca="1">OFFSET(MD!$P$5,MATCH($AK$7,MD_JAHR,0),0)*12</f>
        <v>#VALUE!</v>
      </c>
      <c r="AG1459" s="85">
        <f t="shared" si="207"/>
        <v>0</v>
      </c>
      <c r="AH1459" s="81"/>
      <c r="AJ1459" s="72"/>
      <c r="AK1459" s="72"/>
      <c r="AL1459" s="72"/>
      <c r="AM1459" s="72"/>
      <c r="AN1459" s="72"/>
    </row>
    <row r="1460" spans="2:40" ht="15" customHeight="1" x14ac:dyDescent="0.2">
      <c r="B1460" s="78"/>
      <c r="C1460" s="78"/>
      <c r="D1460" s="78"/>
      <c r="E1460" s="79"/>
      <c r="F1460" s="80"/>
      <c r="G1460" s="73"/>
      <c r="H1460" s="82"/>
      <c r="I1460" s="93"/>
      <c r="J1460" s="90"/>
      <c r="K1460" s="83"/>
      <c r="L1460" s="83"/>
      <c r="M1460" s="84"/>
      <c r="N1460" s="83"/>
      <c r="O1460" s="104" t="str">
        <f ca="1">IF($B1460="","",IF(F1460="Arbeitgeberähnliche Stellung",OFFSET(MD!$Q$5,MATCH(Grundlagen_Abrechnung_KAE!$AK$7,MD_JAHR,0),0)*$H1460,IF(((AD1460/12*M1460*12)+N1460)&gt;AF1460,AF1460/12,((AD1460/12*M1460*12)+N1460)/12)))</f>
        <v/>
      </c>
      <c r="P1460" s="90"/>
      <c r="Q1460" s="90"/>
      <c r="R1460" s="104">
        <f t="shared" si="200"/>
        <v>0</v>
      </c>
      <c r="T1460" s="145">
        <f t="shared" si="201"/>
        <v>0</v>
      </c>
      <c r="U1460" s="76">
        <f t="shared" ca="1" si="202"/>
        <v>0</v>
      </c>
      <c r="V1460" s="76">
        <f t="shared" ca="1" si="208"/>
        <v>0</v>
      </c>
      <c r="W1460" s="76">
        <f t="shared" ca="1" si="203"/>
        <v>0</v>
      </c>
      <c r="Y1460" s="106" t="str">
        <f t="shared" si="204"/>
        <v>prüfen</v>
      </c>
      <c r="Z1460" s="107" t="str">
        <f ca="1">IFERROR(OFFSET(MD!$U$5,MATCH(Grundlagen_Abrechnung_KAE!$E1460,MD_GENDER,0),0),"")</f>
        <v/>
      </c>
      <c r="AA1460" s="104">
        <f t="shared" si="205"/>
        <v>0</v>
      </c>
      <c r="AC1460" s="104">
        <f t="shared" si="206"/>
        <v>0</v>
      </c>
      <c r="AD1460" s="104">
        <f ca="1">IF(F1460="Arbeitgeberähnliche Stellung",OFFSET(MD!$Q$5,MATCH(Grundlagen_Abrechnung_KAE!$AK$7,MD_JAHR,0),0)*$H1460,IF(J1460&gt;0,AC1460,I1460))</f>
        <v>0</v>
      </c>
      <c r="AF1460" s="85" t="e">
        <f ca="1">OFFSET(MD!$P$5,MATCH($AK$7,MD_JAHR,0),0)*12</f>
        <v>#VALUE!</v>
      </c>
      <c r="AG1460" s="85">
        <f t="shared" si="207"/>
        <v>0</v>
      </c>
      <c r="AH1460" s="81"/>
      <c r="AJ1460" s="72"/>
      <c r="AK1460" s="72"/>
      <c r="AL1460" s="72"/>
      <c r="AM1460" s="72"/>
      <c r="AN1460" s="72"/>
    </row>
    <row r="1461" spans="2:40" ht="15" customHeight="1" x14ac:dyDescent="0.2">
      <c r="B1461" s="78"/>
      <c r="C1461" s="78"/>
      <c r="D1461" s="78"/>
      <c r="E1461" s="79"/>
      <c r="F1461" s="80"/>
      <c r="G1461" s="73"/>
      <c r="H1461" s="82"/>
      <c r="I1461" s="93"/>
      <c r="J1461" s="90"/>
      <c r="K1461" s="83"/>
      <c r="L1461" s="83"/>
      <c r="M1461" s="84"/>
      <c r="N1461" s="83"/>
      <c r="O1461" s="104" t="str">
        <f ca="1">IF($B1461="","",IF(F1461="Arbeitgeberähnliche Stellung",OFFSET(MD!$Q$5,MATCH(Grundlagen_Abrechnung_KAE!$AK$7,MD_JAHR,0),0)*$H1461,IF(((AD1461/12*M1461*12)+N1461)&gt;AF1461,AF1461/12,((AD1461/12*M1461*12)+N1461)/12)))</f>
        <v/>
      </c>
      <c r="P1461" s="90"/>
      <c r="Q1461" s="90"/>
      <c r="R1461" s="104">
        <f t="shared" si="200"/>
        <v>0</v>
      </c>
      <c r="T1461" s="145">
        <f t="shared" si="201"/>
        <v>0</v>
      </c>
      <c r="U1461" s="76">
        <f t="shared" ca="1" si="202"/>
        <v>0</v>
      </c>
      <c r="V1461" s="76">
        <f t="shared" ca="1" si="208"/>
        <v>0</v>
      </c>
      <c r="W1461" s="76">
        <f t="shared" ca="1" si="203"/>
        <v>0</v>
      </c>
      <c r="Y1461" s="106" t="str">
        <f t="shared" si="204"/>
        <v>prüfen</v>
      </c>
      <c r="Z1461" s="107" t="str">
        <f ca="1">IFERROR(OFFSET(MD!$U$5,MATCH(Grundlagen_Abrechnung_KAE!$E1461,MD_GENDER,0),0),"")</f>
        <v/>
      </c>
      <c r="AA1461" s="104">
        <f t="shared" si="205"/>
        <v>0</v>
      </c>
      <c r="AC1461" s="104">
        <f t="shared" si="206"/>
        <v>0</v>
      </c>
      <c r="AD1461" s="104">
        <f ca="1">IF(F1461="Arbeitgeberähnliche Stellung",OFFSET(MD!$Q$5,MATCH(Grundlagen_Abrechnung_KAE!$AK$7,MD_JAHR,0),0)*$H1461,IF(J1461&gt;0,AC1461,I1461))</f>
        <v>0</v>
      </c>
      <c r="AF1461" s="85" t="e">
        <f ca="1">OFFSET(MD!$P$5,MATCH($AK$7,MD_JAHR,0),0)*12</f>
        <v>#VALUE!</v>
      </c>
      <c r="AG1461" s="85">
        <f t="shared" si="207"/>
        <v>0</v>
      </c>
      <c r="AH1461" s="81"/>
      <c r="AJ1461" s="72"/>
      <c r="AK1461" s="72"/>
      <c r="AL1461" s="72"/>
      <c r="AM1461" s="72"/>
      <c r="AN1461" s="72"/>
    </row>
    <row r="1462" spans="2:40" ht="15" customHeight="1" x14ac:dyDescent="0.2">
      <c r="B1462" s="78"/>
      <c r="C1462" s="78"/>
      <c r="D1462" s="78"/>
      <c r="E1462" s="79"/>
      <c r="F1462" s="80"/>
      <c r="G1462" s="73"/>
      <c r="H1462" s="82"/>
      <c r="I1462" s="93"/>
      <c r="J1462" s="90"/>
      <c r="K1462" s="83"/>
      <c r="L1462" s="83"/>
      <c r="M1462" s="84"/>
      <c r="N1462" s="83"/>
      <c r="O1462" s="104" t="str">
        <f ca="1">IF($B1462="","",IF(F1462="Arbeitgeberähnliche Stellung",OFFSET(MD!$Q$5,MATCH(Grundlagen_Abrechnung_KAE!$AK$7,MD_JAHR,0),0)*$H1462,IF(((AD1462/12*M1462*12)+N1462)&gt;AF1462,AF1462/12,((AD1462/12*M1462*12)+N1462)/12)))</f>
        <v/>
      </c>
      <c r="P1462" s="90"/>
      <c r="Q1462" s="90"/>
      <c r="R1462" s="104">
        <f t="shared" si="200"/>
        <v>0</v>
      </c>
      <c r="T1462" s="145">
        <f t="shared" si="201"/>
        <v>0</v>
      </c>
      <c r="U1462" s="76">
        <f t="shared" ca="1" si="202"/>
        <v>0</v>
      </c>
      <c r="V1462" s="76">
        <f t="shared" ca="1" si="208"/>
        <v>0</v>
      </c>
      <c r="W1462" s="76">
        <f t="shared" ca="1" si="203"/>
        <v>0</v>
      </c>
      <c r="Y1462" s="106" t="str">
        <f t="shared" si="204"/>
        <v>prüfen</v>
      </c>
      <c r="Z1462" s="107" t="str">
        <f ca="1">IFERROR(OFFSET(MD!$U$5,MATCH(Grundlagen_Abrechnung_KAE!$E1462,MD_GENDER,0),0),"")</f>
        <v/>
      </c>
      <c r="AA1462" s="104">
        <f t="shared" si="205"/>
        <v>0</v>
      </c>
      <c r="AC1462" s="104">
        <f t="shared" si="206"/>
        <v>0</v>
      </c>
      <c r="AD1462" s="104">
        <f ca="1">IF(F1462="Arbeitgeberähnliche Stellung",OFFSET(MD!$Q$5,MATCH(Grundlagen_Abrechnung_KAE!$AK$7,MD_JAHR,0),0)*$H1462,IF(J1462&gt;0,AC1462,I1462))</f>
        <v>0</v>
      </c>
      <c r="AF1462" s="85" t="e">
        <f ca="1">OFFSET(MD!$P$5,MATCH($AK$7,MD_JAHR,0),0)*12</f>
        <v>#VALUE!</v>
      </c>
      <c r="AG1462" s="85">
        <f t="shared" si="207"/>
        <v>0</v>
      </c>
      <c r="AH1462" s="81"/>
      <c r="AJ1462" s="72"/>
      <c r="AK1462" s="72"/>
      <c r="AL1462" s="72"/>
      <c r="AM1462" s="72"/>
      <c r="AN1462" s="72"/>
    </row>
    <row r="1463" spans="2:40" ht="15" customHeight="1" x14ac:dyDescent="0.2">
      <c r="B1463" s="78"/>
      <c r="C1463" s="78"/>
      <c r="D1463" s="78"/>
      <c r="E1463" s="79"/>
      <c r="F1463" s="80"/>
      <c r="G1463" s="73"/>
      <c r="H1463" s="82"/>
      <c r="I1463" s="93"/>
      <c r="J1463" s="90"/>
      <c r="K1463" s="83"/>
      <c r="L1463" s="83"/>
      <c r="M1463" s="84"/>
      <c r="N1463" s="83"/>
      <c r="O1463" s="104" t="str">
        <f ca="1">IF($B1463="","",IF(F1463="Arbeitgeberähnliche Stellung",OFFSET(MD!$Q$5,MATCH(Grundlagen_Abrechnung_KAE!$AK$7,MD_JAHR,0),0)*$H1463,IF(((AD1463/12*M1463*12)+N1463)&gt;AF1463,AF1463/12,((AD1463/12*M1463*12)+N1463)/12)))</f>
        <v/>
      </c>
      <c r="P1463" s="90"/>
      <c r="Q1463" s="90"/>
      <c r="R1463" s="104">
        <f t="shared" si="200"/>
        <v>0</v>
      </c>
      <c r="T1463" s="145">
        <f t="shared" si="201"/>
        <v>0</v>
      </c>
      <c r="U1463" s="76">
        <f t="shared" ca="1" si="202"/>
        <v>0</v>
      </c>
      <c r="V1463" s="76">
        <f t="shared" ca="1" si="208"/>
        <v>0</v>
      </c>
      <c r="W1463" s="76">
        <f t="shared" ca="1" si="203"/>
        <v>0</v>
      </c>
      <c r="Y1463" s="106" t="str">
        <f t="shared" si="204"/>
        <v>prüfen</v>
      </c>
      <c r="Z1463" s="107" t="str">
        <f ca="1">IFERROR(OFFSET(MD!$U$5,MATCH(Grundlagen_Abrechnung_KAE!$E1463,MD_GENDER,0),0),"")</f>
        <v/>
      </c>
      <c r="AA1463" s="104">
        <f t="shared" si="205"/>
        <v>0</v>
      </c>
      <c r="AC1463" s="104">
        <f t="shared" si="206"/>
        <v>0</v>
      </c>
      <c r="AD1463" s="104">
        <f ca="1">IF(F1463="Arbeitgeberähnliche Stellung",OFFSET(MD!$Q$5,MATCH(Grundlagen_Abrechnung_KAE!$AK$7,MD_JAHR,0),0)*$H1463,IF(J1463&gt;0,AC1463,I1463))</f>
        <v>0</v>
      </c>
      <c r="AF1463" s="85" t="e">
        <f ca="1">OFFSET(MD!$P$5,MATCH($AK$7,MD_JAHR,0),0)*12</f>
        <v>#VALUE!</v>
      </c>
      <c r="AG1463" s="85">
        <f t="shared" si="207"/>
        <v>0</v>
      </c>
      <c r="AH1463" s="81"/>
      <c r="AJ1463" s="72"/>
      <c r="AK1463" s="72"/>
      <c r="AL1463" s="72"/>
      <c r="AM1463" s="72"/>
      <c r="AN1463" s="72"/>
    </row>
    <row r="1464" spans="2:40" ht="15" customHeight="1" x14ac:dyDescent="0.2">
      <c r="B1464" s="78"/>
      <c r="C1464" s="78"/>
      <c r="D1464" s="78"/>
      <c r="E1464" s="79"/>
      <c r="F1464" s="80"/>
      <c r="G1464" s="73"/>
      <c r="H1464" s="82"/>
      <c r="I1464" s="93"/>
      <c r="J1464" s="90"/>
      <c r="K1464" s="83"/>
      <c r="L1464" s="83"/>
      <c r="M1464" s="84"/>
      <c r="N1464" s="83"/>
      <c r="O1464" s="104" t="str">
        <f ca="1">IF($B1464="","",IF(F1464="Arbeitgeberähnliche Stellung",OFFSET(MD!$Q$5,MATCH(Grundlagen_Abrechnung_KAE!$AK$7,MD_JAHR,0),0)*$H1464,IF(((AD1464/12*M1464*12)+N1464)&gt;AF1464,AF1464/12,((AD1464/12*M1464*12)+N1464)/12)))</f>
        <v/>
      </c>
      <c r="P1464" s="90"/>
      <c r="Q1464" s="90"/>
      <c r="R1464" s="104">
        <f t="shared" si="200"/>
        <v>0</v>
      </c>
      <c r="T1464" s="145">
        <f t="shared" si="201"/>
        <v>0</v>
      </c>
      <c r="U1464" s="76">
        <f t="shared" ca="1" si="202"/>
        <v>0</v>
      </c>
      <c r="V1464" s="76">
        <f t="shared" ca="1" si="208"/>
        <v>0</v>
      </c>
      <c r="W1464" s="76">
        <f t="shared" ca="1" si="203"/>
        <v>0</v>
      </c>
      <c r="Y1464" s="106" t="str">
        <f t="shared" si="204"/>
        <v>prüfen</v>
      </c>
      <c r="Z1464" s="107" t="str">
        <f ca="1">IFERROR(OFFSET(MD!$U$5,MATCH(Grundlagen_Abrechnung_KAE!$E1464,MD_GENDER,0),0),"")</f>
        <v/>
      </c>
      <c r="AA1464" s="104">
        <f t="shared" si="205"/>
        <v>0</v>
      </c>
      <c r="AC1464" s="104">
        <f t="shared" si="206"/>
        <v>0</v>
      </c>
      <c r="AD1464" s="104">
        <f ca="1">IF(F1464="Arbeitgeberähnliche Stellung",OFFSET(MD!$Q$5,MATCH(Grundlagen_Abrechnung_KAE!$AK$7,MD_JAHR,0),0)*$H1464,IF(J1464&gt;0,AC1464,I1464))</f>
        <v>0</v>
      </c>
      <c r="AF1464" s="85" t="e">
        <f ca="1">OFFSET(MD!$P$5,MATCH($AK$7,MD_JAHR,0),0)*12</f>
        <v>#VALUE!</v>
      </c>
      <c r="AG1464" s="85">
        <f t="shared" si="207"/>
        <v>0</v>
      </c>
      <c r="AH1464" s="81"/>
      <c r="AJ1464" s="72"/>
      <c r="AK1464" s="72"/>
      <c r="AL1464" s="72"/>
      <c r="AM1464" s="72"/>
      <c r="AN1464" s="72"/>
    </row>
    <row r="1465" spans="2:40" ht="15" customHeight="1" x14ac:dyDescent="0.2">
      <c r="B1465" s="78"/>
      <c r="C1465" s="78"/>
      <c r="D1465" s="78"/>
      <c r="E1465" s="79"/>
      <c r="F1465" s="80"/>
      <c r="G1465" s="73"/>
      <c r="H1465" s="82"/>
      <c r="I1465" s="93"/>
      <c r="J1465" s="90"/>
      <c r="K1465" s="83"/>
      <c r="L1465" s="83"/>
      <c r="M1465" s="84"/>
      <c r="N1465" s="83"/>
      <c r="O1465" s="104" t="str">
        <f ca="1">IF($B1465="","",IF(F1465="Arbeitgeberähnliche Stellung",OFFSET(MD!$Q$5,MATCH(Grundlagen_Abrechnung_KAE!$AK$7,MD_JAHR,0),0)*$H1465,IF(((AD1465/12*M1465*12)+N1465)&gt;AF1465,AF1465/12,((AD1465/12*M1465*12)+N1465)/12)))</f>
        <v/>
      </c>
      <c r="P1465" s="90"/>
      <c r="Q1465" s="90"/>
      <c r="R1465" s="104">
        <f t="shared" si="200"/>
        <v>0</v>
      </c>
      <c r="T1465" s="145">
        <f t="shared" si="201"/>
        <v>0</v>
      </c>
      <c r="U1465" s="76">
        <f t="shared" ca="1" si="202"/>
        <v>0</v>
      </c>
      <c r="V1465" s="76">
        <f t="shared" ca="1" si="208"/>
        <v>0</v>
      </c>
      <c r="W1465" s="76">
        <f t="shared" ca="1" si="203"/>
        <v>0</v>
      </c>
      <c r="Y1465" s="106" t="str">
        <f t="shared" si="204"/>
        <v>prüfen</v>
      </c>
      <c r="Z1465" s="107" t="str">
        <f ca="1">IFERROR(OFFSET(MD!$U$5,MATCH(Grundlagen_Abrechnung_KAE!$E1465,MD_GENDER,0),0),"")</f>
        <v/>
      </c>
      <c r="AA1465" s="104">
        <f t="shared" si="205"/>
        <v>0</v>
      </c>
      <c r="AC1465" s="104">
        <f t="shared" si="206"/>
        <v>0</v>
      </c>
      <c r="AD1465" s="104">
        <f ca="1">IF(F1465="Arbeitgeberähnliche Stellung",OFFSET(MD!$Q$5,MATCH(Grundlagen_Abrechnung_KAE!$AK$7,MD_JAHR,0),0)*$H1465,IF(J1465&gt;0,AC1465,I1465))</f>
        <v>0</v>
      </c>
      <c r="AF1465" s="85" t="e">
        <f ca="1">OFFSET(MD!$P$5,MATCH($AK$7,MD_JAHR,0),0)*12</f>
        <v>#VALUE!</v>
      </c>
      <c r="AG1465" s="85">
        <f t="shared" si="207"/>
        <v>0</v>
      </c>
      <c r="AH1465" s="81"/>
      <c r="AJ1465" s="72"/>
      <c r="AK1465" s="72"/>
      <c r="AL1465" s="72"/>
      <c r="AM1465" s="72"/>
      <c r="AN1465" s="72"/>
    </row>
    <row r="1466" spans="2:40" ht="15" customHeight="1" x14ac:dyDescent="0.2">
      <c r="B1466" s="78"/>
      <c r="C1466" s="78"/>
      <c r="D1466" s="78"/>
      <c r="E1466" s="79"/>
      <c r="F1466" s="80"/>
      <c r="G1466" s="73"/>
      <c r="H1466" s="82"/>
      <c r="I1466" s="93"/>
      <c r="J1466" s="90"/>
      <c r="K1466" s="83"/>
      <c r="L1466" s="83"/>
      <c r="M1466" s="84"/>
      <c r="N1466" s="83"/>
      <c r="O1466" s="104" t="str">
        <f ca="1">IF($B1466="","",IF(F1466="Arbeitgeberähnliche Stellung",OFFSET(MD!$Q$5,MATCH(Grundlagen_Abrechnung_KAE!$AK$7,MD_JAHR,0),0)*$H1466,IF(((AD1466/12*M1466*12)+N1466)&gt;AF1466,AF1466/12,((AD1466/12*M1466*12)+N1466)/12)))</f>
        <v/>
      </c>
      <c r="P1466" s="90"/>
      <c r="Q1466" s="90"/>
      <c r="R1466" s="104">
        <f t="shared" si="200"/>
        <v>0</v>
      </c>
      <c r="T1466" s="145">
        <f t="shared" si="201"/>
        <v>0</v>
      </c>
      <c r="U1466" s="76">
        <f t="shared" ca="1" si="202"/>
        <v>0</v>
      </c>
      <c r="V1466" s="76">
        <f t="shared" ca="1" si="208"/>
        <v>0</v>
      </c>
      <c r="W1466" s="76">
        <f t="shared" ca="1" si="203"/>
        <v>0</v>
      </c>
      <c r="Y1466" s="106" t="str">
        <f t="shared" si="204"/>
        <v>prüfen</v>
      </c>
      <c r="Z1466" s="107" t="str">
        <f ca="1">IFERROR(OFFSET(MD!$U$5,MATCH(Grundlagen_Abrechnung_KAE!$E1466,MD_GENDER,0),0),"")</f>
        <v/>
      </c>
      <c r="AA1466" s="104">
        <f t="shared" si="205"/>
        <v>0</v>
      </c>
      <c r="AC1466" s="104">
        <f t="shared" si="206"/>
        <v>0</v>
      </c>
      <c r="AD1466" s="104">
        <f ca="1">IF(F1466="Arbeitgeberähnliche Stellung",OFFSET(MD!$Q$5,MATCH(Grundlagen_Abrechnung_KAE!$AK$7,MD_JAHR,0),0)*$H1466,IF(J1466&gt;0,AC1466,I1466))</f>
        <v>0</v>
      </c>
      <c r="AF1466" s="85" t="e">
        <f ca="1">OFFSET(MD!$P$5,MATCH($AK$7,MD_JAHR,0),0)*12</f>
        <v>#VALUE!</v>
      </c>
      <c r="AG1466" s="85">
        <f t="shared" si="207"/>
        <v>0</v>
      </c>
      <c r="AH1466" s="81"/>
      <c r="AJ1466" s="72"/>
      <c r="AK1466" s="72"/>
      <c r="AL1466" s="72"/>
      <c r="AM1466" s="72"/>
      <c r="AN1466" s="72"/>
    </row>
    <row r="1467" spans="2:40" ht="15" customHeight="1" x14ac:dyDescent="0.2">
      <c r="B1467" s="78"/>
      <c r="C1467" s="78"/>
      <c r="D1467" s="78"/>
      <c r="E1467" s="79"/>
      <c r="F1467" s="80"/>
      <c r="G1467" s="73"/>
      <c r="H1467" s="82"/>
      <c r="I1467" s="93"/>
      <c r="J1467" s="90"/>
      <c r="K1467" s="83"/>
      <c r="L1467" s="83"/>
      <c r="M1467" s="84"/>
      <c r="N1467" s="83"/>
      <c r="O1467" s="104" t="str">
        <f ca="1">IF($B1467="","",IF(F1467="Arbeitgeberähnliche Stellung",OFFSET(MD!$Q$5,MATCH(Grundlagen_Abrechnung_KAE!$AK$7,MD_JAHR,0),0)*$H1467,IF(((AD1467/12*M1467*12)+N1467)&gt;AF1467,AF1467/12,((AD1467/12*M1467*12)+N1467)/12)))</f>
        <v/>
      </c>
      <c r="P1467" s="90"/>
      <c r="Q1467" s="90"/>
      <c r="R1467" s="104">
        <f t="shared" si="200"/>
        <v>0</v>
      </c>
      <c r="T1467" s="145">
        <f t="shared" si="201"/>
        <v>0</v>
      </c>
      <c r="U1467" s="76">
        <f t="shared" ca="1" si="202"/>
        <v>0</v>
      </c>
      <c r="V1467" s="76">
        <f t="shared" ca="1" si="208"/>
        <v>0</v>
      </c>
      <c r="W1467" s="76">
        <f t="shared" ca="1" si="203"/>
        <v>0</v>
      </c>
      <c r="Y1467" s="106" t="str">
        <f t="shared" si="204"/>
        <v>prüfen</v>
      </c>
      <c r="Z1467" s="107" t="str">
        <f ca="1">IFERROR(OFFSET(MD!$U$5,MATCH(Grundlagen_Abrechnung_KAE!$E1467,MD_GENDER,0),0),"")</f>
        <v/>
      </c>
      <c r="AA1467" s="104">
        <f t="shared" si="205"/>
        <v>0</v>
      </c>
      <c r="AC1467" s="104">
        <f t="shared" si="206"/>
        <v>0</v>
      </c>
      <c r="AD1467" s="104">
        <f ca="1">IF(F1467="Arbeitgeberähnliche Stellung",OFFSET(MD!$Q$5,MATCH(Grundlagen_Abrechnung_KAE!$AK$7,MD_JAHR,0),0)*$H1467,IF(J1467&gt;0,AC1467,I1467))</f>
        <v>0</v>
      </c>
      <c r="AF1467" s="85" t="e">
        <f ca="1">OFFSET(MD!$P$5,MATCH($AK$7,MD_JAHR,0),0)*12</f>
        <v>#VALUE!</v>
      </c>
      <c r="AG1467" s="85">
        <f t="shared" si="207"/>
        <v>0</v>
      </c>
      <c r="AH1467" s="81"/>
      <c r="AJ1467" s="72"/>
      <c r="AK1467" s="72"/>
      <c r="AL1467" s="72"/>
      <c r="AM1467" s="72"/>
      <c r="AN1467" s="72"/>
    </row>
    <row r="1468" spans="2:40" ht="15" customHeight="1" x14ac:dyDescent="0.2">
      <c r="B1468" s="78"/>
      <c r="C1468" s="78"/>
      <c r="D1468" s="78"/>
      <c r="E1468" s="79"/>
      <c r="F1468" s="80"/>
      <c r="G1468" s="73"/>
      <c r="H1468" s="82"/>
      <c r="I1468" s="93"/>
      <c r="J1468" s="90"/>
      <c r="K1468" s="83"/>
      <c r="L1468" s="83"/>
      <c r="M1468" s="84"/>
      <c r="N1468" s="83"/>
      <c r="O1468" s="104" t="str">
        <f ca="1">IF($B1468="","",IF(F1468="Arbeitgeberähnliche Stellung",OFFSET(MD!$Q$5,MATCH(Grundlagen_Abrechnung_KAE!$AK$7,MD_JAHR,0),0)*$H1468,IF(((AD1468/12*M1468*12)+N1468)&gt;AF1468,AF1468/12,((AD1468/12*M1468*12)+N1468)/12)))</f>
        <v/>
      </c>
      <c r="P1468" s="90"/>
      <c r="Q1468" s="90"/>
      <c r="R1468" s="104">
        <f t="shared" si="200"/>
        <v>0</v>
      </c>
      <c r="T1468" s="145">
        <f t="shared" si="201"/>
        <v>0</v>
      </c>
      <c r="U1468" s="76">
        <f t="shared" ca="1" si="202"/>
        <v>0</v>
      </c>
      <c r="V1468" s="76">
        <f t="shared" ca="1" si="208"/>
        <v>0</v>
      </c>
      <c r="W1468" s="76">
        <f t="shared" ca="1" si="203"/>
        <v>0</v>
      </c>
      <c r="Y1468" s="106" t="str">
        <f t="shared" si="204"/>
        <v>prüfen</v>
      </c>
      <c r="Z1468" s="107" t="str">
        <f ca="1">IFERROR(OFFSET(MD!$U$5,MATCH(Grundlagen_Abrechnung_KAE!$E1468,MD_GENDER,0),0),"")</f>
        <v/>
      </c>
      <c r="AA1468" s="104">
        <f t="shared" si="205"/>
        <v>0</v>
      </c>
      <c r="AC1468" s="104">
        <f t="shared" si="206"/>
        <v>0</v>
      </c>
      <c r="AD1468" s="104">
        <f ca="1">IF(F1468="Arbeitgeberähnliche Stellung",OFFSET(MD!$Q$5,MATCH(Grundlagen_Abrechnung_KAE!$AK$7,MD_JAHR,0),0)*$H1468,IF(J1468&gt;0,AC1468,I1468))</f>
        <v>0</v>
      </c>
      <c r="AF1468" s="85" t="e">
        <f ca="1">OFFSET(MD!$P$5,MATCH($AK$7,MD_JAHR,0),0)*12</f>
        <v>#VALUE!</v>
      </c>
      <c r="AG1468" s="85">
        <f t="shared" si="207"/>
        <v>0</v>
      </c>
      <c r="AH1468" s="81"/>
      <c r="AJ1468" s="72"/>
      <c r="AK1468" s="72"/>
      <c r="AL1468" s="72"/>
      <c r="AM1468" s="72"/>
      <c r="AN1468" s="72"/>
    </row>
    <row r="1469" spans="2:40" ht="15" customHeight="1" x14ac:dyDescent="0.2">
      <c r="B1469" s="78"/>
      <c r="C1469" s="78"/>
      <c r="D1469" s="78"/>
      <c r="E1469" s="79"/>
      <c r="F1469" s="80"/>
      <c r="G1469" s="73"/>
      <c r="H1469" s="82"/>
      <c r="I1469" s="93"/>
      <c r="J1469" s="90"/>
      <c r="K1469" s="83"/>
      <c r="L1469" s="83"/>
      <c r="M1469" s="84"/>
      <c r="N1469" s="83"/>
      <c r="O1469" s="104" t="str">
        <f ca="1">IF($B1469="","",IF(F1469="Arbeitgeberähnliche Stellung",OFFSET(MD!$Q$5,MATCH(Grundlagen_Abrechnung_KAE!$AK$7,MD_JAHR,0),0)*$H1469,IF(((AD1469/12*M1469*12)+N1469)&gt;AF1469,AF1469/12,((AD1469/12*M1469*12)+N1469)/12)))</f>
        <v/>
      </c>
      <c r="P1469" s="90"/>
      <c r="Q1469" s="90"/>
      <c r="R1469" s="104">
        <f t="shared" si="200"/>
        <v>0</v>
      </c>
      <c r="T1469" s="145">
        <f t="shared" si="201"/>
        <v>0</v>
      </c>
      <c r="U1469" s="76">
        <f t="shared" ca="1" si="202"/>
        <v>0</v>
      </c>
      <c r="V1469" s="76">
        <f t="shared" ca="1" si="208"/>
        <v>0</v>
      </c>
      <c r="W1469" s="76">
        <f t="shared" ca="1" si="203"/>
        <v>0</v>
      </c>
      <c r="Y1469" s="106" t="str">
        <f t="shared" si="204"/>
        <v>prüfen</v>
      </c>
      <c r="Z1469" s="107" t="str">
        <f ca="1">IFERROR(OFFSET(MD!$U$5,MATCH(Grundlagen_Abrechnung_KAE!$E1469,MD_GENDER,0),0),"")</f>
        <v/>
      </c>
      <c r="AA1469" s="104">
        <f t="shared" si="205"/>
        <v>0</v>
      </c>
      <c r="AC1469" s="104">
        <f t="shared" si="206"/>
        <v>0</v>
      </c>
      <c r="AD1469" s="104">
        <f ca="1">IF(F1469="Arbeitgeberähnliche Stellung",OFFSET(MD!$Q$5,MATCH(Grundlagen_Abrechnung_KAE!$AK$7,MD_JAHR,0),0)*$H1469,IF(J1469&gt;0,AC1469,I1469))</f>
        <v>0</v>
      </c>
      <c r="AF1469" s="85" t="e">
        <f ca="1">OFFSET(MD!$P$5,MATCH($AK$7,MD_JAHR,0),0)*12</f>
        <v>#VALUE!</v>
      </c>
      <c r="AG1469" s="85">
        <f t="shared" si="207"/>
        <v>0</v>
      </c>
      <c r="AH1469" s="81"/>
      <c r="AJ1469" s="72"/>
      <c r="AK1469" s="72"/>
      <c r="AL1469" s="72"/>
      <c r="AM1469" s="72"/>
      <c r="AN1469" s="72"/>
    </row>
    <row r="1470" spans="2:40" ht="15" customHeight="1" x14ac:dyDescent="0.2">
      <c r="B1470" s="78"/>
      <c r="C1470" s="78"/>
      <c r="D1470" s="78"/>
      <c r="E1470" s="79"/>
      <c r="F1470" s="80"/>
      <c r="G1470" s="73"/>
      <c r="H1470" s="82"/>
      <c r="I1470" s="93"/>
      <c r="J1470" s="90"/>
      <c r="K1470" s="83"/>
      <c r="L1470" s="83"/>
      <c r="M1470" s="84"/>
      <c r="N1470" s="83"/>
      <c r="O1470" s="104" t="str">
        <f ca="1">IF($B1470="","",IF(F1470="Arbeitgeberähnliche Stellung",OFFSET(MD!$Q$5,MATCH(Grundlagen_Abrechnung_KAE!$AK$7,MD_JAHR,0),0)*$H1470,IF(((AD1470/12*M1470*12)+N1470)&gt;AF1470,AF1470/12,((AD1470/12*M1470*12)+N1470)/12)))</f>
        <v/>
      </c>
      <c r="P1470" s="90"/>
      <c r="Q1470" s="90"/>
      <c r="R1470" s="104">
        <f t="shared" si="200"/>
        <v>0</v>
      </c>
      <c r="T1470" s="145">
        <f t="shared" si="201"/>
        <v>0</v>
      </c>
      <c r="U1470" s="76">
        <f t="shared" ca="1" si="202"/>
        <v>0</v>
      </c>
      <c r="V1470" s="76">
        <f t="shared" ca="1" si="208"/>
        <v>0</v>
      </c>
      <c r="W1470" s="76">
        <f t="shared" ca="1" si="203"/>
        <v>0</v>
      </c>
      <c r="Y1470" s="106" t="str">
        <f t="shared" si="204"/>
        <v>prüfen</v>
      </c>
      <c r="Z1470" s="107" t="str">
        <f ca="1">IFERROR(OFFSET(MD!$U$5,MATCH(Grundlagen_Abrechnung_KAE!$E1470,MD_GENDER,0),0),"")</f>
        <v/>
      </c>
      <c r="AA1470" s="104">
        <f t="shared" si="205"/>
        <v>0</v>
      </c>
      <c r="AC1470" s="104">
        <f t="shared" si="206"/>
        <v>0</v>
      </c>
      <c r="AD1470" s="104">
        <f ca="1">IF(F1470="Arbeitgeberähnliche Stellung",OFFSET(MD!$Q$5,MATCH(Grundlagen_Abrechnung_KAE!$AK$7,MD_JAHR,0),0)*$H1470,IF(J1470&gt;0,AC1470,I1470))</f>
        <v>0</v>
      </c>
      <c r="AF1470" s="85" t="e">
        <f ca="1">OFFSET(MD!$P$5,MATCH($AK$7,MD_JAHR,0),0)*12</f>
        <v>#VALUE!</v>
      </c>
      <c r="AG1470" s="85">
        <f t="shared" si="207"/>
        <v>0</v>
      </c>
      <c r="AH1470" s="81"/>
      <c r="AJ1470" s="72"/>
      <c r="AK1470" s="72"/>
      <c r="AL1470" s="72"/>
      <c r="AM1470" s="72"/>
      <c r="AN1470" s="72"/>
    </row>
    <row r="1471" spans="2:40" ht="15" customHeight="1" x14ac:dyDescent="0.2">
      <c r="B1471" s="78"/>
      <c r="C1471" s="78"/>
      <c r="D1471" s="78"/>
      <c r="E1471" s="79"/>
      <c r="F1471" s="80"/>
      <c r="G1471" s="73"/>
      <c r="H1471" s="82"/>
      <c r="I1471" s="93"/>
      <c r="J1471" s="90"/>
      <c r="K1471" s="83"/>
      <c r="L1471" s="83"/>
      <c r="M1471" s="84"/>
      <c r="N1471" s="83"/>
      <c r="O1471" s="104" t="str">
        <f ca="1">IF($B1471="","",IF(F1471="Arbeitgeberähnliche Stellung",OFFSET(MD!$Q$5,MATCH(Grundlagen_Abrechnung_KAE!$AK$7,MD_JAHR,0),0)*$H1471,IF(((AD1471/12*M1471*12)+N1471)&gt;AF1471,AF1471/12,((AD1471/12*M1471*12)+N1471)/12)))</f>
        <v/>
      </c>
      <c r="P1471" s="90"/>
      <c r="Q1471" s="90"/>
      <c r="R1471" s="104">
        <f t="shared" si="200"/>
        <v>0</v>
      </c>
      <c r="T1471" s="145">
        <f t="shared" si="201"/>
        <v>0</v>
      </c>
      <c r="U1471" s="76">
        <f t="shared" ca="1" si="202"/>
        <v>0</v>
      </c>
      <c r="V1471" s="76">
        <f t="shared" ca="1" si="208"/>
        <v>0</v>
      </c>
      <c r="W1471" s="76">
        <f t="shared" ca="1" si="203"/>
        <v>0</v>
      </c>
      <c r="Y1471" s="106" t="str">
        <f t="shared" si="204"/>
        <v>prüfen</v>
      </c>
      <c r="Z1471" s="107" t="str">
        <f ca="1">IFERROR(OFFSET(MD!$U$5,MATCH(Grundlagen_Abrechnung_KAE!$E1471,MD_GENDER,0),0),"")</f>
        <v/>
      </c>
      <c r="AA1471" s="104">
        <f t="shared" si="205"/>
        <v>0</v>
      </c>
      <c r="AC1471" s="104">
        <f t="shared" si="206"/>
        <v>0</v>
      </c>
      <c r="AD1471" s="104">
        <f ca="1">IF(F1471="Arbeitgeberähnliche Stellung",OFFSET(MD!$Q$5,MATCH(Grundlagen_Abrechnung_KAE!$AK$7,MD_JAHR,0),0)*$H1471,IF(J1471&gt;0,AC1471,I1471))</f>
        <v>0</v>
      </c>
      <c r="AF1471" s="85" t="e">
        <f ca="1">OFFSET(MD!$P$5,MATCH($AK$7,MD_JAHR,0),0)*12</f>
        <v>#VALUE!</v>
      </c>
      <c r="AG1471" s="85">
        <f t="shared" si="207"/>
        <v>0</v>
      </c>
      <c r="AH1471" s="81"/>
      <c r="AJ1471" s="72"/>
      <c r="AK1471" s="72"/>
      <c r="AL1471" s="72"/>
      <c r="AM1471" s="72"/>
      <c r="AN1471" s="72"/>
    </row>
    <row r="1472" spans="2:40" ht="15" customHeight="1" x14ac:dyDescent="0.2">
      <c r="B1472" s="78"/>
      <c r="C1472" s="78"/>
      <c r="D1472" s="78"/>
      <c r="E1472" s="79"/>
      <c r="F1472" s="80"/>
      <c r="G1472" s="73"/>
      <c r="H1472" s="82"/>
      <c r="I1472" s="93"/>
      <c r="J1472" s="90"/>
      <c r="K1472" s="83"/>
      <c r="L1472" s="83"/>
      <c r="M1472" s="84"/>
      <c r="N1472" s="83"/>
      <c r="O1472" s="104" t="str">
        <f ca="1">IF($B1472="","",IF(F1472="Arbeitgeberähnliche Stellung",OFFSET(MD!$Q$5,MATCH(Grundlagen_Abrechnung_KAE!$AK$7,MD_JAHR,0),0)*$H1472,IF(((AD1472/12*M1472*12)+N1472)&gt;AF1472,AF1472/12,((AD1472/12*M1472*12)+N1472)/12)))</f>
        <v/>
      </c>
      <c r="P1472" s="90"/>
      <c r="Q1472" s="90"/>
      <c r="R1472" s="104">
        <f t="shared" si="200"/>
        <v>0</v>
      </c>
      <c r="T1472" s="145">
        <f t="shared" si="201"/>
        <v>0</v>
      </c>
      <c r="U1472" s="76">
        <f t="shared" ca="1" si="202"/>
        <v>0</v>
      </c>
      <c r="V1472" s="76">
        <f t="shared" ca="1" si="208"/>
        <v>0</v>
      </c>
      <c r="W1472" s="76">
        <f t="shared" ca="1" si="203"/>
        <v>0</v>
      </c>
      <c r="Y1472" s="106" t="str">
        <f t="shared" si="204"/>
        <v>prüfen</v>
      </c>
      <c r="Z1472" s="107" t="str">
        <f ca="1">IFERROR(OFFSET(MD!$U$5,MATCH(Grundlagen_Abrechnung_KAE!$E1472,MD_GENDER,0),0),"")</f>
        <v/>
      </c>
      <c r="AA1472" s="104">
        <f t="shared" si="205"/>
        <v>0</v>
      </c>
      <c r="AC1472" s="104">
        <f t="shared" si="206"/>
        <v>0</v>
      </c>
      <c r="AD1472" s="104">
        <f ca="1">IF(F1472="Arbeitgeberähnliche Stellung",OFFSET(MD!$Q$5,MATCH(Grundlagen_Abrechnung_KAE!$AK$7,MD_JAHR,0),0)*$H1472,IF(J1472&gt;0,AC1472,I1472))</f>
        <v>0</v>
      </c>
      <c r="AF1472" s="85" t="e">
        <f ca="1">OFFSET(MD!$P$5,MATCH($AK$7,MD_JAHR,0),0)*12</f>
        <v>#VALUE!</v>
      </c>
      <c r="AG1472" s="85">
        <f t="shared" si="207"/>
        <v>0</v>
      </c>
      <c r="AH1472" s="81"/>
      <c r="AJ1472" s="72"/>
      <c r="AK1472" s="72"/>
      <c r="AL1472" s="72"/>
      <c r="AM1472" s="72"/>
      <c r="AN1472" s="72"/>
    </row>
    <row r="1473" spans="2:40" ht="15" customHeight="1" x14ac:dyDescent="0.2">
      <c r="B1473" s="78"/>
      <c r="C1473" s="78"/>
      <c r="D1473" s="78"/>
      <c r="E1473" s="79"/>
      <c r="F1473" s="80"/>
      <c r="G1473" s="73"/>
      <c r="H1473" s="82"/>
      <c r="I1473" s="93"/>
      <c r="J1473" s="90"/>
      <c r="K1473" s="83"/>
      <c r="L1473" s="83"/>
      <c r="M1473" s="84"/>
      <c r="N1473" s="83"/>
      <c r="O1473" s="104" t="str">
        <f ca="1">IF($B1473="","",IF(F1473="Arbeitgeberähnliche Stellung",OFFSET(MD!$Q$5,MATCH(Grundlagen_Abrechnung_KAE!$AK$7,MD_JAHR,0),0)*$H1473,IF(((AD1473/12*M1473*12)+N1473)&gt;AF1473,AF1473/12,((AD1473/12*M1473*12)+N1473)/12)))</f>
        <v/>
      </c>
      <c r="P1473" s="90"/>
      <c r="Q1473" s="90"/>
      <c r="R1473" s="104">
        <f t="shared" si="200"/>
        <v>0</v>
      </c>
      <c r="T1473" s="145">
        <f t="shared" si="201"/>
        <v>0</v>
      </c>
      <c r="U1473" s="76">
        <f t="shared" ca="1" si="202"/>
        <v>0</v>
      </c>
      <c r="V1473" s="76">
        <f t="shared" ca="1" si="208"/>
        <v>0</v>
      </c>
      <c r="W1473" s="76">
        <f t="shared" ca="1" si="203"/>
        <v>0</v>
      </c>
      <c r="Y1473" s="106" t="str">
        <f t="shared" si="204"/>
        <v>prüfen</v>
      </c>
      <c r="Z1473" s="107" t="str">
        <f ca="1">IFERROR(OFFSET(MD!$U$5,MATCH(Grundlagen_Abrechnung_KAE!$E1473,MD_GENDER,0),0),"")</f>
        <v/>
      </c>
      <c r="AA1473" s="104">
        <f t="shared" si="205"/>
        <v>0</v>
      </c>
      <c r="AC1473" s="104">
        <f t="shared" si="206"/>
        <v>0</v>
      </c>
      <c r="AD1473" s="104">
        <f ca="1">IF(F1473="Arbeitgeberähnliche Stellung",OFFSET(MD!$Q$5,MATCH(Grundlagen_Abrechnung_KAE!$AK$7,MD_JAHR,0),0)*$H1473,IF(J1473&gt;0,AC1473,I1473))</f>
        <v>0</v>
      </c>
      <c r="AF1473" s="85" t="e">
        <f ca="1">OFFSET(MD!$P$5,MATCH($AK$7,MD_JAHR,0),0)*12</f>
        <v>#VALUE!</v>
      </c>
      <c r="AG1473" s="85">
        <f t="shared" si="207"/>
        <v>0</v>
      </c>
      <c r="AH1473" s="81"/>
      <c r="AJ1473" s="72"/>
      <c r="AK1473" s="72"/>
      <c r="AL1473" s="72"/>
      <c r="AM1473" s="72"/>
      <c r="AN1473" s="72"/>
    </row>
    <row r="1474" spans="2:40" ht="15" customHeight="1" x14ac:dyDescent="0.2">
      <c r="B1474" s="78"/>
      <c r="C1474" s="78"/>
      <c r="D1474" s="78"/>
      <c r="E1474" s="79"/>
      <c r="F1474" s="80"/>
      <c r="G1474" s="73"/>
      <c r="H1474" s="82"/>
      <c r="I1474" s="93"/>
      <c r="J1474" s="90"/>
      <c r="K1474" s="83"/>
      <c r="L1474" s="83"/>
      <c r="M1474" s="84"/>
      <c r="N1474" s="83"/>
      <c r="O1474" s="104" t="str">
        <f ca="1">IF($B1474="","",IF(F1474="Arbeitgeberähnliche Stellung",OFFSET(MD!$Q$5,MATCH(Grundlagen_Abrechnung_KAE!$AK$7,MD_JAHR,0),0)*$H1474,IF(((AD1474/12*M1474*12)+N1474)&gt;AF1474,AF1474/12,((AD1474/12*M1474*12)+N1474)/12)))</f>
        <v/>
      </c>
      <c r="P1474" s="90"/>
      <c r="Q1474" s="90"/>
      <c r="R1474" s="104">
        <f t="shared" si="200"/>
        <v>0</v>
      </c>
      <c r="T1474" s="145">
        <f t="shared" si="201"/>
        <v>0</v>
      </c>
      <c r="U1474" s="76">
        <f t="shared" ca="1" si="202"/>
        <v>0</v>
      </c>
      <c r="V1474" s="76">
        <f t="shared" ca="1" si="208"/>
        <v>0</v>
      </c>
      <c r="W1474" s="76">
        <f t="shared" ca="1" si="203"/>
        <v>0</v>
      </c>
      <c r="Y1474" s="106" t="str">
        <f t="shared" si="204"/>
        <v>prüfen</v>
      </c>
      <c r="Z1474" s="107" t="str">
        <f ca="1">IFERROR(OFFSET(MD!$U$5,MATCH(Grundlagen_Abrechnung_KAE!$E1474,MD_GENDER,0),0),"")</f>
        <v/>
      </c>
      <c r="AA1474" s="104">
        <f t="shared" si="205"/>
        <v>0</v>
      </c>
      <c r="AC1474" s="104">
        <f t="shared" si="206"/>
        <v>0</v>
      </c>
      <c r="AD1474" s="104">
        <f ca="1">IF(F1474="Arbeitgeberähnliche Stellung",OFFSET(MD!$Q$5,MATCH(Grundlagen_Abrechnung_KAE!$AK$7,MD_JAHR,0),0)*$H1474,IF(J1474&gt;0,AC1474,I1474))</f>
        <v>0</v>
      </c>
      <c r="AF1474" s="85" t="e">
        <f ca="1">OFFSET(MD!$P$5,MATCH($AK$7,MD_JAHR,0),0)*12</f>
        <v>#VALUE!</v>
      </c>
      <c r="AG1474" s="85">
        <f t="shared" si="207"/>
        <v>0</v>
      </c>
      <c r="AH1474" s="81"/>
      <c r="AJ1474" s="72"/>
      <c r="AK1474" s="72"/>
      <c r="AL1474" s="72"/>
      <c r="AM1474" s="72"/>
      <c r="AN1474" s="72"/>
    </row>
    <row r="1475" spans="2:40" ht="15" customHeight="1" x14ac:dyDescent="0.2">
      <c r="B1475" s="78"/>
      <c r="C1475" s="78"/>
      <c r="D1475" s="78"/>
      <c r="E1475" s="79"/>
      <c r="F1475" s="80"/>
      <c r="G1475" s="73"/>
      <c r="H1475" s="82"/>
      <c r="I1475" s="93"/>
      <c r="J1475" s="90"/>
      <c r="K1475" s="83"/>
      <c r="L1475" s="83"/>
      <c r="M1475" s="84"/>
      <c r="N1475" s="83"/>
      <c r="O1475" s="104" t="str">
        <f ca="1">IF($B1475="","",IF(F1475="Arbeitgeberähnliche Stellung",OFFSET(MD!$Q$5,MATCH(Grundlagen_Abrechnung_KAE!$AK$7,MD_JAHR,0),0)*$H1475,IF(((AD1475/12*M1475*12)+N1475)&gt;AF1475,AF1475/12,((AD1475/12*M1475*12)+N1475)/12)))</f>
        <v/>
      </c>
      <c r="P1475" s="90"/>
      <c r="Q1475" s="90"/>
      <c r="R1475" s="104">
        <f t="shared" si="200"/>
        <v>0</v>
      </c>
      <c r="T1475" s="145">
        <f t="shared" si="201"/>
        <v>0</v>
      </c>
      <c r="U1475" s="76">
        <f t="shared" ca="1" si="202"/>
        <v>0</v>
      </c>
      <c r="V1475" s="76">
        <f t="shared" ca="1" si="208"/>
        <v>0</v>
      </c>
      <c r="W1475" s="76">
        <f t="shared" ca="1" si="203"/>
        <v>0</v>
      </c>
      <c r="Y1475" s="106" t="str">
        <f t="shared" si="204"/>
        <v>prüfen</v>
      </c>
      <c r="Z1475" s="107" t="str">
        <f ca="1">IFERROR(OFFSET(MD!$U$5,MATCH(Grundlagen_Abrechnung_KAE!$E1475,MD_GENDER,0),0),"")</f>
        <v/>
      </c>
      <c r="AA1475" s="104">
        <f t="shared" si="205"/>
        <v>0</v>
      </c>
      <c r="AC1475" s="104">
        <f t="shared" si="206"/>
        <v>0</v>
      </c>
      <c r="AD1475" s="104">
        <f ca="1">IF(F1475="Arbeitgeberähnliche Stellung",OFFSET(MD!$Q$5,MATCH(Grundlagen_Abrechnung_KAE!$AK$7,MD_JAHR,0),0)*$H1475,IF(J1475&gt;0,AC1475,I1475))</f>
        <v>0</v>
      </c>
      <c r="AF1475" s="85" t="e">
        <f ca="1">OFFSET(MD!$P$5,MATCH($AK$7,MD_JAHR,0),0)*12</f>
        <v>#VALUE!</v>
      </c>
      <c r="AG1475" s="85">
        <f t="shared" si="207"/>
        <v>0</v>
      </c>
      <c r="AH1475" s="81"/>
      <c r="AJ1475" s="72"/>
      <c r="AK1475" s="72"/>
      <c r="AL1475" s="72"/>
      <c r="AM1475" s="72"/>
      <c r="AN1475" s="72"/>
    </row>
    <row r="1476" spans="2:40" ht="15" customHeight="1" x14ac:dyDescent="0.2">
      <c r="B1476" s="78"/>
      <c r="C1476" s="78"/>
      <c r="D1476" s="78"/>
      <c r="E1476" s="79"/>
      <c r="F1476" s="80"/>
      <c r="G1476" s="73"/>
      <c r="H1476" s="82"/>
      <c r="I1476" s="93"/>
      <c r="J1476" s="90"/>
      <c r="K1476" s="83"/>
      <c r="L1476" s="83"/>
      <c r="M1476" s="84"/>
      <c r="N1476" s="83"/>
      <c r="O1476" s="104" t="str">
        <f ca="1">IF($B1476="","",IF(F1476="Arbeitgeberähnliche Stellung",OFFSET(MD!$Q$5,MATCH(Grundlagen_Abrechnung_KAE!$AK$7,MD_JAHR,0),0)*$H1476,IF(((AD1476/12*M1476*12)+N1476)&gt;AF1476,AF1476/12,((AD1476/12*M1476*12)+N1476)/12)))</f>
        <v/>
      </c>
      <c r="P1476" s="90"/>
      <c r="Q1476" s="90"/>
      <c r="R1476" s="104">
        <f t="shared" si="200"/>
        <v>0</v>
      </c>
      <c r="T1476" s="145">
        <f t="shared" si="201"/>
        <v>0</v>
      </c>
      <c r="U1476" s="76">
        <f t="shared" ca="1" si="202"/>
        <v>0</v>
      </c>
      <c r="V1476" s="76">
        <f t="shared" ca="1" si="208"/>
        <v>0</v>
      </c>
      <c r="W1476" s="76">
        <f t="shared" ca="1" si="203"/>
        <v>0</v>
      </c>
      <c r="Y1476" s="106" t="str">
        <f t="shared" si="204"/>
        <v>prüfen</v>
      </c>
      <c r="Z1476" s="107" t="str">
        <f ca="1">IFERROR(OFFSET(MD!$U$5,MATCH(Grundlagen_Abrechnung_KAE!$E1476,MD_GENDER,0),0),"")</f>
        <v/>
      </c>
      <c r="AA1476" s="104">
        <f t="shared" si="205"/>
        <v>0</v>
      </c>
      <c r="AC1476" s="104">
        <f t="shared" si="206"/>
        <v>0</v>
      </c>
      <c r="AD1476" s="104">
        <f ca="1">IF(F1476="Arbeitgeberähnliche Stellung",OFFSET(MD!$Q$5,MATCH(Grundlagen_Abrechnung_KAE!$AK$7,MD_JAHR,0),0)*$H1476,IF(J1476&gt;0,AC1476,I1476))</f>
        <v>0</v>
      </c>
      <c r="AF1476" s="85" t="e">
        <f ca="1">OFFSET(MD!$P$5,MATCH($AK$7,MD_JAHR,0),0)*12</f>
        <v>#VALUE!</v>
      </c>
      <c r="AG1476" s="85">
        <f t="shared" si="207"/>
        <v>0</v>
      </c>
      <c r="AH1476" s="81"/>
      <c r="AJ1476" s="72"/>
      <c r="AK1476" s="72"/>
      <c r="AL1476" s="72"/>
      <c r="AM1476" s="72"/>
      <c r="AN1476" s="72"/>
    </row>
    <row r="1477" spans="2:40" ht="15" customHeight="1" x14ac:dyDescent="0.2">
      <c r="B1477" s="78"/>
      <c r="C1477" s="78"/>
      <c r="D1477" s="78"/>
      <c r="E1477" s="79"/>
      <c r="F1477" s="80"/>
      <c r="G1477" s="73"/>
      <c r="H1477" s="82"/>
      <c r="I1477" s="93"/>
      <c r="J1477" s="90"/>
      <c r="K1477" s="83"/>
      <c r="L1477" s="83"/>
      <c r="M1477" s="84"/>
      <c r="N1477" s="83"/>
      <c r="O1477" s="104" t="str">
        <f ca="1">IF($B1477="","",IF(F1477="Arbeitgeberähnliche Stellung",OFFSET(MD!$Q$5,MATCH(Grundlagen_Abrechnung_KAE!$AK$7,MD_JAHR,0),0)*$H1477,IF(((AD1477/12*M1477*12)+N1477)&gt;AF1477,AF1477/12,((AD1477/12*M1477*12)+N1477)/12)))</f>
        <v/>
      </c>
      <c r="P1477" s="90"/>
      <c r="Q1477" s="90"/>
      <c r="R1477" s="104">
        <f t="shared" si="200"/>
        <v>0</v>
      </c>
      <c r="T1477" s="145">
        <f t="shared" si="201"/>
        <v>0</v>
      </c>
      <c r="U1477" s="76">
        <f t="shared" ca="1" si="202"/>
        <v>0</v>
      </c>
      <c r="V1477" s="76">
        <f t="shared" ca="1" si="208"/>
        <v>0</v>
      </c>
      <c r="W1477" s="76">
        <f t="shared" ca="1" si="203"/>
        <v>0</v>
      </c>
      <c r="Y1477" s="106" t="str">
        <f t="shared" si="204"/>
        <v>prüfen</v>
      </c>
      <c r="Z1477" s="107" t="str">
        <f ca="1">IFERROR(OFFSET(MD!$U$5,MATCH(Grundlagen_Abrechnung_KAE!$E1477,MD_GENDER,0),0),"")</f>
        <v/>
      </c>
      <c r="AA1477" s="104">
        <f t="shared" si="205"/>
        <v>0</v>
      </c>
      <c r="AC1477" s="104">
        <f t="shared" si="206"/>
        <v>0</v>
      </c>
      <c r="AD1477" s="104">
        <f ca="1">IF(F1477="Arbeitgeberähnliche Stellung",OFFSET(MD!$Q$5,MATCH(Grundlagen_Abrechnung_KAE!$AK$7,MD_JAHR,0),0)*$H1477,IF(J1477&gt;0,AC1477,I1477))</f>
        <v>0</v>
      </c>
      <c r="AF1477" s="85" t="e">
        <f ca="1">OFFSET(MD!$P$5,MATCH($AK$7,MD_JAHR,0),0)*12</f>
        <v>#VALUE!</v>
      </c>
      <c r="AG1477" s="85">
        <f t="shared" si="207"/>
        <v>0</v>
      </c>
      <c r="AH1477" s="81"/>
      <c r="AJ1477" s="72"/>
      <c r="AK1477" s="72"/>
      <c r="AL1477" s="72"/>
      <c r="AM1477" s="72"/>
      <c r="AN1477" s="72"/>
    </row>
    <row r="1478" spans="2:40" ht="15" customHeight="1" x14ac:dyDescent="0.2">
      <c r="B1478" s="78"/>
      <c r="C1478" s="78"/>
      <c r="D1478" s="78"/>
      <c r="E1478" s="79"/>
      <c r="F1478" s="80"/>
      <c r="G1478" s="73"/>
      <c r="H1478" s="82"/>
      <c r="I1478" s="93"/>
      <c r="J1478" s="90"/>
      <c r="K1478" s="83"/>
      <c r="L1478" s="83"/>
      <c r="M1478" s="84"/>
      <c r="N1478" s="83"/>
      <c r="O1478" s="104" t="str">
        <f ca="1">IF($B1478="","",IF(F1478="Arbeitgeberähnliche Stellung",OFFSET(MD!$Q$5,MATCH(Grundlagen_Abrechnung_KAE!$AK$7,MD_JAHR,0),0)*$H1478,IF(((AD1478/12*M1478*12)+N1478)&gt;AF1478,AF1478/12,((AD1478/12*M1478*12)+N1478)/12)))</f>
        <v/>
      </c>
      <c r="P1478" s="90"/>
      <c r="Q1478" s="90"/>
      <c r="R1478" s="104">
        <f t="shared" si="200"/>
        <v>0</v>
      </c>
      <c r="T1478" s="145">
        <f t="shared" si="201"/>
        <v>0</v>
      </c>
      <c r="U1478" s="76">
        <f t="shared" ca="1" si="202"/>
        <v>0</v>
      </c>
      <c r="V1478" s="76">
        <f t="shared" ca="1" si="208"/>
        <v>0</v>
      </c>
      <c r="W1478" s="76">
        <f t="shared" ca="1" si="203"/>
        <v>0</v>
      </c>
      <c r="Y1478" s="106" t="str">
        <f t="shared" si="204"/>
        <v>prüfen</v>
      </c>
      <c r="Z1478" s="107" t="str">
        <f ca="1">IFERROR(OFFSET(MD!$U$5,MATCH(Grundlagen_Abrechnung_KAE!$E1478,MD_GENDER,0),0),"")</f>
        <v/>
      </c>
      <c r="AA1478" s="104">
        <f t="shared" si="205"/>
        <v>0</v>
      </c>
      <c r="AC1478" s="104">
        <f t="shared" si="206"/>
        <v>0</v>
      </c>
      <c r="AD1478" s="104">
        <f ca="1">IF(F1478="Arbeitgeberähnliche Stellung",OFFSET(MD!$Q$5,MATCH(Grundlagen_Abrechnung_KAE!$AK$7,MD_JAHR,0),0)*$H1478,IF(J1478&gt;0,AC1478,I1478))</f>
        <v>0</v>
      </c>
      <c r="AF1478" s="85" t="e">
        <f ca="1">OFFSET(MD!$P$5,MATCH($AK$7,MD_JAHR,0),0)*12</f>
        <v>#VALUE!</v>
      </c>
      <c r="AG1478" s="85">
        <f t="shared" si="207"/>
        <v>0</v>
      </c>
      <c r="AH1478" s="81"/>
      <c r="AJ1478" s="72"/>
      <c r="AK1478" s="72"/>
      <c r="AL1478" s="72"/>
      <c r="AM1478" s="72"/>
      <c r="AN1478" s="72"/>
    </row>
    <row r="1479" spans="2:40" ht="15" customHeight="1" x14ac:dyDescent="0.2">
      <c r="B1479" s="78"/>
      <c r="C1479" s="78"/>
      <c r="D1479" s="78"/>
      <c r="E1479" s="79"/>
      <c r="F1479" s="80"/>
      <c r="G1479" s="73"/>
      <c r="H1479" s="82"/>
      <c r="I1479" s="93"/>
      <c r="J1479" s="90"/>
      <c r="K1479" s="83"/>
      <c r="L1479" s="83"/>
      <c r="M1479" s="84"/>
      <c r="N1479" s="83"/>
      <c r="O1479" s="104" t="str">
        <f ca="1">IF($B1479="","",IF(F1479="Arbeitgeberähnliche Stellung",OFFSET(MD!$Q$5,MATCH(Grundlagen_Abrechnung_KAE!$AK$7,MD_JAHR,0),0)*$H1479,IF(((AD1479/12*M1479*12)+N1479)&gt;AF1479,AF1479/12,((AD1479/12*M1479*12)+N1479)/12)))</f>
        <v/>
      </c>
      <c r="P1479" s="90"/>
      <c r="Q1479" s="90"/>
      <c r="R1479" s="104">
        <f t="shared" si="200"/>
        <v>0</v>
      </c>
      <c r="T1479" s="145">
        <f t="shared" si="201"/>
        <v>0</v>
      </c>
      <c r="U1479" s="76">
        <f t="shared" ca="1" si="202"/>
        <v>0</v>
      </c>
      <c r="V1479" s="76">
        <f t="shared" ca="1" si="208"/>
        <v>0</v>
      </c>
      <c r="W1479" s="76">
        <f t="shared" ca="1" si="203"/>
        <v>0</v>
      </c>
      <c r="Y1479" s="106" t="str">
        <f t="shared" si="204"/>
        <v>prüfen</v>
      </c>
      <c r="Z1479" s="107" t="str">
        <f ca="1">IFERROR(OFFSET(MD!$U$5,MATCH(Grundlagen_Abrechnung_KAE!$E1479,MD_GENDER,0),0),"")</f>
        <v/>
      </c>
      <c r="AA1479" s="104">
        <f t="shared" si="205"/>
        <v>0</v>
      </c>
      <c r="AC1479" s="104">
        <f t="shared" si="206"/>
        <v>0</v>
      </c>
      <c r="AD1479" s="104">
        <f ca="1">IF(F1479="Arbeitgeberähnliche Stellung",OFFSET(MD!$Q$5,MATCH(Grundlagen_Abrechnung_KAE!$AK$7,MD_JAHR,0),0)*$H1479,IF(J1479&gt;0,AC1479,I1479))</f>
        <v>0</v>
      </c>
      <c r="AF1479" s="85" t="e">
        <f ca="1">OFFSET(MD!$P$5,MATCH($AK$7,MD_JAHR,0),0)*12</f>
        <v>#VALUE!</v>
      </c>
      <c r="AG1479" s="85">
        <f t="shared" si="207"/>
        <v>0</v>
      </c>
      <c r="AH1479" s="81"/>
      <c r="AJ1479" s="72"/>
      <c r="AK1479" s="72"/>
      <c r="AL1479" s="72"/>
      <c r="AM1479" s="72"/>
      <c r="AN1479" s="72"/>
    </row>
    <row r="1480" spans="2:40" ht="15" customHeight="1" x14ac:dyDescent="0.2">
      <c r="B1480" s="78"/>
      <c r="C1480" s="78"/>
      <c r="D1480" s="78"/>
      <c r="E1480" s="79"/>
      <c r="F1480" s="80"/>
      <c r="G1480" s="73"/>
      <c r="H1480" s="82"/>
      <c r="I1480" s="93"/>
      <c r="J1480" s="90"/>
      <c r="K1480" s="83"/>
      <c r="L1480" s="83"/>
      <c r="M1480" s="84"/>
      <c r="N1480" s="83"/>
      <c r="O1480" s="104" t="str">
        <f ca="1">IF($B1480="","",IF(F1480="Arbeitgeberähnliche Stellung",OFFSET(MD!$Q$5,MATCH(Grundlagen_Abrechnung_KAE!$AK$7,MD_JAHR,0),0)*$H1480,IF(((AD1480/12*M1480*12)+N1480)&gt;AF1480,AF1480/12,((AD1480/12*M1480*12)+N1480)/12)))</f>
        <v/>
      </c>
      <c r="P1480" s="90"/>
      <c r="Q1480" s="90"/>
      <c r="R1480" s="104">
        <f t="shared" si="200"/>
        <v>0</v>
      </c>
      <c r="T1480" s="145">
        <f t="shared" si="201"/>
        <v>0</v>
      </c>
      <c r="U1480" s="76">
        <f t="shared" ca="1" si="202"/>
        <v>0</v>
      </c>
      <c r="V1480" s="76">
        <f t="shared" ca="1" si="208"/>
        <v>0</v>
      </c>
      <c r="W1480" s="76">
        <f t="shared" ca="1" si="203"/>
        <v>0</v>
      </c>
      <c r="Y1480" s="106" t="str">
        <f t="shared" si="204"/>
        <v>prüfen</v>
      </c>
      <c r="Z1480" s="107" t="str">
        <f ca="1">IFERROR(OFFSET(MD!$U$5,MATCH(Grundlagen_Abrechnung_KAE!$E1480,MD_GENDER,0),0),"")</f>
        <v/>
      </c>
      <c r="AA1480" s="104">
        <f t="shared" si="205"/>
        <v>0</v>
      </c>
      <c r="AC1480" s="104">
        <f t="shared" si="206"/>
        <v>0</v>
      </c>
      <c r="AD1480" s="104">
        <f ca="1">IF(F1480="Arbeitgeberähnliche Stellung",OFFSET(MD!$Q$5,MATCH(Grundlagen_Abrechnung_KAE!$AK$7,MD_JAHR,0),0)*$H1480,IF(J1480&gt;0,AC1480,I1480))</f>
        <v>0</v>
      </c>
      <c r="AF1480" s="85" t="e">
        <f ca="1">OFFSET(MD!$P$5,MATCH($AK$7,MD_JAHR,0),0)*12</f>
        <v>#VALUE!</v>
      </c>
      <c r="AG1480" s="85">
        <f t="shared" si="207"/>
        <v>0</v>
      </c>
      <c r="AH1480" s="81"/>
      <c r="AJ1480" s="72"/>
      <c r="AK1480" s="72"/>
      <c r="AL1480" s="72"/>
      <c r="AM1480" s="72"/>
      <c r="AN1480" s="72"/>
    </row>
    <row r="1481" spans="2:40" ht="15" customHeight="1" x14ac:dyDescent="0.2">
      <c r="B1481" s="78"/>
      <c r="C1481" s="78"/>
      <c r="D1481" s="78"/>
      <c r="E1481" s="79"/>
      <c r="F1481" s="80"/>
      <c r="G1481" s="73"/>
      <c r="H1481" s="82"/>
      <c r="I1481" s="93"/>
      <c r="J1481" s="90"/>
      <c r="K1481" s="83"/>
      <c r="L1481" s="83"/>
      <c r="M1481" s="84"/>
      <c r="N1481" s="83"/>
      <c r="O1481" s="104" t="str">
        <f ca="1">IF($B1481="","",IF(F1481="Arbeitgeberähnliche Stellung",OFFSET(MD!$Q$5,MATCH(Grundlagen_Abrechnung_KAE!$AK$7,MD_JAHR,0),0)*$H1481,IF(((AD1481/12*M1481*12)+N1481)&gt;AF1481,AF1481/12,((AD1481/12*M1481*12)+N1481)/12)))</f>
        <v/>
      </c>
      <c r="P1481" s="90"/>
      <c r="Q1481" s="90"/>
      <c r="R1481" s="104">
        <f t="shared" si="200"/>
        <v>0</v>
      </c>
      <c r="T1481" s="145">
        <f t="shared" si="201"/>
        <v>0</v>
      </c>
      <c r="U1481" s="76">
        <f t="shared" ca="1" si="202"/>
        <v>0</v>
      </c>
      <c r="V1481" s="76">
        <f t="shared" ca="1" si="208"/>
        <v>0</v>
      </c>
      <c r="W1481" s="76">
        <f t="shared" ca="1" si="203"/>
        <v>0</v>
      </c>
      <c r="Y1481" s="106" t="str">
        <f t="shared" si="204"/>
        <v>prüfen</v>
      </c>
      <c r="Z1481" s="107" t="str">
        <f ca="1">IFERROR(OFFSET(MD!$U$5,MATCH(Grundlagen_Abrechnung_KAE!$E1481,MD_GENDER,0),0),"")</f>
        <v/>
      </c>
      <c r="AA1481" s="104">
        <f t="shared" si="205"/>
        <v>0</v>
      </c>
      <c r="AC1481" s="104">
        <f t="shared" si="206"/>
        <v>0</v>
      </c>
      <c r="AD1481" s="104">
        <f ca="1">IF(F1481="Arbeitgeberähnliche Stellung",OFFSET(MD!$Q$5,MATCH(Grundlagen_Abrechnung_KAE!$AK$7,MD_JAHR,0),0)*$H1481,IF(J1481&gt;0,AC1481,I1481))</f>
        <v>0</v>
      </c>
      <c r="AF1481" s="85" t="e">
        <f ca="1">OFFSET(MD!$P$5,MATCH($AK$7,MD_JAHR,0),0)*12</f>
        <v>#VALUE!</v>
      </c>
      <c r="AG1481" s="85">
        <f t="shared" si="207"/>
        <v>0</v>
      </c>
      <c r="AH1481" s="81"/>
      <c r="AJ1481" s="72"/>
      <c r="AK1481" s="72"/>
      <c r="AL1481" s="72"/>
      <c r="AM1481" s="72"/>
      <c r="AN1481" s="72"/>
    </row>
    <row r="1482" spans="2:40" ht="15" customHeight="1" x14ac:dyDescent="0.2">
      <c r="B1482" s="78"/>
      <c r="C1482" s="78"/>
      <c r="D1482" s="78"/>
      <c r="E1482" s="79"/>
      <c r="F1482" s="80"/>
      <c r="G1482" s="73"/>
      <c r="H1482" s="82"/>
      <c r="I1482" s="93"/>
      <c r="J1482" s="90"/>
      <c r="K1482" s="83"/>
      <c r="L1482" s="83"/>
      <c r="M1482" s="84"/>
      <c r="N1482" s="83"/>
      <c r="O1482" s="104" t="str">
        <f ca="1">IF($B1482="","",IF(F1482="Arbeitgeberähnliche Stellung",OFFSET(MD!$Q$5,MATCH(Grundlagen_Abrechnung_KAE!$AK$7,MD_JAHR,0),0)*$H1482,IF(((AD1482/12*M1482*12)+N1482)&gt;AF1482,AF1482/12,((AD1482/12*M1482*12)+N1482)/12)))</f>
        <v/>
      </c>
      <c r="P1482" s="90"/>
      <c r="Q1482" s="90"/>
      <c r="R1482" s="104">
        <f t="shared" si="200"/>
        <v>0</v>
      </c>
      <c r="T1482" s="145">
        <f t="shared" si="201"/>
        <v>0</v>
      </c>
      <c r="U1482" s="76">
        <f t="shared" ca="1" si="202"/>
        <v>0</v>
      </c>
      <c r="V1482" s="76">
        <f t="shared" ca="1" si="208"/>
        <v>0</v>
      </c>
      <c r="W1482" s="76">
        <f t="shared" ca="1" si="203"/>
        <v>0</v>
      </c>
      <c r="Y1482" s="106" t="str">
        <f t="shared" si="204"/>
        <v>prüfen</v>
      </c>
      <c r="Z1482" s="107" t="str">
        <f ca="1">IFERROR(OFFSET(MD!$U$5,MATCH(Grundlagen_Abrechnung_KAE!$E1482,MD_GENDER,0),0),"")</f>
        <v/>
      </c>
      <c r="AA1482" s="104">
        <f t="shared" si="205"/>
        <v>0</v>
      </c>
      <c r="AC1482" s="104">
        <f t="shared" si="206"/>
        <v>0</v>
      </c>
      <c r="AD1482" s="104">
        <f ca="1">IF(F1482="Arbeitgeberähnliche Stellung",OFFSET(MD!$Q$5,MATCH(Grundlagen_Abrechnung_KAE!$AK$7,MD_JAHR,0),0)*$H1482,IF(J1482&gt;0,AC1482,I1482))</f>
        <v>0</v>
      </c>
      <c r="AF1482" s="85" t="e">
        <f ca="1">OFFSET(MD!$P$5,MATCH($AK$7,MD_JAHR,0),0)*12</f>
        <v>#VALUE!</v>
      </c>
      <c r="AG1482" s="85">
        <f t="shared" si="207"/>
        <v>0</v>
      </c>
      <c r="AH1482" s="81"/>
      <c r="AJ1482" s="72"/>
      <c r="AK1482" s="72"/>
      <c r="AL1482" s="72"/>
      <c r="AM1482" s="72"/>
      <c r="AN1482" s="72"/>
    </row>
    <row r="1483" spans="2:40" ht="15" customHeight="1" x14ac:dyDescent="0.2">
      <c r="B1483" s="78"/>
      <c r="C1483" s="78"/>
      <c r="D1483" s="78"/>
      <c r="E1483" s="79"/>
      <c r="F1483" s="80"/>
      <c r="G1483" s="73"/>
      <c r="H1483" s="82"/>
      <c r="I1483" s="93"/>
      <c r="J1483" s="90"/>
      <c r="K1483" s="83"/>
      <c r="L1483" s="83"/>
      <c r="M1483" s="84"/>
      <c r="N1483" s="83"/>
      <c r="O1483" s="104" t="str">
        <f ca="1">IF($B1483="","",IF(F1483="Arbeitgeberähnliche Stellung",OFFSET(MD!$Q$5,MATCH(Grundlagen_Abrechnung_KAE!$AK$7,MD_JAHR,0),0)*$H1483,IF(((AD1483/12*M1483*12)+N1483)&gt;AF1483,AF1483/12,((AD1483/12*M1483*12)+N1483)/12)))</f>
        <v/>
      </c>
      <c r="P1483" s="90"/>
      <c r="Q1483" s="90"/>
      <c r="R1483" s="104">
        <f t="shared" si="200"/>
        <v>0</v>
      </c>
      <c r="T1483" s="145">
        <f t="shared" si="201"/>
        <v>0</v>
      </c>
      <c r="U1483" s="76">
        <f t="shared" ca="1" si="202"/>
        <v>0</v>
      </c>
      <c r="V1483" s="76">
        <f t="shared" ca="1" si="208"/>
        <v>0</v>
      </c>
      <c r="W1483" s="76">
        <f t="shared" ca="1" si="203"/>
        <v>0</v>
      </c>
      <c r="Y1483" s="106" t="str">
        <f t="shared" si="204"/>
        <v>prüfen</v>
      </c>
      <c r="Z1483" s="107" t="str">
        <f ca="1">IFERROR(OFFSET(MD!$U$5,MATCH(Grundlagen_Abrechnung_KAE!$E1483,MD_GENDER,0),0),"")</f>
        <v/>
      </c>
      <c r="AA1483" s="104">
        <f t="shared" si="205"/>
        <v>0</v>
      </c>
      <c r="AC1483" s="104">
        <f t="shared" si="206"/>
        <v>0</v>
      </c>
      <c r="AD1483" s="104">
        <f ca="1">IF(F1483="Arbeitgeberähnliche Stellung",OFFSET(MD!$Q$5,MATCH(Grundlagen_Abrechnung_KAE!$AK$7,MD_JAHR,0),0)*$H1483,IF(J1483&gt;0,AC1483,I1483))</f>
        <v>0</v>
      </c>
      <c r="AF1483" s="85" t="e">
        <f ca="1">OFFSET(MD!$P$5,MATCH($AK$7,MD_JAHR,0),0)*12</f>
        <v>#VALUE!</v>
      </c>
      <c r="AG1483" s="85">
        <f t="shared" si="207"/>
        <v>0</v>
      </c>
      <c r="AH1483" s="81"/>
      <c r="AJ1483" s="72"/>
      <c r="AK1483" s="72"/>
      <c r="AL1483" s="72"/>
      <c r="AM1483" s="72"/>
      <c r="AN1483" s="72"/>
    </row>
    <row r="1484" spans="2:40" ht="15" customHeight="1" x14ac:dyDescent="0.2">
      <c r="B1484" s="78"/>
      <c r="C1484" s="78"/>
      <c r="D1484" s="78"/>
      <c r="E1484" s="79"/>
      <c r="F1484" s="80"/>
      <c r="G1484" s="73"/>
      <c r="H1484" s="82"/>
      <c r="I1484" s="93"/>
      <c r="J1484" s="90"/>
      <c r="K1484" s="83"/>
      <c r="L1484" s="83"/>
      <c r="M1484" s="84"/>
      <c r="N1484" s="83"/>
      <c r="O1484" s="104" t="str">
        <f ca="1">IF($B1484="","",IF(F1484="Arbeitgeberähnliche Stellung",OFFSET(MD!$Q$5,MATCH(Grundlagen_Abrechnung_KAE!$AK$7,MD_JAHR,0),0)*$H1484,IF(((AD1484/12*M1484*12)+N1484)&gt;AF1484,AF1484/12,((AD1484/12*M1484*12)+N1484)/12)))</f>
        <v/>
      </c>
      <c r="P1484" s="90"/>
      <c r="Q1484" s="90"/>
      <c r="R1484" s="104">
        <f t="shared" si="200"/>
        <v>0</v>
      </c>
      <c r="T1484" s="145">
        <f t="shared" si="201"/>
        <v>0</v>
      </c>
      <c r="U1484" s="76">
        <f t="shared" ca="1" si="202"/>
        <v>0</v>
      </c>
      <c r="V1484" s="76">
        <f t="shared" ca="1" si="208"/>
        <v>0</v>
      </c>
      <c r="W1484" s="76">
        <f t="shared" ca="1" si="203"/>
        <v>0</v>
      </c>
      <c r="Y1484" s="106" t="str">
        <f t="shared" si="204"/>
        <v>prüfen</v>
      </c>
      <c r="Z1484" s="107" t="str">
        <f ca="1">IFERROR(OFFSET(MD!$U$5,MATCH(Grundlagen_Abrechnung_KAE!$E1484,MD_GENDER,0),0),"")</f>
        <v/>
      </c>
      <c r="AA1484" s="104">
        <f t="shared" si="205"/>
        <v>0</v>
      </c>
      <c r="AC1484" s="104">
        <f t="shared" si="206"/>
        <v>0</v>
      </c>
      <c r="AD1484" s="104">
        <f ca="1">IF(F1484="Arbeitgeberähnliche Stellung",OFFSET(MD!$Q$5,MATCH(Grundlagen_Abrechnung_KAE!$AK$7,MD_JAHR,0),0)*$H1484,IF(J1484&gt;0,AC1484,I1484))</f>
        <v>0</v>
      </c>
      <c r="AF1484" s="85" t="e">
        <f ca="1">OFFSET(MD!$P$5,MATCH($AK$7,MD_JAHR,0),0)*12</f>
        <v>#VALUE!</v>
      </c>
      <c r="AG1484" s="85">
        <f t="shared" si="207"/>
        <v>0</v>
      </c>
      <c r="AH1484" s="81"/>
      <c r="AJ1484" s="72"/>
      <c r="AK1484" s="72"/>
      <c r="AL1484" s="72"/>
      <c r="AM1484" s="72"/>
      <c r="AN1484" s="72"/>
    </row>
    <row r="1485" spans="2:40" ht="15" customHeight="1" x14ac:dyDescent="0.2">
      <c r="B1485" s="78"/>
      <c r="C1485" s="78"/>
      <c r="D1485" s="78"/>
      <c r="E1485" s="79"/>
      <c r="F1485" s="80"/>
      <c r="G1485" s="73"/>
      <c r="H1485" s="82"/>
      <c r="I1485" s="93"/>
      <c r="J1485" s="90"/>
      <c r="K1485" s="83"/>
      <c r="L1485" s="83"/>
      <c r="M1485" s="84"/>
      <c r="N1485" s="83"/>
      <c r="O1485" s="104" t="str">
        <f ca="1">IF($B1485="","",IF(F1485="Arbeitgeberähnliche Stellung",OFFSET(MD!$Q$5,MATCH(Grundlagen_Abrechnung_KAE!$AK$7,MD_JAHR,0),0)*$H1485,IF(((AD1485/12*M1485*12)+N1485)&gt;AF1485,AF1485/12,((AD1485/12*M1485*12)+N1485)/12)))</f>
        <v/>
      </c>
      <c r="P1485" s="90"/>
      <c r="Q1485" s="90"/>
      <c r="R1485" s="104">
        <f t="shared" si="200"/>
        <v>0</v>
      </c>
      <c r="T1485" s="145">
        <f t="shared" si="201"/>
        <v>0</v>
      </c>
      <c r="U1485" s="76">
        <f t="shared" ca="1" si="202"/>
        <v>0</v>
      </c>
      <c r="V1485" s="76">
        <f t="shared" ca="1" si="208"/>
        <v>0</v>
      </c>
      <c r="W1485" s="76">
        <f t="shared" ca="1" si="203"/>
        <v>0</v>
      </c>
      <c r="Y1485" s="106" t="str">
        <f t="shared" si="204"/>
        <v>prüfen</v>
      </c>
      <c r="Z1485" s="107" t="str">
        <f ca="1">IFERROR(OFFSET(MD!$U$5,MATCH(Grundlagen_Abrechnung_KAE!$E1485,MD_GENDER,0),0),"")</f>
        <v/>
      </c>
      <c r="AA1485" s="104">
        <f t="shared" si="205"/>
        <v>0</v>
      </c>
      <c r="AC1485" s="104">
        <f t="shared" si="206"/>
        <v>0</v>
      </c>
      <c r="AD1485" s="104">
        <f ca="1">IF(F1485="Arbeitgeberähnliche Stellung",OFFSET(MD!$Q$5,MATCH(Grundlagen_Abrechnung_KAE!$AK$7,MD_JAHR,0),0)*$H1485,IF(J1485&gt;0,AC1485,I1485))</f>
        <v>0</v>
      </c>
      <c r="AF1485" s="85" t="e">
        <f ca="1">OFFSET(MD!$P$5,MATCH($AK$7,MD_JAHR,0),0)*12</f>
        <v>#VALUE!</v>
      </c>
      <c r="AG1485" s="85">
        <f t="shared" si="207"/>
        <v>0</v>
      </c>
      <c r="AH1485" s="81"/>
      <c r="AJ1485" s="72"/>
      <c r="AK1485" s="72"/>
      <c r="AL1485" s="72"/>
      <c r="AM1485" s="72"/>
      <c r="AN1485" s="72"/>
    </row>
    <row r="1486" spans="2:40" ht="15" customHeight="1" x14ac:dyDescent="0.2">
      <c r="B1486" s="78"/>
      <c r="C1486" s="78"/>
      <c r="D1486" s="78"/>
      <c r="E1486" s="79"/>
      <c r="F1486" s="80"/>
      <c r="G1486" s="73"/>
      <c r="H1486" s="82"/>
      <c r="I1486" s="93"/>
      <c r="J1486" s="90"/>
      <c r="K1486" s="83"/>
      <c r="L1486" s="83"/>
      <c r="M1486" s="84"/>
      <c r="N1486" s="83"/>
      <c r="O1486" s="104" t="str">
        <f ca="1">IF($B1486="","",IF(F1486="Arbeitgeberähnliche Stellung",OFFSET(MD!$Q$5,MATCH(Grundlagen_Abrechnung_KAE!$AK$7,MD_JAHR,0),0)*$H1486,IF(((AD1486/12*M1486*12)+N1486)&gt;AF1486,AF1486/12,((AD1486/12*M1486*12)+N1486)/12)))</f>
        <v/>
      </c>
      <c r="P1486" s="90"/>
      <c r="Q1486" s="90"/>
      <c r="R1486" s="104">
        <f t="shared" si="200"/>
        <v>0</v>
      </c>
      <c r="T1486" s="145">
        <f t="shared" si="201"/>
        <v>0</v>
      </c>
      <c r="U1486" s="76">
        <f t="shared" ca="1" si="202"/>
        <v>0</v>
      </c>
      <c r="V1486" s="76">
        <f t="shared" ca="1" si="208"/>
        <v>0</v>
      </c>
      <c r="W1486" s="76">
        <f t="shared" ca="1" si="203"/>
        <v>0</v>
      </c>
      <c r="Y1486" s="106" t="str">
        <f t="shared" si="204"/>
        <v>prüfen</v>
      </c>
      <c r="Z1486" s="107" t="str">
        <f ca="1">IFERROR(OFFSET(MD!$U$5,MATCH(Grundlagen_Abrechnung_KAE!$E1486,MD_GENDER,0),0),"")</f>
        <v/>
      </c>
      <c r="AA1486" s="104">
        <f t="shared" si="205"/>
        <v>0</v>
      </c>
      <c r="AC1486" s="104">
        <f t="shared" si="206"/>
        <v>0</v>
      </c>
      <c r="AD1486" s="104">
        <f ca="1">IF(F1486="Arbeitgeberähnliche Stellung",OFFSET(MD!$Q$5,MATCH(Grundlagen_Abrechnung_KAE!$AK$7,MD_JAHR,0),0)*$H1486,IF(J1486&gt;0,AC1486,I1486))</f>
        <v>0</v>
      </c>
      <c r="AF1486" s="85" t="e">
        <f ca="1">OFFSET(MD!$P$5,MATCH($AK$7,MD_JAHR,0),0)*12</f>
        <v>#VALUE!</v>
      </c>
      <c r="AG1486" s="85">
        <f t="shared" si="207"/>
        <v>0</v>
      </c>
      <c r="AH1486" s="81"/>
      <c r="AJ1486" s="72"/>
      <c r="AK1486" s="72"/>
      <c r="AL1486" s="72"/>
      <c r="AM1486" s="72"/>
      <c r="AN1486" s="72"/>
    </row>
    <row r="1487" spans="2:40" ht="15" customHeight="1" x14ac:dyDescent="0.2">
      <c r="B1487" s="78"/>
      <c r="C1487" s="78"/>
      <c r="D1487" s="78"/>
      <c r="E1487" s="79"/>
      <c r="F1487" s="80"/>
      <c r="G1487" s="73"/>
      <c r="H1487" s="82"/>
      <c r="I1487" s="93"/>
      <c r="J1487" s="90"/>
      <c r="K1487" s="83"/>
      <c r="L1487" s="83"/>
      <c r="M1487" s="84"/>
      <c r="N1487" s="83"/>
      <c r="O1487" s="104" t="str">
        <f ca="1">IF($B1487="","",IF(F1487="Arbeitgeberähnliche Stellung",OFFSET(MD!$Q$5,MATCH(Grundlagen_Abrechnung_KAE!$AK$7,MD_JAHR,0),0)*$H1487,IF(((AD1487/12*M1487*12)+N1487)&gt;AF1487,AF1487/12,((AD1487/12*M1487*12)+N1487)/12)))</f>
        <v/>
      </c>
      <c r="P1487" s="90"/>
      <c r="Q1487" s="90"/>
      <c r="R1487" s="104">
        <f t="shared" si="200"/>
        <v>0</v>
      </c>
      <c r="T1487" s="145">
        <f t="shared" si="201"/>
        <v>0</v>
      </c>
      <c r="U1487" s="76">
        <f t="shared" ca="1" si="202"/>
        <v>0</v>
      </c>
      <c r="V1487" s="76">
        <f t="shared" ca="1" si="208"/>
        <v>0</v>
      </c>
      <c r="W1487" s="76">
        <f t="shared" ca="1" si="203"/>
        <v>0</v>
      </c>
      <c r="Y1487" s="106" t="str">
        <f t="shared" si="204"/>
        <v>prüfen</v>
      </c>
      <c r="Z1487" s="107" t="str">
        <f ca="1">IFERROR(OFFSET(MD!$U$5,MATCH(Grundlagen_Abrechnung_KAE!$E1487,MD_GENDER,0),0),"")</f>
        <v/>
      </c>
      <c r="AA1487" s="104">
        <f t="shared" si="205"/>
        <v>0</v>
      </c>
      <c r="AC1487" s="104">
        <f t="shared" si="206"/>
        <v>0</v>
      </c>
      <c r="AD1487" s="104">
        <f ca="1">IF(F1487="Arbeitgeberähnliche Stellung",OFFSET(MD!$Q$5,MATCH(Grundlagen_Abrechnung_KAE!$AK$7,MD_JAHR,0),0)*$H1487,IF(J1487&gt;0,AC1487,I1487))</f>
        <v>0</v>
      </c>
      <c r="AF1487" s="85" t="e">
        <f ca="1">OFFSET(MD!$P$5,MATCH($AK$7,MD_JAHR,0),0)*12</f>
        <v>#VALUE!</v>
      </c>
      <c r="AG1487" s="85">
        <f t="shared" si="207"/>
        <v>0</v>
      </c>
      <c r="AH1487" s="81"/>
      <c r="AJ1487" s="72"/>
      <c r="AK1487" s="72"/>
      <c r="AL1487" s="72"/>
      <c r="AM1487" s="72"/>
      <c r="AN1487" s="72"/>
    </row>
    <row r="1488" spans="2:40" ht="15" customHeight="1" x14ac:dyDescent="0.2">
      <c r="B1488" s="78"/>
      <c r="C1488" s="78"/>
      <c r="D1488" s="78"/>
      <c r="E1488" s="79"/>
      <c r="F1488" s="80"/>
      <c r="G1488" s="73"/>
      <c r="H1488" s="82"/>
      <c r="I1488" s="93"/>
      <c r="J1488" s="90"/>
      <c r="K1488" s="83"/>
      <c r="L1488" s="83"/>
      <c r="M1488" s="84"/>
      <c r="N1488" s="83"/>
      <c r="O1488" s="104" t="str">
        <f ca="1">IF($B1488="","",IF(F1488="Arbeitgeberähnliche Stellung",OFFSET(MD!$Q$5,MATCH(Grundlagen_Abrechnung_KAE!$AK$7,MD_JAHR,0),0)*$H1488,IF(((AD1488/12*M1488*12)+N1488)&gt;AF1488,AF1488/12,((AD1488/12*M1488*12)+N1488)/12)))</f>
        <v/>
      </c>
      <c r="P1488" s="90"/>
      <c r="Q1488" s="90"/>
      <c r="R1488" s="104">
        <f t="shared" si="200"/>
        <v>0</v>
      </c>
      <c r="T1488" s="145">
        <f t="shared" si="201"/>
        <v>0</v>
      </c>
      <c r="U1488" s="76">
        <f t="shared" ca="1" si="202"/>
        <v>0</v>
      </c>
      <c r="V1488" s="76">
        <f t="shared" ca="1" si="208"/>
        <v>0</v>
      </c>
      <c r="W1488" s="76">
        <f t="shared" ca="1" si="203"/>
        <v>0</v>
      </c>
      <c r="Y1488" s="106" t="str">
        <f t="shared" si="204"/>
        <v>prüfen</v>
      </c>
      <c r="Z1488" s="107" t="str">
        <f ca="1">IFERROR(OFFSET(MD!$U$5,MATCH(Grundlagen_Abrechnung_KAE!$E1488,MD_GENDER,0),0),"")</f>
        <v/>
      </c>
      <c r="AA1488" s="104">
        <f t="shared" si="205"/>
        <v>0</v>
      </c>
      <c r="AC1488" s="104">
        <f t="shared" si="206"/>
        <v>0</v>
      </c>
      <c r="AD1488" s="104">
        <f ca="1">IF(F1488="Arbeitgeberähnliche Stellung",OFFSET(MD!$Q$5,MATCH(Grundlagen_Abrechnung_KAE!$AK$7,MD_JAHR,0),0)*$H1488,IF(J1488&gt;0,AC1488,I1488))</f>
        <v>0</v>
      </c>
      <c r="AF1488" s="85" t="e">
        <f ca="1">OFFSET(MD!$P$5,MATCH($AK$7,MD_JAHR,0),0)*12</f>
        <v>#VALUE!</v>
      </c>
      <c r="AG1488" s="85">
        <f t="shared" si="207"/>
        <v>0</v>
      </c>
      <c r="AH1488" s="81"/>
      <c r="AJ1488" s="72"/>
      <c r="AK1488" s="72"/>
      <c r="AL1488" s="72"/>
      <c r="AM1488" s="72"/>
      <c r="AN1488" s="72"/>
    </row>
    <row r="1489" spans="2:40" ht="15" customHeight="1" x14ac:dyDescent="0.2">
      <c r="B1489" s="78"/>
      <c r="C1489" s="78"/>
      <c r="D1489" s="78"/>
      <c r="E1489" s="79"/>
      <c r="F1489" s="80"/>
      <c r="G1489" s="73"/>
      <c r="H1489" s="82"/>
      <c r="I1489" s="93"/>
      <c r="J1489" s="90"/>
      <c r="K1489" s="83"/>
      <c r="L1489" s="83"/>
      <c r="M1489" s="84"/>
      <c r="N1489" s="83"/>
      <c r="O1489" s="104" t="str">
        <f ca="1">IF($B1489="","",IF(F1489="Arbeitgeberähnliche Stellung",OFFSET(MD!$Q$5,MATCH(Grundlagen_Abrechnung_KAE!$AK$7,MD_JAHR,0),0)*$H1489,IF(((AD1489/12*M1489*12)+N1489)&gt;AF1489,AF1489/12,((AD1489/12*M1489*12)+N1489)/12)))</f>
        <v/>
      </c>
      <c r="P1489" s="90"/>
      <c r="Q1489" s="90"/>
      <c r="R1489" s="104">
        <f t="shared" si="200"/>
        <v>0</v>
      </c>
      <c r="T1489" s="145">
        <f t="shared" si="201"/>
        <v>0</v>
      </c>
      <c r="U1489" s="76">
        <f t="shared" ca="1" si="202"/>
        <v>0</v>
      </c>
      <c r="V1489" s="76">
        <f t="shared" ca="1" si="208"/>
        <v>0</v>
      </c>
      <c r="W1489" s="76">
        <f t="shared" ca="1" si="203"/>
        <v>0</v>
      </c>
      <c r="Y1489" s="106" t="str">
        <f t="shared" si="204"/>
        <v>prüfen</v>
      </c>
      <c r="Z1489" s="107" t="str">
        <f ca="1">IFERROR(OFFSET(MD!$U$5,MATCH(Grundlagen_Abrechnung_KAE!$E1489,MD_GENDER,0),0),"")</f>
        <v/>
      </c>
      <c r="AA1489" s="104">
        <f t="shared" si="205"/>
        <v>0</v>
      </c>
      <c r="AC1489" s="104">
        <f t="shared" si="206"/>
        <v>0</v>
      </c>
      <c r="AD1489" s="104">
        <f ca="1">IF(F1489="Arbeitgeberähnliche Stellung",OFFSET(MD!$Q$5,MATCH(Grundlagen_Abrechnung_KAE!$AK$7,MD_JAHR,0),0)*$H1489,IF(J1489&gt;0,AC1489,I1489))</f>
        <v>0</v>
      </c>
      <c r="AF1489" s="85" t="e">
        <f ca="1">OFFSET(MD!$P$5,MATCH($AK$7,MD_JAHR,0),0)*12</f>
        <v>#VALUE!</v>
      </c>
      <c r="AG1489" s="85">
        <f t="shared" si="207"/>
        <v>0</v>
      </c>
      <c r="AH1489" s="81"/>
      <c r="AJ1489" s="72"/>
      <c r="AK1489" s="72"/>
      <c r="AL1489" s="72"/>
      <c r="AM1489" s="72"/>
      <c r="AN1489" s="72"/>
    </row>
    <row r="1490" spans="2:40" ht="15" customHeight="1" x14ac:dyDescent="0.2">
      <c r="B1490" s="78"/>
      <c r="C1490" s="78"/>
      <c r="D1490" s="78"/>
      <c r="E1490" s="79"/>
      <c r="F1490" s="80"/>
      <c r="G1490" s="73"/>
      <c r="H1490" s="82"/>
      <c r="I1490" s="93"/>
      <c r="J1490" s="90"/>
      <c r="K1490" s="83"/>
      <c r="L1490" s="83"/>
      <c r="M1490" s="84"/>
      <c r="N1490" s="83"/>
      <c r="O1490" s="104" t="str">
        <f ca="1">IF($B1490="","",IF(F1490="Arbeitgeberähnliche Stellung",OFFSET(MD!$Q$5,MATCH(Grundlagen_Abrechnung_KAE!$AK$7,MD_JAHR,0),0)*$H1490,IF(((AD1490/12*M1490*12)+N1490)&gt;AF1490,AF1490/12,((AD1490/12*M1490*12)+N1490)/12)))</f>
        <v/>
      </c>
      <c r="P1490" s="90"/>
      <c r="Q1490" s="90"/>
      <c r="R1490" s="104">
        <f t="shared" si="200"/>
        <v>0</v>
      </c>
      <c r="T1490" s="145">
        <f t="shared" si="201"/>
        <v>0</v>
      </c>
      <c r="U1490" s="76">
        <f t="shared" ca="1" si="202"/>
        <v>0</v>
      </c>
      <c r="V1490" s="76">
        <f t="shared" ca="1" si="208"/>
        <v>0</v>
      </c>
      <c r="W1490" s="76">
        <f t="shared" ca="1" si="203"/>
        <v>0</v>
      </c>
      <c r="Y1490" s="106" t="str">
        <f t="shared" si="204"/>
        <v>prüfen</v>
      </c>
      <c r="Z1490" s="107" t="str">
        <f ca="1">IFERROR(OFFSET(MD!$U$5,MATCH(Grundlagen_Abrechnung_KAE!$E1490,MD_GENDER,0),0),"")</f>
        <v/>
      </c>
      <c r="AA1490" s="104">
        <f t="shared" si="205"/>
        <v>0</v>
      </c>
      <c r="AC1490" s="104">
        <f t="shared" si="206"/>
        <v>0</v>
      </c>
      <c r="AD1490" s="104">
        <f ca="1">IF(F1490="Arbeitgeberähnliche Stellung",OFFSET(MD!$Q$5,MATCH(Grundlagen_Abrechnung_KAE!$AK$7,MD_JAHR,0),0)*$H1490,IF(J1490&gt;0,AC1490,I1490))</f>
        <v>0</v>
      </c>
      <c r="AF1490" s="85" t="e">
        <f ca="1">OFFSET(MD!$P$5,MATCH($AK$7,MD_JAHR,0),0)*12</f>
        <v>#VALUE!</v>
      </c>
      <c r="AG1490" s="85">
        <f t="shared" si="207"/>
        <v>0</v>
      </c>
      <c r="AH1490" s="81"/>
      <c r="AJ1490" s="72"/>
      <c r="AK1490" s="72"/>
      <c r="AL1490" s="72"/>
      <c r="AM1490" s="72"/>
      <c r="AN1490" s="72"/>
    </row>
    <row r="1491" spans="2:40" ht="15" customHeight="1" x14ac:dyDescent="0.2">
      <c r="B1491" s="78"/>
      <c r="C1491" s="78"/>
      <c r="D1491" s="78"/>
      <c r="E1491" s="79"/>
      <c r="F1491" s="80"/>
      <c r="G1491" s="73"/>
      <c r="H1491" s="82"/>
      <c r="I1491" s="93"/>
      <c r="J1491" s="90"/>
      <c r="K1491" s="83"/>
      <c r="L1491" s="83"/>
      <c r="M1491" s="84"/>
      <c r="N1491" s="83"/>
      <c r="O1491" s="104" t="str">
        <f ca="1">IF($B1491="","",IF(F1491="Arbeitgeberähnliche Stellung",OFFSET(MD!$Q$5,MATCH(Grundlagen_Abrechnung_KAE!$AK$7,MD_JAHR,0),0)*$H1491,IF(((AD1491/12*M1491*12)+N1491)&gt;AF1491,AF1491/12,((AD1491/12*M1491*12)+N1491)/12)))</f>
        <v/>
      </c>
      <c r="P1491" s="90"/>
      <c r="Q1491" s="90"/>
      <c r="R1491" s="104">
        <f t="shared" ref="R1491:R1554" si="209">ROUND(IF(Q1491="",0,IF(P1491=0,0,IF(Q1491&gt;P1491,0,P1491-Q1491))),2)</f>
        <v>0</v>
      </c>
      <c r="T1491" s="145">
        <f t="shared" ref="T1491:T1554" si="210">IFERROR(R1491/P1491,0)</f>
        <v>0</v>
      </c>
      <c r="U1491" s="76">
        <f t="shared" ref="U1491:U1554" ca="1" si="211">IFERROR(IF(O1491-W1491=0,O1491,(O1491)*(1-T1491)),0)</f>
        <v>0</v>
      </c>
      <c r="V1491" s="76">
        <f t="shared" ca="1" si="208"/>
        <v>0</v>
      </c>
      <c r="W1491" s="76">
        <f t="shared" ref="W1491:W1554" ca="1" si="212">IFERROR(O1491*T1491,0)*0.8</f>
        <v>0</v>
      </c>
      <c r="Y1491" s="106" t="str">
        <f t="shared" ref="Y1491:Y1554" si="213">IF(YEAR($G1491)&gt;$Y$16,"prüfen","")</f>
        <v>prüfen</v>
      </c>
      <c r="Z1491" s="107" t="str">
        <f ca="1">IFERROR(OFFSET(MD!$U$5,MATCH(Grundlagen_Abrechnung_KAE!$E1491,MD_GENDER,0),0),"")</f>
        <v/>
      </c>
      <c r="AA1491" s="104">
        <f t="shared" ref="AA1491:AA1554" si="214">IF(B1491="",0,IF(YEAR(G1491)&gt;$AA$16,0,1))</f>
        <v>0</v>
      </c>
      <c r="AC1491" s="104">
        <f t="shared" ref="AC1491:AC1554" si="215">IF(J1491*K1491/6&gt;J1491*L1491/12,J1491*K1491/6,J1491*L1491/12)</f>
        <v>0</v>
      </c>
      <c r="AD1491" s="104">
        <f ca="1">IF(F1491="Arbeitgeberähnliche Stellung",OFFSET(MD!$Q$5,MATCH(Grundlagen_Abrechnung_KAE!$AK$7,MD_JAHR,0),0)*$H1491,IF(J1491&gt;0,AC1491,I1491))</f>
        <v>0</v>
      </c>
      <c r="AF1491" s="85" t="e">
        <f ca="1">OFFSET(MD!$P$5,MATCH($AK$7,MD_JAHR,0),0)*12</f>
        <v>#VALUE!</v>
      </c>
      <c r="AG1491" s="85">
        <f t="shared" ref="AG1491:AG1554" si="216">I1491*M1491+N1491</f>
        <v>0</v>
      </c>
      <c r="AH1491" s="81"/>
      <c r="AJ1491" s="72"/>
      <c r="AK1491" s="72"/>
      <c r="AL1491" s="72"/>
      <c r="AM1491" s="72"/>
      <c r="AN1491" s="72"/>
    </row>
    <row r="1492" spans="2:40" ht="15" customHeight="1" x14ac:dyDescent="0.2">
      <c r="B1492" s="78"/>
      <c r="C1492" s="78"/>
      <c r="D1492" s="78"/>
      <c r="E1492" s="79"/>
      <c r="F1492" s="80"/>
      <c r="G1492" s="73"/>
      <c r="H1492" s="82"/>
      <c r="I1492" s="93"/>
      <c r="J1492" s="90"/>
      <c r="K1492" s="83"/>
      <c r="L1492" s="83"/>
      <c r="M1492" s="84"/>
      <c r="N1492" s="83"/>
      <c r="O1492" s="104" t="str">
        <f ca="1">IF($B1492="","",IF(F1492="Arbeitgeberähnliche Stellung",OFFSET(MD!$Q$5,MATCH(Grundlagen_Abrechnung_KAE!$AK$7,MD_JAHR,0),0)*$H1492,IF(((AD1492/12*M1492*12)+N1492)&gt;AF1492,AF1492/12,((AD1492/12*M1492*12)+N1492)/12)))</f>
        <v/>
      </c>
      <c r="P1492" s="90"/>
      <c r="Q1492" s="90"/>
      <c r="R1492" s="104">
        <f t="shared" si="209"/>
        <v>0</v>
      </c>
      <c r="T1492" s="145">
        <f t="shared" si="210"/>
        <v>0</v>
      </c>
      <c r="U1492" s="76">
        <f t="shared" ca="1" si="211"/>
        <v>0</v>
      </c>
      <c r="V1492" s="76">
        <f t="shared" ref="V1492:V1555" ca="1" si="217">IFERROR(O1492*T1492,0)</f>
        <v>0</v>
      </c>
      <c r="W1492" s="76">
        <f t="shared" ca="1" si="212"/>
        <v>0</v>
      </c>
      <c r="Y1492" s="106" t="str">
        <f t="shared" si="213"/>
        <v>prüfen</v>
      </c>
      <c r="Z1492" s="107" t="str">
        <f ca="1">IFERROR(OFFSET(MD!$U$5,MATCH(Grundlagen_Abrechnung_KAE!$E1492,MD_GENDER,0),0),"")</f>
        <v/>
      </c>
      <c r="AA1492" s="104">
        <f t="shared" si="214"/>
        <v>0</v>
      </c>
      <c r="AC1492" s="104">
        <f t="shared" si="215"/>
        <v>0</v>
      </c>
      <c r="AD1492" s="104">
        <f ca="1">IF(F1492="Arbeitgeberähnliche Stellung",OFFSET(MD!$Q$5,MATCH(Grundlagen_Abrechnung_KAE!$AK$7,MD_JAHR,0),0)*$H1492,IF(J1492&gt;0,AC1492,I1492))</f>
        <v>0</v>
      </c>
      <c r="AF1492" s="85" t="e">
        <f ca="1">OFFSET(MD!$P$5,MATCH($AK$7,MD_JAHR,0),0)*12</f>
        <v>#VALUE!</v>
      </c>
      <c r="AG1492" s="85">
        <f t="shared" si="216"/>
        <v>0</v>
      </c>
      <c r="AH1492" s="81"/>
      <c r="AJ1492" s="72"/>
      <c r="AK1492" s="72"/>
      <c r="AL1492" s="72"/>
      <c r="AM1492" s="72"/>
      <c r="AN1492" s="72"/>
    </row>
    <row r="1493" spans="2:40" ht="15" customHeight="1" x14ac:dyDescent="0.2">
      <c r="B1493" s="78"/>
      <c r="C1493" s="78"/>
      <c r="D1493" s="78"/>
      <c r="E1493" s="79"/>
      <c r="F1493" s="80"/>
      <c r="G1493" s="73"/>
      <c r="H1493" s="82"/>
      <c r="I1493" s="93"/>
      <c r="J1493" s="90"/>
      <c r="K1493" s="83"/>
      <c r="L1493" s="83"/>
      <c r="M1493" s="84"/>
      <c r="N1493" s="83"/>
      <c r="O1493" s="104" t="str">
        <f ca="1">IF($B1493="","",IF(F1493="Arbeitgeberähnliche Stellung",OFFSET(MD!$Q$5,MATCH(Grundlagen_Abrechnung_KAE!$AK$7,MD_JAHR,0),0)*$H1493,IF(((AD1493/12*M1493*12)+N1493)&gt;AF1493,AF1493/12,((AD1493/12*M1493*12)+N1493)/12)))</f>
        <v/>
      </c>
      <c r="P1493" s="90"/>
      <c r="Q1493" s="90"/>
      <c r="R1493" s="104">
        <f t="shared" si="209"/>
        <v>0</v>
      </c>
      <c r="T1493" s="145">
        <f t="shared" si="210"/>
        <v>0</v>
      </c>
      <c r="U1493" s="76">
        <f t="shared" ca="1" si="211"/>
        <v>0</v>
      </c>
      <c r="V1493" s="76">
        <f t="shared" ca="1" si="217"/>
        <v>0</v>
      </c>
      <c r="W1493" s="76">
        <f t="shared" ca="1" si="212"/>
        <v>0</v>
      </c>
      <c r="Y1493" s="106" t="str">
        <f t="shared" si="213"/>
        <v>prüfen</v>
      </c>
      <c r="Z1493" s="107" t="str">
        <f ca="1">IFERROR(OFFSET(MD!$U$5,MATCH(Grundlagen_Abrechnung_KAE!$E1493,MD_GENDER,0),0),"")</f>
        <v/>
      </c>
      <c r="AA1493" s="104">
        <f t="shared" si="214"/>
        <v>0</v>
      </c>
      <c r="AC1493" s="104">
        <f t="shared" si="215"/>
        <v>0</v>
      </c>
      <c r="AD1493" s="104">
        <f ca="1">IF(F1493="Arbeitgeberähnliche Stellung",OFFSET(MD!$Q$5,MATCH(Grundlagen_Abrechnung_KAE!$AK$7,MD_JAHR,0),0)*$H1493,IF(J1493&gt;0,AC1493,I1493))</f>
        <v>0</v>
      </c>
      <c r="AF1493" s="85" t="e">
        <f ca="1">OFFSET(MD!$P$5,MATCH($AK$7,MD_JAHR,0),0)*12</f>
        <v>#VALUE!</v>
      </c>
      <c r="AG1493" s="85">
        <f t="shared" si="216"/>
        <v>0</v>
      </c>
      <c r="AH1493" s="81"/>
      <c r="AJ1493" s="72"/>
      <c r="AK1493" s="72"/>
      <c r="AL1493" s="72"/>
      <c r="AM1493" s="72"/>
      <c r="AN1493" s="72"/>
    </row>
    <row r="1494" spans="2:40" ht="15" customHeight="1" x14ac:dyDescent="0.2">
      <c r="B1494" s="78"/>
      <c r="C1494" s="78"/>
      <c r="D1494" s="78"/>
      <c r="E1494" s="79"/>
      <c r="F1494" s="80"/>
      <c r="G1494" s="73"/>
      <c r="H1494" s="82"/>
      <c r="I1494" s="93"/>
      <c r="J1494" s="90"/>
      <c r="K1494" s="83"/>
      <c r="L1494" s="83"/>
      <c r="M1494" s="84"/>
      <c r="N1494" s="83"/>
      <c r="O1494" s="104" t="str">
        <f ca="1">IF($B1494="","",IF(F1494="Arbeitgeberähnliche Stellung",OFFSET(MD!$Q$5,MATCH(Grundlagen_Abrechnung_KAE!$AK$7,MD_JAHR,0),0)*$H1494,IF(((AD1494/12*M1494*12)+N1494)&gt;AF1494,AF1494/12,((AD1494/12*M1494*12)+N1494)/12)))</f>
        <v/>
      </c>
      <c r="P1494" s="90"/>
      <c r="Q1494" s="90"/>
      <c r="R1494" s="104">
        <f t="shared" si="209"/>
        <v>0</v>
      </c>
      <c r="T1494" s="145">
        <f t="shared" si="210"/>
        <v>0</v>
      </c>
      <c r="U1494" s="76">
        <f t="shared" ca="1" si="211"/>
        <v>0</v>
      </c>
      <c r="V1494" s="76">
        <f t="shared" ca="1" si="217"/>
        <v>0</v>
      </c>
      <c r="W1494" s="76">
        <f t="shared" ca="1" si="212"/>
        <v>0</v>
      </c>
      <c r="Y1494" s="106" t="str">
        <f t="shared" si="213"/>
        <v>prüfen</v>
      </c>
      <c r="Z1494" s="107" t="str">
        <f ca="1">IFERROR(OFFSET(MD!$U$5,MATCH(Grundlagen_Abrechnung_KAE!$E1494,MD_GENDER,0),0),"")</f>
        <v/>
      </c>
      <c r="AA1494" s="104">
        <f t="shared" si="214"/>
        <v>0</v>
      </c>
      <c r="AC1494" s="104">
        <f t="shared" si="215"/>
        <v>0</v>
      </c>
      <c r="AD1494" s="104">
        <f ca="1">IF(F1494="Arbeitgeberähnliche Stellung",OFFSET(MD!$Q$5,MATCH(Grundlagen_Abrechnung_KAE!$AK$7,MD_JAHR,0),0)*$H1494,IF(J1494&gt;0,AC1494,I1494))</f>
        <v>0</v>
      </c>
      <c r="AF1494" s="85" t="e">
        <f ca="1">OFFSET(MD!$P$5,MATCH($AK$7,MD_JAHR,0),0)*12</f>
        <v>#VALUE!</v>
      </c>
      <c r="AG1494" s="85">
        <f t="shared" si="216"/>
        <v>0</v>
      </c>
      <c r="AH1494" s="81"/>
      <c r="AJ1494" s="72"/>
      <c r="AK1494" s="72"/>
      <c r="AL1494" s="72"/>
      <c r="AM1494" s="72"/>
      <c r="AN1494" s="72"/>
    </row>
    <row r="1495" spans="2:40" ht="15" customHeight="1" x14ac:dyDescent="0.2">
      <c r="B1495" s="78"/>
      <c r="C1495" s="78"/>
      <c r="D1495" s="78"/>
      <c r="E1495" s="79"/>
      <c r="F1495" s="80"/>
      <c r="G1495" s="73"/>
      <c r="H1495" s="82"/>
      <c r="I1495" s="93"/>
      <c r="J1495" s="90"/>
      <c r="K1495" s="83"/>
      <c r="L1495" s="83"/>
      <c r="M1495" s="84"/>
      <c r="N1495" s="83"/>
      <c r="O1495" s="104" t="str">
        <f ca="1">IF($B1495="","",IF(F1495="Arbeitgeberähnliche Stellung",OFFSET(MD!$Q$5,MATCH(Grundlagen_Abrechnung_KAE!$AK$7,MD_JAHR,0),0)*$H1495,IF(((AD1495/12*M1495*12)+N1495)&gt;AF1495,AF1495/12,((AD1495/12*M1495*12)+N1495)/12)))</f>
        <v/>
      </c>
      <c r="P1495" s="90"/>
      <c r="Q1495" s="90"/>
      <c r="R1495" s="104">
        <f t="shared" si="209"/>
        <v>0</v>
      </c>
      <c r="T1495" s="145">
        <f t="shared" si="210"/>
        <v>0</v>
      </c>
      <c r="U1495" s="76">
        <f t="shared" ca="1" si="211"/>
        <v>0</v>
      </c>
      <c r="V1495" s="76">
        <f t="shared" ca="1" si="217"/>
        <v>0</v>
      </c>
      <c r="W1495" s="76">
        <f t="shared" ca="1" si="212"/>
        <v>0</v>
      </c>
      <c r="Y1495" s="106" t="str">
        <f t="shared" si="213"/>
        <v>prüfen</v>
      </c>
      <c r="Z1495" s="107" t="str">
        <f ca="1">IFERROR(OFFSET(MD!$U$5,MATCH(Grundlagen_Abrechnung_KAE!$E1495,MD_GENDER,0),0),"")</f>
        <v/>
      </c>
      <c r="AA1495" s="104">
        <f t="shared" si="214"/>
        <v>0</v>
      </c>
      <c r="AC1495" s="104">
        <f t="shared" si="215"/>
        <v>0</v>
      </c>
      <c r="AD1495" s="104">
        <f ca="1">IF(F1495="Arbeitgeberähnliche Stellung",OFFSET(MD!$Q$5,MATCH(Grundlagen_Abrechnung_KAE!$AK$7,MD_JAHR,0),0)*$H1495,IF(J1495&gt;0,AC1495,I1495))</f>
        <v>0</v>
      </c>
      <c r="AF1495" s="85" t="e">
        <f ca="1">OFFSET(MD!$P$5,MATCH($AK$7,MD_JAHR,0),0)*12</f>
        <v>#VALUE!</v>
      </c>
      <c r="AG1495" s="85">
        <f t="shared" si="216"/>
        <v>0</v>
      </c>
      <c r="AH1495" s="81"/>
      <c r="AJ1495" s="72"/>
      <c r="AK1495" s="72"/>
      <c r="AL1495" s="72"/>
      <c r="AM1495" s="72"/>
      <c r="AN1495" s="72"/>
    </row>
    <row r="1496" spans="2:40" ht="15" customHeight="1" x14ac:dyDescent="0.2">
      <c r="B1496" s="78"/>
      <c r="C1496" s="78"/>
      <c r="D1496" s="78"/>
      <c r="E1496" s="79"/>
      <c r="F1496" s="80"/>
      <c r="G1496" s="73"/>
      <c r="H1496" s="82"/>
      <c r="I1496" s="93"/>
      <c r="J1496" s="90"/>
      <c r="K1496" s="83"/>
      <c r="L1496" s="83"/>
      <c r="M1496" s="84"/>
      <c r="N1496" s="83"/>
      <c r="O1496" s="104" t="str">
        <f ca="1">IF($B1496="","",IF(F1496="Arbeitgeberähnliche Stellung",OFFSET(MD!$Q$5,MATCH(Grundlagen_Abrechnung_KAE!$AK$7,MD_JAHR,0),0)*$H1496,IF(((AD1496/12*M1496*12)+N1496)&gt;AF1496,AF1496/12,((AD1496/12*M1496*12)+N1496)/12)))</f>
        <v/>
      </c>
      <c r="P1496" s="90"/>
      <c r="Q1496" s="90"/>
      <c r="R1496" s="104">
        <f t="shared" si="209"/>
        <v>0</v>
      </c>
      <c r="T1496" s="145">
        <f t="shared" si="210"/>
        <v>0</v>
      </c>
      <c r="U1496" s="76">
        <f t="shared" ca="1" si="211"/>
        <v>0</v>
      </c>
      <c r="V1496" s="76">
        <f t="shared" ca="1" si="217"/>
        <v>0</v>
      </c>
      <c r="W1496" s="76">
        <f t="shared" ca="1" si="212"/>
        <v>0</v>
      </c>
      <c r="Y1496" s="106" t="str">
        <f t="shared" si="213"/>
        <v>prüfen</v>
      </c>
      <c r="Z1496" s="107" t="str">
        <f ca="1">IFERROR(OFFSET(MD!$U$5,MATCH(Grundlagen_Abrechnung_KAE!$E1496,MD_GENDER,0),0),"")</f>
        <v/>
      </c>
      <c r="AA1496" s="104">
        <f t="shared" si="214"/>
        <v>0</v>
      </c>
      <c r="AC1496" s="104">
        <f t="shared" si="215"/>
        <v>0</v>
      </c>
      <c r="AD1496" s="104">
        <f ca="1">IF(F1496="Arbeitgeberähnliche Stellung",OFFSET(MD!$Q$5,MATCH(Grundlagen_Abrechnung_KAE!$AK$7,MD_JAHR,0),0)*$H1496,IF(J1496&gt;0,AC1496,I1496))</f>
        <v>0</v>
      </c>
      <c r="AF1496" s="85" t="e">
        <f ca="1">OFFSET(MD!$P$5,MATCH($AK$7,MD_JAHR,0),0)*12</f>
        <v>#VALUE!</v>
      </c>
      <c r="AG1496" s="85">
        <f t="shared" si="216"/>
        <v>0</v>
      </c>
      <c r="AH1496" s="81"/>
      <c r="AJ1496" s="72"/>
      <c r="AK1496" s="72"/>
      <c r="AL1496" s="72"/>
      <c r="AM1496" s="72"/>
      <c r="AN1496" s="72"/>
    </row>
    <row r="1497" spans="2:40" ht="15" customHeight="1" x14ac:dyDescent="0.2">
      <c r="B1497" s="78"/>
      <c r="C1497" s="78"/>
      <c r="D1497" s="78"/>
      <c r="E1497" s="79"/>
      <c r="F1497" s="80"/>
      <c r="G1497" s="73"/>
      <c r="H1497" s="82"/>
      <c r="I1497" s="93"/>
      <c r="J1497" s="90"/>
      <c r="K1497" s="83"/>
      <c r="L1497" s="83"/>
      <c r="M1497" s="84"/>
      <c r="N1497" s="83"/>
      <c r="O1497" s="104" t="str">
        <f ca="1">IF($B1497="","",IF(F1497="Arbeitgeberähnliche Stellung",OFFSET(MD!$Q$5,MATCH(Grundlagen_Abrechnung_KAE!$AK$7,MD_JAHR,0),0)*$H1497,IF(((AD1497/12*M1497*12)+N1497)&gt;AF1497,AF1497/12,((AD1497/12*M1497*12)+N1497)/12)))</f>
        <v/>
      </c>
      <c r="P1497" s="90"/>
      <c r="Q1497" s="90"/>
      <c r="R1497" s="104">
        <f t="shared" si="209"/>
        <v>0</v>
      </c>
      <c r="T1497" s="145">
        <f t="shared" si="210"/>
        <v>0</v>
      </c>
      <c r="U1497" s="76">
        <f t="shared" ca="1" si="211"/>
        <v>0</v>
      </c>
      <c r="V1497" s="76">
        <f t="shared" ca="1" si="217"/>
        <v>0</v>
      </c>
      <c r="W1497" s="76">
        <f t="shared" ca="1" si="212"/>
        <v>0</v>
      </c>
      <c r="Y1497" s="106" t="str">
        <f t="shared" si="213"/>
        <v>prüfen</v>
      </c>
      <c r="Z1497" s="107" t="str">
        <f ca="1">IFERROR(OFFSET(MD!$U$5,MATCH(Grundlagen_Abrechnung_KAE!$E1497,MD_GENDER,0),0),"")</f>
        <v/>
      </c>
      <c r="AA1497" s="104">
        <f t="shared" si="214"/>
        <v>0</v>
      </c>
      <c r="AC1497" s="104">
        <f t="shared" si="215"/>
        <v>0</v>
      </c>
      <c r="AD1497" s="104">
        <f ca="1">IF(F1497="Arbeitgeberähnliche Stellung",OFFSET(MD!$Q$5,MATCH(Grundlagen_Abrechnung_KAE!$AK$7,MD_JAHR,0),0)*$H1497,IF(J1497&gt;0,AC1497,I1497))</f>
        <v>0</v>
      </c>
      <c r="AF1497" s="85" t="e">
        <f ca="1">OFFSET(MD!$P$5,MATCH($AK$7,MD_JAHR,0),0)*12</f>
        <v>#VALUE!</v>
      </c>
      <c r="AG1497" s="85">
        <f t="shared" si="216"/>
        <v>0</v>
      </c>
      <c r="AH1497" s="81"/>
      <c r="AJ1497" s="72"/>
      <c r="AK1497" s="72"/>
      <c r="AL1497" s="72"/>
      <c r="AM1497" s="72"/>
      <c r="AN1497" s="72"/>
    </row>
    <row r="1498" spans="2:40" ht="15" customHeight="1" x14ac:dyDescent="0.2">
      <c r="B1498" s="78"/>
      <c r="C1498" s="78"/>
      <c r="D1498" s="78"/>
      <c r="E1498" s="79"/>
      <c r="F1498" s="80"/>
      <c r="G1498" s="73"/>
      <c r="H1498" s="82"/>
      <c r="I1498" s="93"/>
      <c r="J1498" s="90"/>
      <c r="K1498" s="83"/>
      <c r="L1498" s="83"/>
      <c r="M1498" s="84"/>
      <c r="N1498" s="83"/>
      <c r="O1498" s="104" t="str">
        <f ca="1">IF($B1498="","",IF(F1498="Arbeitgeberähnliche Stellung",OFFSET(MD!$Q$5,MATCH(Grundlagen_Abrechnung_KAE!$AK$7,MD_JAHR,0),0)*$H1498,IF(((AD1498/12*M1498*12)+N1498)&gt;AF1498,AF1498/12,((AD1498/12*M1498*12)+N1498)/12)))</f>
        <v/>
      </c>
      <c r="P1498" s="90"/>
      <c r="Q1498" s="90"/>
      <c r="R1498" s="104">
        <f t="shared" si="209"/>
        <v>0</v>
      </c>
      <c r="T1498" s="145">
        <f t="shared" si="210"/>
        <v>0</v>
      </c>
      <c r="U1498" s="76">
        <f t="shared" ca="1" si="211"/>
        <v>0</v>
      </c>
      <c r="V1498" s="76">
        <f t="shared" ca="1" si="217"/>
        <v>0</v>
      </c>
      <c r="W1498" s="76">
        <f t="shared" ca="1" si="212"/>
        <v>0</v>
      </c>
      <c r="Y1498" s="106" t="str">
        <f t="shared" si="213"/>
        <v>prüfen</v>
      </c>
      <c r="Z1498" s="107" t="str">
        <f ca="1">IFERROR(OFFSET(MD!$U$5,MATCH(Grundlagen_Abrechnung_KAE!$E1498,MD_GENDER,0),0),"")</f>
        <v/>
      </c>
      <c r="AA1498" s="104">
        <f t="shared" si="214"/>
        <v>0</v>
      </c>
      <c r="AC1498" s="104">
        <f t="shared" si="215"/>
        <v>0</v>
      </c>
      <c r="AD1498" s="104">
        <f ca="1">IF(F1498="Arbeitgeberähnliche Stellung",OFFSET(MD!$Q$5,MATCH(Grundlagen_Abrechnung_KAE!$AK$7,MD_JAHR,0),0)*$H1498,IF(J1498&gt;0,AC1498,I1498))</f>
        <v>0</v>
      </c>
      <c r="AF1498" s="85" t="e">
        <f ca="1">OFFSET(MD!$P$5,MATCH($AK$7,MD_JAHR,0),0)*12</f>
        <v>#VALUE!</v>
      </c>
      <c r="AG1498" s="85">
        <f t="shared" si="216"/>
        <v>0</v>
      </c>
      <c r="AH1498" s="81"/>
      <c r="AJ1498" s="72"/>
      <c r="AK1498" s="72"/>
      <c r="AL1498" s="72"/>
      <c r="AM1498" s="72"/>
      <c r="AN1498" s="72"/>
    </row>
    <row r="1499" spans="2:40" ht="15" customHeight="1" x14ac:dyDescent="0.2">
      <c r="B1499" s="78"/>
      <c r="C1499" s="78"/>
      <c r="D1499" s="78"/>
      <c r="E1499" s="79"/>
      <c r="F1499" s="80"/>
      <c r="G1499" s="73"/>
      <c r="H1499" s="82"/>
      <c r="I1499" s="93"/>
      <c r="J1499" s="90"/>
      <c r="K1499" s="83"/>
      <c r="L1499" s="83"/>
      <c r="M1499" s="84"/>
      <c r="N1499" s="83"/>
      <c r="O1499" s="104" t="str">
        <f ca="1">IF($B1499="","",IF(F1499="Arbeitgeberähnliche Stellung",OFFSET(MD!$Q$5,MATCH(Grundlagen_Abrechnung_KAE!$AK$7,MD_JAHR,0),0)*$H1499,IF(((AD1499/12*M1499*12)+N1499)&gt;AF1499,AF1499/12,((AD1499/12*M1499*12)+N1499)/12)))</f>
        <v/>
      </c>
      <c r="P1499" s="90"/>
      <c r="Q1499" s="90"/>
      <c r="R1499" s="104">
        <f t="shared" si="209"/>
        <v>0</v>
      </c>
      <c r="T1499" s="145">
        <f t="shared" si="210"/>
        <v>0</v>
      </c>
      <c r="U1499" s="76">
        <f t="shared" ca="1" si="211"/>
        <v>0</v>
      </c>
      <c r="V1499" s="76">
        <f t="shared" ca="1" si="217"/>
        <v>0</v>
      </c>
      <c r="W1499" s="76">
        <f t="shared" ca="1" si="212"/>
        <v>0</v>
      </c>
      <c r="Y1499" s="106" t="str">
        <f t="shared" si="213"/>
        <v>prüfen</v>
      </c>
      <c r="Z1499" s="107" t="str">
        <f ca="1">IFERROR(OFFSET(MD!$U$5,MATCH(Grundlagen_Abrechnung_KAE!$E1499,MD_GENDER,0),0),"")</f>
        <v/>
      </c>
      <c r="AA1499" s="104">
        <f t="shared" si="214"/>
        <v>0</v>
      </c>
      <c r="AC1499" s="104">
        <f t="shared" si="215"/>
        <v>0</v>
      </c>
      <c r="AD1499" s="104">
        <f ca="1">IF(F1499="Arbeitgeberähnliche Stellung",OFFSET(MD!$Q$5,MATCH(Grundlagen_Abrechnung_KAE!$AK$7,MD_JAHR,0),0)*$H1499,IF(J1499&gt;0,AC1499,I1499))</f>
        <v>0</v>
      </c>
      <c r="AF1499" s="85" t="e">
        <f ca="1">OFFSET(MD!$P$5,MATCH($AK$7,MD_JAHR,0),0)*12</f>
        <v>#VALUE!</v>
      </c>
      <c r="AG1499" s="85">
        <f t="shared" si="216"/>
        <v>0</v>
      </c>
      <c r="AH1499" s="81"/>
      <c r="AJ1499" s="72"/>
      <c r="AK1499" s="72"/>
      <c r="AL1499" s="72"/>
      <c r="AM1499" s="72"/>
      <c r="AN1499" s="72"/>
    </row>
    <row r="1500" spans="2:40" ht="15" customHeight="1" x14ac:dyDescent="0.2">
      <c r="B1500" s="78"/>
      <c r="C1500" s="78"/>
      <c r="D1500" s="78"/>
      <c r="E1500" s="79"/>
      <c r="F1500" s="80"/>
      <c r="G1500" s="73"/>
      <c r="H1500" s="82"/>
      <c r="I1500" s="93"/>
      <c r="J1500" s="90"/>
      <c r="K1500" s="83"/>
      <c r="L1500" s="83"/>
      <c r="M1500" s="84"/>
      <c r="N1500" s="83"/>
      <c r="O1500" s="104" t="str">
        <f ca="1">IF($B1500="","",IF(F1500="Arbeitgeberähnliche Stellung",OFFSET(MD!$Q$5,MATCH(Grundlagen_Abrechnung_KAE!$AK$7,MD_JAHR,0),0)*$H1500,IF(((AD1500/12*M1500*12)+N1500)&gt;AF1500,AF1500/12,((AD1500/12*M1500*12)+N1500)/12)))</f>
        <v/>
      </c>
      <c r="P1500" s="90"/>
      <c r="Q1500" s="90"/>
      <c r="R1500" s="104">
        <f t="shared" si="209"/>
        <v>0</v>
      </c>
      <c r="T1500" s="145">
        <f t="shared" si="210"/>
        <v>0</v>
      </c>
      <c r="U1500" s="76">
        <f t="shared" ca="1" si="211"/>
        <v>0</v>
      </c>
      <c r="V1500" s="76">
        <f t="shared" ca="1" si="217"/>
        <v>0</v>
      </c>
      <c r="W1500" s="76">
        <f t="shared" ca="1" si="212"/>
        <v>0</v>
      </c>
      <c r="Y1500" s="106" t="str">
        <f t="shared" si="213"/>
        <v>prüfen</v>
      </c>
      <c r="Z1500" s="107" t="str">
        <f ca="1">IFERROR(OFFSET(MD!$U$5,MATCH(Grundlagen_Abrechnung_KAE!$E1500,MD_GENDER,0),0),"")</f>
        <v/>
      </c>
      <c r="AA1500" s="104">
        <f t="shared" si="214"/>
        <v>0</v>
      </c>
      <c r="AC1500" s="104">
        <f t="shared" si="215"/>
        <v>0</v>
      </c>
      <c r="AD1500" s="104">
        <f ca="1">IF(F1500="Arbeitgeberähnliche Stellung",OFFSET(MD!$Q$5,MATCH(Grundlagen_Abrechnung_KAE!$AK$7,MD_JAHR,0),0)*$H1500,IF(J1500&gt;0,AC1500,I1500))</f>
        <v>0</v>
      </c>
      <c r="AF1500" s="85" t="e">
        <f ca="1">OFFSET(MD!$P$5,MATCH($AK$7,MD_JAHR,0),0)*12</f>
        <v>#VALUE!</v>
      </c>
      <c r="AG1500" s="85">
        <f t="shared" si="216"/>
        <v>0</v>
      </c>
      <c r="AH1500" s="81"/>
      <c r="AJ1500" s="72"/>
      <c r="AK1500" s="72"/>
      <c r="AL1500" s="72"/>
      <c r="AM1500" s="72"/>
      <c r="AN1500" s="72"/>
    </row>
    <row r="1501" spans="2:40" ht="15" customHeight="1" x14ac:dyDescent="0.2">
      <c r="B1501" s="78"/>
      <c r="C1501" s="78"/>
      <c r="D1501" s="78"/>
      <c r="E1501" s="79"/>
      <c r="F1501" s="80"/>
      <c r="G1501" s="73"/>
      <c r="H1501" s="82"/>
      <c r="I1501" s="93"/>
      <c r="J1501" s="90"/>
      <c r="K1501" s="83"/>
      <c r="L1501" s="83"/>
      <c r="M1501" s="84"/>
      <c r="N1501" s="83"/>
      <c r="O1501" s="104" t="str">
        <f ca="1">IF($B1501="","",IF(F1501="Arbeitgeberähnliche Stellung",OFFSET(MD!$Q$5,MATCH(Grundlagen_Abrechnung_KAE!$AK$7,MD_JAHR,0),0)*$H1501,IF(((AD1501/12*M1501*12)+N1501)&gt;AF1501,AF1501/12,((AD1501/12*M1501*12)+N1501)/12)))</f>
        <v/>
      </c>
      <c r="P1501" s="90"/>
      <c r="Q1501" s="90"/>
      <c r="R1501" s="104">
        <f t="shared" si="209"/>
        <v>0</v>
      </c>
      <c r="T1501" s="145">
        <f t="shared" si="210"/>
        <v>0</v>
      </c>
      <c r="U1501" s="76">
        <f t="shared" ca="1" si="211"/>
        <v>0</v>
      </c>
      <c r="V1501" s="76">
        <f t="shared" ca="1" si="217"/>
        <v>0</v>
      </c>
      <c r="W1501" s="76">
        <f t="shared" ca="1" si="212"/>
        <v>0</v>
      </c>
      <c r="Y1501" s="106" t="str">
        <f t="shared" si="213"/>
        <v>prüfen</v>
      </c>
      <c r="Z1501" s="107" t="str">
        <f ca="1">IFERROR(OFFSET(MD!$U$5,MATCH(Grundlagen_Abrechnung_KAE!$E1501,MD_GENDER,0),0),"")</f>
        <v/>
      </c>
      <c r="AA1501" s="104">
        <f t="shared" si="214"/>
        <v>0</v>
      </c>
      <c r="AC1501" s="104">
        <f t="shared" si="215"/>
        <v>0</v>
      </c>
      <c r="AD1501" s="104">
        <f ca="1">IF(F1501="Arbeitgeberähnliche Stellung",OFFSET(MD!$Q$5,MATCH(Grundlagen_Abrechnung_KAE!$AK$7,MD_JAHR,0),0)*$H1501,IF(J1501&gt;0,AC1501,I1501))</f>
        <v>0</v>
      </c>
      <c r="AF1501" s="85" t="e">
        <f ca="1">OFFSET(MD!$P$5,MATCH($AK$7,MD_JAHR,0),0)*12</f>
        <v>#VALUE!</v>
      </c>
      <c r="AG1501" s="85">
        <f t="shared" si="216"/>
        <v>0</v>
      </c>
      <c r="AH1501" s="81"/>
      <c r="AJ1501" s="72"/>
      <c r="AK1501" s="72"/>
      <c r="AL1501" s="72"/>
      <c r="AM1501" s="72"/>
      <c r="AN1501" s="72"/>
    </row>
    <row r="1502" spans="2:40" ht="15" customHeight="1" x14ac:dyDescent="0.2">
      <c r="B1502" s="78"/>
      <c r="C1502" s="78"/>
      <c r="D1502" s="78"/>
      <c r="E1502" s="79"/>
      <c r="F1502" s="80"/>
      <c r="G1502" s="73"/>
      <c r="H1502" s="82"/>
      <c r="I1502" s="93"/>
      <c r="J1502" s="90"/>
      <c r="K1502" s="83"/>
      <c r="L1502" s="83"/>
      <c r="M1502" s="84"/>
      <c r="N1502" s="83"/>
      <c r="O1502" s="104" t="str">
        <f ca="1">IF($B1502="","",IF(F1502="Arbeitgeberähnliche Stellung",OFFSET(MD!$Q$5,MATCH(Grundlagen_Abrechnung_KAE!$AK$7,MD_JAHR,0),0)*$H1502,IF(((AD1502/12*M1502*12)+N1502)&gt;AF1502,AF1502/12,((AD1502/12*M1502*12)+N1502)/12)))</f>
        <v/>
      </c>
      <c r="P1502" s="90"/>
      <c r="Q1502" s="90"/>
      <c r="R1502" s="104">
        <f t="shared" si="209"/>
        <v>0</v>
      </c>
      <c r="T1502" s="145">
        <f t="shared" si="210"/>
        <v>0</v>
      </c>
      <c r="U1502" s="76">
        <f t="shared" ca="1" si="211"/>
        <v>0</v>
      </c>
      <c r="V1502" s="76">
        <f t="shared" ca="1" si="217"/>
        <v>0</v>
      </c>
      <c r="W1502" s="76">
        <f t="shared" ca="1" si="212"/>
        <v>0</v>
      </c>
      <c r="Y1502" s="106" t="str">
        <f t="shared" si="213"/>
        <v>prüfen</v>
      </c>
      <c r="Z1502" s="107" t="str">
        <f ca="1">IFERROR(OFFSET(MD!$U$5,MATCH(Grundlagen_Abrechnung_KAE!$E1502,MD_GENDER,0),0),"")</f>
        <v/>
      </c>
      <c r="AA1502" s="104">
        <f t="shared" si="214"/>
        <v>0</v>
      </c>
      <c r="AC1502" s="104">
        <f t="shared" si="215"/>
        <v>0</v>
      </c>
      <c r="AD1502" s="104">
        <f ca="1">IF(F1502="Arbeitgeberähnliche Stellung",OFFSET(MD!$Q$5,MATCH(Grundlagen_Abrechnung_KAE!$AK$7,MD_JAHR,0),0)*$H1502,IF(J1502&gt;0,AC1502,I1502))</f>
        <v>0</v>
      </c>
      <c r="AF1502" s="85" t="e">
        <f ca="1">OFFSET(MD!$P$5,MATCH($AK$7,MD_JAHR,0),0)*12</f>
        <v>#VALUE!</v>
      </c>
      <c r="AG1502" s="85">
        <f t="shared" si="216"/>
        <v>0</v>
      </c>
      <c r="AH1502" s="81"/>
      <c r="AJ1502" s="72"/>
      <c r="AK1502" s="72"/>
      <c r="AL1502" s="72"/>
      <c r="AM1502" s="72"/>
      <c r="AN1502" s="72"/>
    </row>
    <row r="1503" spans="2:40" ht="15" customHeight="1" x14ac:dyDescent="0.2">
      <c r="B1503" s="78"/>
      <c r="C1503" s="78"/>
      <c r="D1503" s="78"/>
      <c r="E1503" s="79"/>
      <c r="F1503" s="80"/>
      <c r="G1503" s="73"/>
      <c r="H1503" s="82"/>
      <c r="I1503" s="93"/>
      <c r="J1503" s="90"/>
      <c r="K1503" s="83"/>
      <c r="L1503" s="83"/>
      <c r="M1503" s="84"/>
      <c r="N1503" s="83"/>
      <c r="O1503" s="104" t="str">
        <f ca="1">IF($B1503="","",IF(F1503="Arbeitgeberähnliche Stellung",OFFSET(MD!$Q$5,MATCH(Grundlagen_Abrechnung_KAE!$AK$7,MD_JAHR,0),0)*$H1503,IF(((AD1503/12*M1503*12)+N1503)&gt;AF1503,AF1503/12,((AD1503/12*M1503*12)+N1503)/12)))</f>
        <v/>
      </c>
      <c r="P1503" s="90"/>
      <c r="Q1503" s="90"/>
      <c r="R1503" s="104">
        <f t="shared" si="209"/>
        <v>0</v>
      </c>
      <c r="T1503" s="145">
        <f t="shared" si="210"/>
        <v>0</v>
      </c>
      <c r="U1503" s="76">
        <f t="shared" ca="1" si="211"/>
        <v>0</v>
      </c>
      <c r="V1503" s="76">
        <f t="shared" ca="1" si="217"/>
        <v>0</v>
      </c>
      <c r="W1503" s="76">
        <f t="shared" ca="1" si="212"/>
        <v>0</v>
      </c>
      <c r="Y1503" s="106" t="str">
        <f t="shared" si="213"/>
        <v>prüfen</v>
      </c>
      <c r="Z1503" s="107" t="str">
        <f ca="1">IFERROR(OFFSET(MD!$U$5,MATCH(Grundlagen_Abrechnung_KAE!$E1503,MD_GENDER,0),0),"")</f>
        <v/>
      </c>
      <c r="AA1503" s="104">
        <f t="shared" si="214"/>
        <v>0</v>
      </c>
      <c r="AC1503" s="104">
        <f t="shared" si="215"/>
        <v>0</v>
      </c>
      <c r="AD1503" s="104">
        <f ca="1">IF(F1503="Arbeitgeberähnliche Stellung",OFFSET(MD!$Q$5,MATCH(Grundlagen_Abrechnung_KAE!$AK$7,MD_JAHR,0),0)*$H1503,IF(J1503&gt;0,AC1503,I1503))</f>
        <v>0</v>
      </c>
      <c r="AF1503" s="85" t="e">
        <f ca="1">OFFSET(MD!$P$5,MATCH($AK$7,MD_JAHR,0),0)*12</f>
        <v>#VALUE!</v>
      </c>
      <c r="AG1503" s="85">
        <f t="shared" si="216"/>
        <v>0</v>
      </c>
      <c r="AH1503" s="81"/>
      <c r="AJ1503" s="72"/>
      <c r="AK1503" s="72"/>
      <c r="AL1503" s="72"/>
      <c r="AM1503" s="72"/>
      <c r="AN1503" s="72"/>
    </row>
    <row r="1504" spans="2:40" ht="15" customHeight="1" x14ac:dyDescent="0.2">
      <c r="B1504" s="78"/>
      <c r="C1504" s="78"/>
      <c r="D1504" s="78"/>
      <c r="E1504" s="79"/>
      <c r="F1504" s="80"/>
      <c r="G1504" s="73"/>
      <c r="H1504" s="82"/>
      <c r="I1504" s="93"/>
      <c r="J1504" s="90"/>
      <c r="K1504" s="83"/>
      <c r="L1504" s="83"/>
      <c r="M1504" s="84"/>
      <c r="N1504" s="83"/>
      <c r="O1504" s="104" t="str">
        <f ca="1">IF($B1504="","",IF(F1504="Arbeitgeberähnliche Stellung",OFFSET(MD!$Q$5,MATCH(Grundlagen_Abrechnung_KAE!$AK$7,MD_JAHR,0),0)*$H1504,IF(((AD1504/12*M1504*12)+N1504)&gt;AF1504,AF1504/12,((AD1504/12*M1504*12)+N1504)/12)))</f>
        <v/>
      </c>
      <c r="P1504" s="90"/>
      <c r="Q1504" s="90"/>
      <c r="R1504" s="104">
        <f t="shared" si="209"/>
        <v>0</v>
      </c>
      <c r="T1504" s="145">
        <f t="shared" si="210"/>
        <v>0</v>
      </c>
      <c r="U1504" s="76">
        <f t="shared" ca="1" si="211"/>
        <v>0</v>
      </c>
      <c r="V1504" s="76">
        <f t="shared" ca="1" si="217"/>
        <v>0</v>
      </c>
      <c r="W1504" s="76">
        <f t="shared" ca="1" si="212"/>
        <v>0</v>
      </c>
      <c r="Y1504" s="106" t="str">
        <f t="shared" si="213"/>
        <v>prüfen</v>
      </c>
      <c r="Z1504" s="107" t="str">
        <f ca="1">IFERROR(OFFSET(MD!$U$5,MATCH(Grundlagen_Abrechnung_KAE!$E1504,MD_GENDER,0),0),"")</f>
        <v/>
      </c>
      <c r="AA1504" s="104">
        <f t="shared" si="214"/>
        <v>0</v>
      </c>
      <c r="AC1504" s="104">
        <f t="shared" si="215"/>
        <v>0</v>
      </c>
      <c r="AD1504" s="104">
        <f ca="1">IF(F1504="Arbeitgeberähnliche Stellung",OFFSET(MD!$Q$5,MATCH(Grundlagen_Abrechnung_KAE!$AK$7,MD_JAHR,0),0)*$H1504,IF(J1504&gt;0,AC1504,I1504))</f>
        <v>0</v>
      </c>
      <c r="AF1504" s="85" t="e">
        <f ca="1">OFFSET(MD!$P$5,MATCH($AK$7,MD_JAHR,0),0)*12</f>
        <v>#VALUE!</v>
      </c>
      <c r="AG1504" s="85">
        <f t="shared" si="216"/>
        <v>0</v>
      </c>
      <c r="AH1504" s="81"/>
      <c r="AJ1504" s="72"/>
      <c r="AK1504" s="72"/>
      <c r="AL1504" s="72"/>
      <c r="AM1504" s="72"/>
      <c r="AN1504" s="72"/>
    </row>
    <row r="1505" spans="2:40" ht="15" customHeight="1" x14ac:dyDescent="0.2">
      <c r="B1505" s="78"/>
      <c r="C1505" s="78"/>
      <c r="D1505" s="78"/>
      <c r="E1505" s="79"/>
      <c r="F1505" s="80"/>
      <c r="G1505" s="73"/>
      <c r="H1505" s="82"/>
      <c r="I1505" s="93"/>
      <c r="J1505" s="90"/>
      <c r="K1505" s="83"/>
      <c r="L1505" s="83"/>
      <c r="M1505" s="84"/>
      <c r="N1505" s="83"/>
      <c r="O1505" s="104" t="str">
        <f ca="1">IF($B1505="","",IF(F1505="Arbeitgeberähnliche Stellung",OFFSET(MD!$Q$5,MATCH(Grundlagen_Abrechnung_KAE!$AK$7,MD_JAHR,0),0)*$H1505,IF(((AD1505/12*M1505*12)+N1505)&gt;AF1505,AF1505/12,((AD1505/12*M1505*12)+N1505)/12)))</f>
        <v/>
      </c>
      <c r="P1505" s="90"/>
      <c r="Q1505" s="90"/>
      <c r="R1505" s="104">
        <f t="shared" si="209"/>
        <v>0</v>
      </c>
      <c r="T1505" s="145">
        <f t="shared" si="210"/>
        <v>0</v>
      </c>
      <c r="U1505" s="76">
        <f t="shared" ca="1" si="211"/>
        <v>0</v>
      </c>
      <c r="V1505" s="76">
        <f t="shared" ca="1" si="217"/>
        <v>0</v>
      </c>
      <c r="W1505" s="76">
        <f t="shared" ca="1" si="212"/>
        <v>0</v>
      </c>
      <c r="Y1505" s="106" t="str">
        <f t="shared" si="213"/>
        <v>prüfen</v>
      </c>
      <c r="Z1505" s="107" t="str">
        <f ca="1">IFERROR(OFFSET(MD!$U$5,MATCH(Grundlagen_Abrechnung_KAE!$E1505,MD_GENDER,0),0),"")</f>
        <v/>
      </c>
      <c r="AA1505" s="104">
        <f t="shared" si="214"/>
        <v>0</v>
      </c>
      <c r="AC1505" s="104">
        <f t="shared" si="215"/>
        <v>0</v>
      </c>
      <c r="AD1505" s="104">
        <f ca="1">IF(F1505="Arbeitgeberähnliche Stellung",OFFSET(MD!$Q$5,MATCH(Grundlagen_Abrechnung_KAE!$AK$7,MD_JAHR,0),0)*$H1505,IF(J1505&gt;0,AC1505,I1505))</f>
        <v>0</v>
      </c>
      <c r="AF1505" s="85" t="e">
        <f ca="1">OFFSET(MD!$P$5,MATCH($AK$7,MD_JAHR,0),0)*12</f>
        <v>#VALUE!</v>
      </c>
      <c r="AG1505" s="85">
        <f t="shared" si="216"/>
        <v>0</v>
      </c>
      <c r="AH1505" s="81"/>
      <c r="AJ1505" s="72"/>
      <c r="AK1505" s="72"/>
      <c r="AL1505" s="72"/>
      <c r="AM1505" s="72"/>
      <c r="AN1505" s="72"/>
    </row>
    <row r="1506" spans="2:40" ht="15" customHeight="1" x14ac:dyDescent="0.2">
      <c r="B1506" s="78"/>
      <c r="C1506" s="78"/>
      <c r="D1506" s="78"/>
      <c r="E1506" s="79"/>
      <c r="F1506" s="80"/>
      <c r="G1506" s="73"/>
      <c r="H1506" s="82"/>
      <c r="I1506" s="93"/>
      <c r="J1506" s="90"/>
      <c r="K1506" s="83"/>
      <c r="L1506" s="83"/>
      <c r="M1506" s="84"/>
      <c r="N1506" s="83"/>
      <c r="O1506" s="104" t="str">
        <f ca="1">IF($B1506="","",IF(F1506="Arbeitgeberähnliche Stellung",OFFSET(MD!$Q$5,MATCH(Grundlagen_Abrechnung_KAE!$AK$7,MD_JAHR,0),0)*$H1506,IF(((AD1506/12*M1506*12)+N1506)&gt;AF1506,AF1506/12,((AD1506/12*M1506*12)+N1506)/12)))</f>
        <v/>
      </c>
      <c r="P1506" s="90"/>
      <c r="Q1506" s="90"/>
      <c r="R1506" s="104">
        <f t="shared" si="209"/>
        <v>0</v>
      </c>
      <c r="T1506" s="145">
        <f t="shared" si="210"/>
        <v>0</v>
      </c>
      <c r="U1506" s="76">
        <f t="shared" ca="1" si="211"/>
        <v>0</v>
      </c>
      <c r="V1506" s="76">
        <f t="shared" ca="1" si="217"/>
        <v>0</v>
      </c>
      <c r="W1506" s="76">
        <f t="shared" ca="1" si="212"/>
        <v>0</v>
      </c>
      <c r="Y1506" s="106" t="str">
        <f t="shared" si="213"/>
        <v>prüfen</v>
      </c>
      <c r="Z1506" s="107" t="str">
        <f ca="1">IFERROR(OFFSET(MD!$U$5,MATCH(Grundlagen_Abrechnung_KAE!$E1506,MD_GENDER,0),0),"")</f>
        <v/>
      </c>
      <c r="AA1506" s="104">
        <f t="shared" si="214"/>
        <v>0</v>
      </c>
      <c r="AC1506" s="104">
        <f t="shared" si="215"/>
        <v>0</v>
      </c>
      <c r="AD1506" s="104">
        <f ca="1">IF(F1506="Arbeitgeberähnliche Stellung",OFFSET(MD!$Q$5,MATCH(Grundlagen_Abrechnung_KAE!$AK$7,MD_JAHR,0),0)*$H1506,IF(J1506&gt;0,AC1506,I1506))</f>
        <v>0</v>
      </c>
      <c r="AF1506" s="85" t="e">
        <f ca="1">OFFSET(MD!$P$5,MATCH($AK$7,MD_JAHR,0),0)*12</f>
        <v>#VALUE!</v>
      </c>
      <c r="AG1506" s="85">
        <f t="shared" si="216"/>
        <v>0</v>
      </c>
      <c r="AH1506" s="81"/>
      <c r="AJ1506" s="72"/>
      <c r="AK1506" s="72"/>
      <c r="AL1506" s="72"/>
      <c r="AM1506" s="72"/>
      <c r="AN1506" s="72"/>
    </row>
    <row r="1507" spans="2:40" ht="15" customHeight="1" x14ac:dyDescent="0.2">
      <c r="B1507" s="78"/>
      <c r="C1507" s="78"/>
      <c r="D1507" s="78"/>
      <c r="E1507" s="79"/>
      <c r="F1507" s="80"/>
      <c r="G1507" s="73"/>
      <c r="H1507" s="82"/>
      <c r="I1507" s="93"/>
      <c r="J1507" s="90"/>
      <c r="K1507" s="83"/>
      <c r="L1507" s="83"/>
      <c r="M1507" s="84"/>
      <c r="N1507" s="83"/>
      <c r="O1507" s="104" t="str">
        <f ca="1">IF($B1507="","",IF(F1507="Arbeitgeberähnliche Stellung",OFFSET(MD!$Q$5,MATCH(Grundlagen_Abrechnung_KAE!$AK$7,MD_JAHR,0),0)*$H1507,IF(((AD1507/12*M1507*12)+N1507)&gt;AF1507,AF1507/12,((AD1507/12*M1507*12)+N1507)/12)))</f>
        <v/>
      </c>
      <c r="P1507" s="90"/>
      <c r="Q1507" s="90"/>
      <c r="R1507" s="104">
        <f t="shared" si="209"/>
        <v>0</v>
      </c>
      <c r="T1507" s="145">
        <f t="shared" si="210"/>
        <v>0</v>
      </c>
      <c r="U1507" s="76">
        <f t="shared" ca="1" si="211"/>
        <v>0</v>
      </c>
      <c r="V1507" s="76">
        <f t="shared" ca="1" si="217"/>
        <v>0</v>
      </c>
      <c r="W1507" s="76">
        <f t="shared" ca="1" si="212"/>
        <v>0</v>
      </c>
      <c r="Y1507" s="106" t="str">
        <f t="shared" si="213"/>
        <v>prüfen</v>
      </c>
      <c r="Z1507" s="107" t="str">
        <f ca="1">IFERROR(OFFSET(MD!$U$5,MATCH(Grundlagen_Abrechnung_KAE!$E1507,MD_GENDER,0),0),"")</f>
        <v/>
      </c>
      <c r="AA1507" s="104">
        <f t="shared" si="214"/>
        <v>0</v>
      </c>
      <c r="AC1507" s="104">
        <f t="shared" si="215"/>
        <v>0</v>
      </c>
      <c r="AD1507" s="104">
        <f ca="1">IF(F1507="Arbeitgeberähnliche Stellung",OFFSET(MD!$Q$5,MATCH(Grundlagen_Abrechnung_KAE!$AK$7,MD_JAHR,0),0)*$H1507,IF(J1507&gt;0,AC1507,I1507))</f>
        <v>0</v>
      </c>
      <c r="AF1507" s="85" t="e">
        <f ca="1">OFFSET(MD!$P$5,MATCH($AK$7,MD_JAHR,0),0)*12</f>
        <v>#VALUE!</v>
      </c>
      <c r="AG1507" s="85">
        <f t="shared" si="216"/>
        <v>0</v>
      </c>
      <c r="AH1507" s="81"/>
      <c r="AJ1507" s="72"/>
      <c r="AK1507" s="72"/>
      <c r="AL1507" s="72"/>
      <c r="AM1507" s="72"/>
      <c r="AN1507" s="72"/>
    </row>
    <row r="1508" spans="2:40" ht="15" customHeight="1" x14ac:dyDescent="0.2">
      <c r="B1508" s="78"/>
      <c r="C1508" s="78"/>
      <c r="D1508" s="78"/>
      <c r="E1508" s="79"/>
      <c r="F1508" s="80"/>
      <c r="G1508" s="73"/>
      <c r="H1508" s="82"/>
      <c r="I1508" s="93"/>
      <c r="J1508" s="90"/>
      <c r="K1508" s="83"/>
      <c r="L1508" s="83"/>
      <c r="M1508" s="84"/>
      <c r="N1508" s="83"/>
      <c r="O1508" s="104" t="str">
        <f ca="1">IF($B1508="","",IF(F1508="Arbeitgeberähnliche Stellung",OFFSET(MD!$Q$5,MATCH(Grundlagen_Abrechnung_KAE!$AK$7,MD_JAHR,0),0)*$H1508,IF(((AD1508/12*M1508*12)+N1508)&gt;AF1508,AF1508/12,((AD1508/12*M1508*12)+N1508)/12)))</f>
        <v/>
      </c>
      <c r="P1508" s="90"/>
      <c r="Q1508" s="90"/>
      <c r="R1508" s="104">
        <f t="shared" si="209"/>
        <v>0</v>
      </c>
      <c r="T1508" s="145">
        <f t="shared" si="210"/>
        <v>0</v>
      </c>
      <c r="U1508" s="76">
        <f t="shared" ca="1" si="211"/>
        <v>0</v>
      </c>
      <c r="V1508" s="76">
        <f t="shared" ca="1" si="217"/>
        <v>0</v>
      </c>
      <c r="W1508" s="76">
        <f t="shared" ca="1" si="212"/>
        <v>0</v>
      </c>
      <c r="Y1508" s="106" t="str">
        <f t="shared" si="213"/>
        <v>prüfen</v>
      </c>
      <c r="Z1508" s="107" t="str">
        <f ca="1">IFERROR(OFFSET(MD!$U$5,MATCH(Grundlagen_Abrechnung_KAE!$E1508,MD_GENDER,0),0),"")</f>
        <v/>
      </c>
      <c r="AA1508" s="104">
        <f t="shared" si="214"/>
        <v>0</v>
      </c>
      <c r="AC1508" s="104">
        <f t="shared" si="215"/>
        <v>0</v>
      </c>
      <c r="AD1508" s="104">
        <f ca="1">IF(F1508="Arbeitgeberähnliche Stellung",OFFSET(MD!$Q$5,MATCH(Grundlagen_Abrechnung_KAE!$AK$7,MD_JAHR,0),0)*$H1508,IF(J1508&gt;0,AC1508,I1508))</f>
        <v>0</v>
      </c>
      <c r="AF1508" s="85" t="e">
        <f ca="1">OFFSET(MD!$P$5,MATCH($AK$7,MD_JAHR,0),0)*12</f>
        <v>#VALUE!</v>
      </c>
      <c r="AG1508" s="85">
        <f t="shared" si="216"/>
        <v>0</v>
      </c>
      <c r="AH1508" s="81"/>
      <c r="AJ1508" s="72"/>
      <c r="AK1508" s="72"/>
      <c r="AL1508" s="72"/>
      <c r="AM1508" s="72"/>
      <c r="AN1508" s="72"/>
    </row>
    <row r="1509" spans="2:40" ht="15" customHeight="1" x14ac:dyDescent="0.2">
      <c r="B1509" s="78"/>
      <c r="C1509" s="78"/>
      <c r="D1509" s="78"/>
      <c r="E1509" s="79"/>
      <c r="F1509" s="80"/>
      <c r="G1509" s="73"/>
      <c r="H1509" s="82"/>
      <c r="I1509" s="93"/>
      <c r="J1509" s="90"/>
      <c r="K1509" s="83"/>
      <c r="L1509" s="83"/>
      <c r="M1509" s="84"/>
      <c r="N1509" s="83"/>
      <c r="O1509" s="104" t="str">
        <f ca="1">IF($B1509="","",IF(F1509="Arbeitgeberähnliche Stellung",OFFSET(MD!$Q$5,MATCH(Grundlagen_Abrechnung_KAE!$AK$7,MD_JAHR,0),0)*$H1509,IF(((AD1509/12*M1509*12)+N1509)&gt;AF1509,AF1509/12,((AD1509/12*M1509*12)+N1509)/12)))</f>
        <v/>
      </c>
      <c r="P1509" s="90"/>
      <c r="Q1509" s="90"/>
      <c r="R1509" s="104">
        <f t="shared" si="209"/>
        <v>0</v>
      </c>
      <c r="T1509" s="145">
        <f t="shared" si="210"/>
        <v>0</v>
      </c>
      <c r="U1509" s="76">
        <f t="shared" ca="1" si="211"/>
        <v>0</v>
      </c>
      <c r="V1509" s="76">
        <f t="shared" ca="1" si="217"/>
        <v>0</v>
      </c>
      <c r="W1509" s="76">
        <f t="shared" ca="1" si="212"/>
        <v>0</v>
      </c>
      <c r="Y1509" s="106" t="str">
        <f t="shared" si="213"/>
        <v>prüfen</v>
      </c>
      <c r="Z1509" s="107" t="str">
        <f ca="1">IFERROR(OFFSET(MD!$U$5,MATCH(Grundlagen_Abrechnung_KAE!$E1509,MD_GENDER,0),0),"")</f>
        <v/>
      </c>
      <c r="AA1509" s="104">
        <f t="shared" si="214"/>
        <v>0</v>
      </c>
      <c r="AC1509" s="104">
        <f t="shared" si="215"/>
        <v>0</v>
      </c>
      <c r="AD1509" s="104">
        <f ca="1">IF(F1509="Arbeitgeberähnliche Stellung",OFFSET(MD!$Q$5,MATCH(Grundlagen_Abrechnung_KAE!$AK$7,MD_JAHR,0),0)*$H1509,IF(J1509&gt;0,AC1509,I1509))</f>
        <v>0</v>
      </c>
      <c r="AF1509" s="85" t="e">
        <f ca="1">OFFSET(MD!$P$5,MATCH($AK$7,MD_JAHR,0),0)*12</f>
        <v>#VALUE!</v>
      </c>
      <c r="AG1509" s="85">
        <f t="shared" si="216"/>
        <v>0</v>
      </c>
      <c r="AH1509" s="81"/>
      <c r="AJ1509" s="72"/>
      <c r="AK1509" s="72"/>
      <c r="AL1509" s="72"/>
      <c r="AM1509" s="72"/>
      <c r="AN1509" s="72"/>
    </row>
    <row r="1510" spans="2:40" ht="15" customHeight="1" x14ac:dyDescent="0.2">
      <c r="B1510" s="78"/>
      <c r="C1510" s="78"/>
      <c r="D1510" s="78"/>
      <c r="E1510" s="79"/>
      <c r="F1510" s="80"/>
      <c r="G1510" s="73"/>
      <c r="H1510" s="82"/>
      <c r="I1510" s="93"/>
      <c r="J1510" s="90"/>
      <c r="K1510" s="83"/>
      <c r="L1510" s="83"/>
      <c r="M1510" s="84"/>
      <c r="N1510" s="83"/>
      <c r="O1510" s="104" t="str">
        <f ca="1">IF($B1510="","",IF(F1510="Arbeitgeberähnliche Stellung",OFFSET(MD!$Q$5,MATCH(Grundlagen_Abrechnung_KAE!$AK$7,MD_JAHR,0),0)*$H1510,IF(((AD1510/12*M1510*12)+N1510)&gt;AF1510,AF1510/12,((AD1510/12*M1510*12)+N1510)/12)))</f>
        <v/>
      </c>
      <c r="P1510" s="90"/>
      <c r="Q1510" s="90"/>
      <c r="R1510" s="104">
        <f t="shared" si="209"/>
        <v>0</v>
      </c>
      <c r="T1510" s="145">
        <f t="shared" si="210"/>
        <v>0</v>
      </c>
      <c r="U1510" s="76">
        <f t="shared" ca="1" si="211"/>
        <v>0</v>
      </c>
      <c r="V1510" s="76">
        <f t="shared" ca="1" si="217"/>
        <v>0</v>
      </c>
      <c r="W1510" s="76">
        <f t="shared" ca="1" si="212"/>
        <v>0</v>
      </c>
      <c r="Y1510" s="106" t="str">
        <f t="shared" si="213"/>
        <v>prüfen</v>
      </c>
      <c r="Z1510" s="107" t="str">
        <f ca="1">IFERROR(OFFSET(MD!$U$5,MATCH(Grundlagen_Abrechnung_KAE!$E1510,MD_GENDER,0),0),"")</f>
        <v/>
      </c>
      <c r="AA1510" s="104">
        <f t="shared" si="214"/>
        <v>0</v>
      </c>
      <c r="AC1510" s="104">
        <f t="shared" si="215"/>
        <v>0</v>
      </c>
      <c r="AD1510" s="104">
        <f ca="1">IF(F1510="Arbeitgeberähnliche Stellung",OFFSET(MD!$Q$5,MATCH(Grundlagen_Abrechnung_KAE!$AK$7,MD_JAHR,0),0)*$H1510,IF(J1510&gt;0,AC1510,I1510))</f>
        <v>0</v>
      </c>
      <c r="AF1510" s="85" t="e">
        <f ca="1">OFFSET(MD!$P$5,MATCH($AK$7,MD_JAHR,0),0)*12</f>
        <v>#VALUE!</v>
      </c>
      <c r="AG1510" s="85">
        <f t="shared" si="216"/>
        <v>0</v>
      </c>
      <c r="AH1510" s="81"/>
      <c r="AJ1510" s="72"/>
      <c r="AK1510" s="72"/>
      <c r="AL1510" s="72"/>
      <c r="AM1510" s="72"/>
      <c r="AN1510" s="72"/>
    </row>
    <row r="1511" spans="2:40" ht="15" customHeight="1" x14ac:dyDescent="0.2">
      <c r="B1511" s="78"/>
      <c r="C1511" s="78"/>
      <c r="D1511" s="78"/>
      <c r="E1511" s="79"/>
      <c r="F1511" s="80"/>
      <c r="G1511" s="73"/>
      <c r="H1511" s="82"/>
      <c r="I1511" s="93"/>
      <c r="J1511" s="90"/>
      <c r="K1511" s="83"/>
      <c r="L1511" s="83"/>
      <c r="M1511" s="84"/>
      <c r="N1511" s="83"/>
      <c r="O1511" s="104" t="str">
        <f ca="1">IF($B1511="","",IF(F1511="Arbeitgeberähnliche Stellung",OFFSET(MD!$Q$5,MATCH(Grundlagen_Abrechnung_KAE!$AK$7,MD_JAHR,0),0)*$H1511,IF(((AD1511/12*M1511*12)+N1511)&gt;AF1511,AF1511/12,((AD1511/12*M1511*12)+N1511)/12)))</f>
        <v/>
      </c>
      <c r="P1511" s="90"/>
      <c r="Q1511" s="90"/>
      <c r="R1511" s="104">
        <f t="shared" si="209"/>
        <v>0</v>
      </c>
      <c r="T1511" s="145">
        <f t="shared" si="210"/>
        <v>0</v>
      </c>
      <c r="U1511" s="76">
        <f t="shared" ca="1" si="211"/>
        <v>0</v>
      </c>
      <c r="V1511" s="76">
        <f t="shared" ca="1" si="217"/>
        <v>0</v>
      </c>
      <c r="W1511" s="76">
        <f t="shared" ca="1" si="212"/>
        <v>0</v>
      </c>
      <c r="Y1511" s="106" t="str">
        <f t="shared" si="213"/>
        <v>prüfen</v>
      </c>
      <c r="Z1511" s="107" t="str">
        <f ca="1">IFERROR(OFFSET(MD!$U$5,MATCH(Grundlagen_Abrechnung_KAE!$E1511,MD_GENDER,0),0),"")</f>
        <v/>
      </c>
      <c r="AA1511" s="104">
        <f t="shared" si="214"/>
        <v>0</v>
      </c>
      <c r="AC1511" s="104">
        <f t="shared" si="215"/>
        <v>0</v>
      </c>
      <c r="AD1511" s="104">
        <f ca="1">IF(F1511="Arbeitgeberähnliche Stellung",OFFSET(MD!$Q$5,MATCH(Grundlagen_Abrechnung_KAE!$AK$7,MD_JAHR,0),0)*$H1511,IF(J1511&gt;0,AC1511,I1511))</f>
        <v>0</v>
      </c>
      <c r="AF1511" s="85" t="e">
        <f ca="1">OFFSET(MD!$P$5,MATCH($AK$7,MD_JAHR,0),0)*12</f>
        <v>#VALUE!</v>
      </c>
      <c r="AG1511" s="85">
        <f t="shared" si="216"/>
        <v>0</v>
      </c>
      <c r="AH1511" s="81"/>
      <c r="AJ1511" s="72"/>
      <c r="AK1511" s="72"/>
      <c r="AL1511" s="72"/>
      <c r="AM1511" s="72"/>
      <c r="AN1511" s="72"/>
    </row>
    <row r="1512" spans="2:40" ht="15" customHeight="1" x14ac:dyDescent="0.2">
      <c r="B1512" s="78"/>
      <c r="C1512" s="78"/>
      <c r="D1512" s="78"/>
      <c r="E1512" s="79"/>
      <c r="F1512" s="80"/>
      <c r="G1512" s="73"/>
      <c r="H1512" s="82"/>
      <c r="I1512" s="93"/>
      <c r="J1512" s="90"/>
      <c r="K1512" s="83"/>
      <c r="L1512" s="83"/>
      <c r="M1512" s="84"/>
      <c r="N1512" s="83"/>
      <c r="O1512" s="104" t="str">
        <f ca="1">IF($B1512="","",IF(F1512="Arbeitgeberähnliche Stellung",OFFSET(MD!$Q$5,MATCH(Grundlagen_Abrechnung_KAE!$AK$7,MD_JAHR,0),0)*$H1512,IF(((AD1512/12*M1512*12)+N1512)&gt;AF1512,AF1512/12,((AD1512/12*M1512*12)+N1512)/12)))</f>
        <v/>
      </c>
      <c r="P1512" s="90"/>
      <c r="Q1512" s="90"/>
      <c r="R1512" s="104">
        <f t="shared" si="209"/>
        <v>0</v>
      </c>
      <c r="T1512" s="145">
        <f t="shared" si="210"/>
        <v>0</v>
      </c>
      <c r="U1512" s="76">
        <f t="shared" ca="1" si="211"/>
        <v>0</v>
      </c>
      <c r="V1512" s="76">
        <f t="shared" ca="1" si="217"/>
        <v>0</v>
      </c>
      <c r="W1512" s="76">
        <f t="shared" ca="1" si="212"/>
        <v>0</v>
      </c>
      <c r="Y1512" s="106" t="str">
        <f t="shared" si="213"/>
        <v>prüfen</v>
      </c>
      <c r="Z1512" s="107" t="str">
        <f ca="1">IFERROR(OFFSET(MD!$U$5,MATCH(Grundlagen_Abrechnung_KAE!$E1512,MD_GENDER,0),0),"")</f>
        <v/>
      </c>
      <c r="AA1512" s="104">
        <f t="shared" si="214"/>
        <v>0</v>
      </c>
      <c r="AC1512" s="104">
        <f t="shared" si="215"/>
        <v>0</v>
      </c>
      <c r="AD1512" s="104">
        <f ca="1">IF(F1512="Arbeitgeberähnliche Stellung",OFFSET(MD!$Q$5,MATCH(Grundlagen_Abrechnung_KAE!$AK$7,MD_JAHR,0),0)*$H1512,IF(J1512&gt;0,AC1512,I1512))</f>
        <v>0</v>
      </c>
      <c r="AF1512" s="85" t="e">
        <f ca="1">OFFSET(MD!$P$5,MATCH($AK$7,MD_JAHR,0),0)*12</f>
        <v>#VALUE!</v>
      </c>
      <c r="AG1512" s="85">
        <f t="shared" si="216"/>
        <v>0</v>
      </c>
      <c r="AH1512" s="81"/>
      <c r="AJ1512" s="72"/>
      <c r="AK1512" s="72"/>
      <c r="AL1512" s="72"/>
      <c r="AM1512" s="72"/>
      <c r="AN1512" s="72"/>
    </row>
    <row r="1513" spans="2:40" ht="15" customHeight="1" x14ac:dyDescent="0.2">
      <c r="B1513" s="78"/>
      <c r="C1513" s="78"/>
      <c r="D1513" s="78"/>
      <c r="E1513" s="79"/>
      <c r="F1513" s="80"/>
      <c r="G1513" s="73"/>
      <c r="H1513" s="82"/>
      <c r="I1513" s="93"/>
      <c r="J1513" s="90"/>
      <c r="K1513" s="83"/>
      <c r="L1513" s="83"/>
      <c r="M1513" s="84"/>
      <c r="N1513" s="83"/>
      <c r="O1513" s="104" t="str">
        <f ca="1">IF($B1513="","",IF(F1513="Arbeitgeberähnliche Stellung",OFFSET(MD!$Q$5,MATCH(Grundlagen_Abrechnung_KAE!$AK$7,MD_JAHR,0),0)*$H1513,IF(((AD1513/12*M1513*12)+N1513)&gt;AF1513,AF1513/12,((AD1513/12*M1513*12)+N1513)/12)))</f>
        <v/>
      </c>
      <c r="P1513" s="90"/>
      <c r="Q1513" s="90"/>
      <c r="R1513" s="104">
        <f t="shared" si="209"/>
        <v>0</v>
      </c>
      <c r="T1513" s="145">
        <f t="shared" si="210"/>
        <v>0</v>
      </c>
      <c r="U1513" s="76">
        <f t="shared" ca="1" si="211"/>
        <v>0</v>
      </c>
      <c r="V1513" s="76">
        <f t="shared" ca="1" si="217"/>
        <v>0</v>
      </c>
      <c r="W1513" s="76">
        <f t="shared" ca="1" si="212"/>
        <v>0</v>
      </c>
      <c r="Y1513" s="106" t="str">
        <f t="shared" si="213"/>
        <v>prüfen</v>
      </c>
      <c r="Z1513" s="107" t="str">
        <f ca="1">IFERROR(OFFSET(MD!$U$5,MATCH(Grundlagen_Abrechnung_KAE!$E1513,MD_GENDER,0),0),"")</f>
        <v/>
      </c>
      <c r="AA1513" s="104">
        <f t="shared" si="214"/>
        <v>0</v>
      </c>
      <c r="AC1513" s="104">
        <f t="shared" si="215"/>
        <v>0</v>
      </c>
      <c r="AD1513" s="104">
        <f ca="1">IF(F1513="Arbeitgeberähnliche Stellung",OFFSET(MD!$Q$5,MATCH(Grundlagen_Abrechnung_KAE!$AK$7,MD_JAHR,0),0)*$H1513,IF(J1513&gt;0,AC1513,I1513))</f>
        <v>0</v>
      </c>
      <c r="AF1513" s="85" t="e">
        <f ca="1">OFFSET(MD!$P$5,MATCH($AK$7,MD_JAHR,0),0)*12</f>
        <v>#VALUE!</v>
      </c>
      <c r="AG1513" s="85">
        <f t="shared" si="216"/>
        <v>0</v>
      </c>
      <c r="AH1513" s="81"/>
      <c r="AJ1513" s="72"/>
      <c r="AK1513" s="72"/>
      <c r="AL1513" s="72"/>
      <c r="AM1513" s="72"/>
      <c r="AN1513" s="72"/>
    </row>
    <row r="1514" spans="2:40" ht="15" customHeight="1" x14ac:dyDescent="0.2">
      <c r="B1514" s="78"/>
      <c r="C1514" s="78"/>
      <c r="D1514" s="78"/>
      <c r="E1514" s="79"/>
      <c r="F1514" s="80"/>
      <c r="G1514" s="73"/>
      <c r="H1514" s="82"/>
      <c r="I1514" s="93"/>
      <c r="J1514" s="90"/>
      <c r="K1514" s="83"/>
      <c r="L1514" s="83"/>
      <c r="M1514" s="84"/>
      <c r="N1514" s="83"/>
      <c r="O1514" s="104" t="str">
        <f ca="1">IF($B1514="","",IF(F1514="Arbeitgeberähnliche Stellung",OFFSET(MD!$Q$5,MATCH(Grundlagen_Abrechnung_KAE!$AK$7,MD_JAHR,0),0)*$H1514,IF(((AD1514/12*M1514*12)+N1514)&gt;AF1514,AF1514/12,((AD1514/12*M1514*12)+N1514)/12)))</f>
        <v/>
      </c>
      <c r="P1514" s="90"/>
      <c r="Q1514" s="90"/>
      <c r="R1514" s="104">
        <f t="shared" si="209"/>
        <v>0</v>
      </c>
      <c r="T1514" s="145">
        <f t="shared" si="210"/>
        <v>0</v>
      </c>
      <c r="U1514" s="76">
        <f t="shared" ca="1" si="211"/>
        <v>0</v>
      </c>
      <c r="V1514" s="76">
        <f t="shared" ca="1" si="217"/>
        <v>0</v>
      </c>
      <c r="W1514" s="76">
        <f t="shared" ca="1" si="212"/>
        <v>0</v>
      </c>
      <c r="Y1514" s="106" t="str">
        <f t="shared" si="213"/>
        <v>prüfen</v>
      </c>
      <c r="Z1514" s="107" t="str">
        <f ca="1">IFERROR(OFFSET(MD!$U$5,MATCH(Grundlagen_Abrechnung_KAE!$E1514,MD_GENDER,0),0),"")</f>
        <v/>
      </c>
      <c r="AA1514" s="104">
        <f t="shared" si="214"/>
        <v>0</v>
      </c>
      <c r="AC1514" s="104">
        <f t="shared" si="215"/>
        <v>0</v>
      </c>
      <c r="AD1514" s="104">
        <f ca="1">IF(F1514="Arbeitgeberähnliche Stellung",OFFSET(MD!$Q$5,MATCH(Grundlagen_Abrechnung_KAE!$AK$7,MD_JAHR,0),0)*$H1514,IF(J1514&gt;0,AC1514,I1514))</f>
        <v>0</v>
      </c>
      <c r="AF1514" s="85" t="e">
        <f ca="1">OFFSET(MD!$P$5,MATCH($AK$7,MD_JAHR,0),0)*12</f>
        <v>#VALUE!</v>
      </c>
      <c r="AG1514" s="85">
        <f t="shared" si="216"/>
        <v>0</v>
      </c>
      <c r="AH1514" s="81"/>
      <c r="AJ1514" s="72"/>
      <c r="AK1514" s="72"/>
      <c r="AL1514" s="72"/>
      <c r="AM1514" s="72"/>
      <c r="AN1514" s="72"/>
    </row>
    <row r="1515" spans="2:40" ht="15" customHeight="1" x14ac:dyDescent="0.2">
      <c r="B1515" s="78"/>
      <c r="C1515" s="78"/>
      <c r="D1515" s="78"/>
      <c r="E1515" s="79"/>
      <c r="F1515" s="80"/>
      <c r="G1515" s="73"/>
      <c r="H1515" s="82"/>
      <c r="I1515" s="93"/>
      <c r="J1515" s="90"/>
      <c r="K1515" s="83"/>
      <c r="L1515" s="83"/>
      <c r="M1515" s="84"/>
      <c r="N1515" s="83"/>
      <c r="O1515" s="104" t="str">
        <f ca="1">IF($B1515="","",IF(F1515="Arbeitgeberähnliche Stellung",OFFSET(MD!$Q$5,MATCH(Grundlagen_Abrechnung_KAE!$AK$7,MD_JAHR,0),0)*$H1515,IF(((AD1515/12*M1515*12)+N1515)&gt;AF1515,AF1515/12,((AD1515/12*M1515*12)+N1515)/12)))</f>
        <v/>
      </c>
      <c r="P1515" s="90"/>
      <c r="Q1515" s="90"/>
      <c r="R1515" s="104">
        <f t="shared" si="209"/>
        <v>0</v>
      </c>
      <c r="T1515" s="145">
        <f t="shared" si="210"/>
        <v>0</v>
      </c>
      <c r="U1515" s="76">
        <f t="shared" ca="1" si="211"/>
        <v>0</v>
      </c>
      <c r="V1515" s="76">
        <f t="shared" ca="1" si="217"/>
        <v>0</v>
      </c>
      <c r="W1515" s="76">
        <f t="shared" ca="1" si="212"/>
        <v>0</v>
      </c>
      <c r="Y1515" s="106" t="str">
        <f t="shared" si="213"/>
        <v>prüfen</v>
      </c>
      <c r="Z1515" s="107" t="str">
        <f ca="1">IFERROR(OFFSET(MD!$U$5,MATCH(Grundlagen_Abrechnung_KAE!$E1515,MD_GENDER,0),0),"")</f>
        <v/>
      </c>
      <c r="AA1515" s="104">
        <f t="shared" si="214"/>
        <v>0</v>
      </c>
      <c r="AC1515" s="104">
        <f t="shared" si="215"/>
        <v>0</v>
      </c>
      <c r="AD1515" s="104">
        <f ca="1">IF(F1515="Arbeitgeberähnliche Stellung",OFFSET(MD!$Q$5,MATCH(Grundlagen_Abrechnung_KAE!$AK$7,MD_JAHR,0),0)*$H1515,IF(J1515&gt;0,AC1515,I1515))</f>
        <v>0</v>
      </c>
      <c r="AF1515" s="85" t="e">
        <f ca="1">OFFSET(MD!$P$5,MATCH($AK$7,MD_JAHR,0),0)*12</f>
        <v>#VALUE!</v>
      </c>
      <c r="AG1515" s="85">
        <f t="shared" si="216"/>
        <v>0</v>
      </c>
      <c r="AH1515" s="81"/>
      <c r="AJ1515" s="72"/>
      <c r="AK1515" s="72"/>
      <c r="AL1515" s="72"/>
      <c r="AM1515" s="72"/>
      <c r="AN1515" s="72"/>
    </row>
    <row r="1516" spans="2:40" ht="15" customHeight="1" x14ac:dyDescent="0.2">
      <c r="B1516" s="78"/>
      <c r="C1516" s="78"/>
      <c r="D1516" s="78"/>
      <c r="E1516" s="79"/>
      <c r="F1516" s="80"/>
      <c r="G1516" s="73"/>
      <c r="H1516" s="82"/>
      <c r="I1516" s="93"/>
      <c r="J1516" s="90"/>
      <c r="K1516" s="83"/>
      <c r="L1516" s="83"/>
      <c r="M1516" s="84"/>
      <c r="N1516" s="83"/>
      <c r="O1516" s="104" t="str">
        <f ca="1">IF($B1516="","",IF(F1516="Arbeitgeberähnliche Stellung",OFFSET(MD!$Q$5,MATCH(Grundlagen_Abrechnung_KAE!$AK$7,MD_JAHR,0),0)*$H1516,IF(((AD1516/12*M1516*12)+N1516)&gt;AF1516,AF1516/12,((AD1516/12*M1516*12)+N1516)/12)))</f>
        <v/>
      </c>
      <c r="P1516" s="90"/>
      <c r="Q1516" s="90"/>
      <c r="R1516" s="104">
        <f t="shared" si="209"/>
        <v>0</v>
      </c>
      <c r="T1516" s="145">
        <f t="shared" si="210"/>
        <v>0</v>
      </c>
      <c r="U1516" s="76">
        <f t="shared" ca="1" si="211"/>
        <v>0</v>
      </c>
      <c r="V1516" s="76">
        <f t="shared" ca="1" si="217"/>
        <v>0</v>
      </c>
      <c r="W1516" s="76">
        <f t="shared" ca="1" si="212"/>
        <v>0</v>
      </c>
      <c r="Y1516" s="106" t="str">
        <f t="shared" si="213"/>
        <v>prüfen</v>
      </c>
      <c r="Z1516" s="107" t="str">
        <f ca="1">IFERROR(OFFSET(MD!$U$5,MATCH(Grundlagen_Abrechnung_KAE!$E1516,MD_GENDER,0),0),"")</f>
        <v/>
      </c>
      <c r="AA1516" s="104">
        <f t="shared" si="214"/>
        <v>0</v>
      </c>
      <c r="AC1516" s="104">
        <f t="shared" si="215"/>
        <v>0</v>
      </c>
      <c r="AD1516" s="104">
        <f ca="1">IF(F1516="Arbeitgeberähnliche Stellung",OFFSET(MD!$Q$5,MATCH(Grundlagen_Abrechnung_KAE!$AK$7,MD_JAHR,0),0)*$H1516,IF(J1516&gt;0,AC1516,I1516))</f>
        <v>0</v>
      </c>
      <c r="AF1516" s="85" t="e">
        <f ca="1">OFFSET(MD!$P$5,MATCH($AK$7,MD_JAHR,0),0)*12</f>
        <v>#VALUE!</v>
      </c>
      <c r="AG1516" s="85">
        <f t="shared" si="216"/>
        <v>0</v>
      </c>
      <c r="AH1516" s="81"/>
      <c r="AJ1516" s="72"/>
      <c r="AK1516" s="72"/>
      <c r="AL1516" s="72"/>
      <c r="AM1516" s="72"/>
      <c r="AN1516" s="72"/>
    </row>
    <row r="1517" spans="2:40" ht="15" customHeight="1" x14ac:dyDescent="0.2">
      <c r="B1517" s="78"/>
      <c r="C1517" s="78"/>
      <c r="D1517" s="78"/>
      <c r="E1517" s="79"/>
      <c r="F1517" s="80"/>
      <c r="G1517" s="73"/>
      <c r="H1517" s="82"/>
      <c r="I1517" s="93"/>
      <c r="J1517" s="90"/>
      <c r="K1517" s="83"/>
      <c r="L1517" s="83"/>
      <c r="M1517" s="84"/>
      <c r="N1517" s="83"/>
      <c r="O1517" s="104" t="str">
        <f ca="1">IF($B1517="","",IF(F1517="Arbeitgeberähnliche Stellung",OFFSET(MD!$Q$5,MATCH(Grundlagen_Abrechnung_KAE!$AK$7,MD_JAHR,0),0)*$H1517,IF(((AD1517/12*M1517*12)+N1517)&gt;AF1517,AF1517/12,((AD1517/12*M1517*12)+N1517)/12)))</f>
        <v/>
      </c>
      <c r="P1517" s="90"/>
      <c r="Q1517" s="90"/>
      <c r="R1517" s="104">
        <f t="shared" si="209"/>
        <v>0</v>
      </c>
      <c r="T1517" s="145">
        <f t="shared" si="210"/>
        <v>0</v>
      </c>
      <c r="U1517" s="76">
        <f t="shared" ca="1" si="211"/>
        <v>0</v>
      </c>
      <c r="V1517" s="76">
        <f t="shared" ca="1" si="217"/>
        <v>0</v>
      </c>
      <c r="W1517" s="76">
        <f t="shared" ca="1" si="212"/>
        <v>0</v>
      </c>
      <c r="Y1517" s="106" t="str">
        <f t="shared" si="213"/>
        <v>prüfen</v>
      </c>
      <c r="Z1517" s="107" t="str">
        <f ca="1">IFERROR(OFFSET(MD!$U$5,MATCH(Grundlagen_Abrechnung_KAE!$E1517,MD_GENDER,0),0),"")</f>
        <v/>
      </c>
      <c r="AA1517" s="104">
        <f t="shared" si="214"/>
        <v>0</v>
      </c>
      <c r="AC1517" s="104">
        <f t="shared" si="215"/>
        <v>0</v>
      </c>
      <c r="AD1517" s="104">
        <f ca="1">IF(F1517="Arbeitgeberähnliche Stellung",OFFSET(MD!$Q$5,MATCH(Grundlagen_Abrechnung_KAE!$AK$7,MD_JAHR,0),0)*$H1517,IF(J1517&gt;0,AC1517,I1517))</f>
        <v>0</v>
      </c>
      <c r="AF1517" s="85" t="e">
        <f ca="1">OFFSET(MD!$P$5,MATCH($AK$7,MD_JAHR,0),0)*12</f>
        <v>#VALUE!</v>
      </c>
      <c r="AG1517" s="85">
        <f t="shared" si="216"/>
        <v>0</v>
      </c>
      <c r="AH1517" s="81"/>
      <c r="AJ1517" s="72"/>
      <c r="AK1517" s="72"/>
      <c r="AL1517" s="72"/>
      <c r="AM1517" s="72"/>
      <c r="AN1517" s="72"/>
    </row>
    <row r="1518" spans="2:40" ht="15" customHeight="1" x14ac:dyDescent="0.2">
      <c r="B1518" s="78"/>
      <c r="C1518" s="78"/>
      <c r="D1518" s="78"/>
      <c r="E1518" s="79"/>
      <c r="F1518" s="80"/>
      <c r="G1518" s="73"/>
      <c r="H1518" s="82"/>
      <c r="I1518" s="93"/>
      <c r="J1518" s="90"/>
      <c r="K1518" s="83"/>
      <c r="L1518" s="83"/>
      <c r="M1518" s="84"/>
      <c r="N1518" s="83"/>
      <c r="O1518" s="104" t="str">
        <f ca="1">IF($B1518="","",IF(F1518="Arbeitgeberähnliche Stellung",OFFSET(MD!$Q$5,MATCH(Grundlagen_Abrechnung_KAE!$AK$7,MD_JAHR,0),0)*$H1518,IF(((AD1518/12*M1518*12)+N1518)&gt;AF1518,AF1518/12,((AD1518/12*M1518*12)+N1518)/12)))</f>
        <v/>
      </c>
      <c r="P1518" s="90"/>
      <c r="Q1518" s="90"/>
      <c r="R1518" s="104">
        <f t="shared" si="209"/>
        <v>0</v>
      </c>
      <c r="T1518" s="145">
        <f t="shared" si="210"/>
        <v>0</v>
      </c>
      <c r="U1518" s="76">
        <f t="shared" ca="1" si="211"/>
        <v>0</v>
      </c>
      <c r="V1518" s="76">
        <f t="shared" ca="1" si="217"/>
        <v>0</v>
      </c>
      <c r="W1518" s="76">
        <f t="shared" ca="1" si="212"/>
        <v>0</v>
      </c>
      <c r="Y1518" s="106" t="str">
        <f t="shared" si="213"/>
        <v>prüfen</v>
      </c>
      <c r="Z1518" s="107" t="str">
        <f ca="1">IFERROR(OFFSET(MD!$U$5,MATCH(Grundlagen_Abrechnung_KAE!$E1518,MD_GENDER,0),0),"")</f>
        <v/>
      </c>
      <c r="AA1518" s="104">
        <f t="shared" si="214"/>
        <v>0</v>
      </c>
      <c r="AC1518" s="104">
        <f t="shared" si="215"/>
        <v>0</v>
      </c>
      <c r="AD1518" s="104">
        <f ca="1">IF(F1518="Arbeitgeberähnliche Stellung",OFFSET(MD!$Q$5,MATCH(Grundlagen_Abrechnung_KAE!$AK$7,MD_JAHR,0),0)*$H1518,IF(J1518&gt;0,AC1518,I1518))</f>
        <v>0</v>
      </c>
      <c r="AF1518" s="85" t="e">
        <f ca="1">OFFSET(MD!$P$5,MATCH($AK$7,MD_JAHR,0),0)*12</f>
        <v>#VALUE!</v>
      </c>
      <c r="AG1518" s="85">
        <f t="shared" si="216"/>
        <v>0</v>
      </c>
      <c r="AH1518" s="81"/>
      <c r="AJ1518" s="72"/>
      <c r="AK1518" s="72"/>
      <c r="AL1518" s="72"/>
      <c r="AM1518" s="72"/>
      <c r="AN1518" s="72"/>
    </row>
    <row r="1519" spans="2:40" ht="15" customHeight="1" x14ac:dyDescent="0.2">
      <c r="B1519" s="78"/>
      <c r="C1519" s="78"/>
      <c r="D1519" s="78"/>
      <c r="E1519" s="79"/>
      <c r="F1519" s="80"/>
      <c r="G1519" s="73"/>
      <c r="H1519" s="82"/>
      <c r="I1519" s="93"/>
      <c r="J1519" s="90"/>
      <c r="K1519" s="83"/>
      <c r="L1519" s="83"/>
      <c r="M1519" s="84"/>
      <c r="N1519" s="83"/>
      <c r="O1519" s="104" t="str">
        <f ca="1">IF($B1519="","",IF(F1519="Arbeitgeberähnliche Stellung",OFFSET(MD!$Q$5,MATCH(Grundlagen_Abrechnung_KAE!$AK$7,MD_JAHR,0),0)*$H1519,IF(((AD1519/12*M1519*12)+N1519)&gt;AF1519,AF1519/12,((AD1519/12*M1519*12)+N1519)/12)))</f>
        <v/>
      </c>
      <c r="P1519" s="90"/>
      <c r="Q1519" s="90"/>
      <c r="R1519" s="104">
        <f t="shared" si="209"/>
        <v>0</v>
      </c>
      <c r="T1519" s="145">
        <f t="shared" si="210"/>
        <v>0</v>
      </c>
      <c r="U1519" s="76">
        <f t="shared" ca="1" si="211"/>
        <v>0</v>
      </c>
      <c r="V1519" s="76">
        <f t="shared" ca="1" si="217"/>
        <v>0</v>
      </c>
      <c r="W1519" s="76">
        <f t="shared" ca="1" si="212"/>
        <v>0</v>
      </c>
      <c r="Y1519" s="106" t="str">
        <f t="shared" si="213"/>
        <v>prüfen</v>
      </c>
      <c r="Z1519" s="107" t="str">
        <f ca="1">IFERROR(OFFSET(MD!$U$5,MATCH(Grundlagen_Abrechnung_KAE!$E1519,MD_GENDER,0),0),"")</f>
        <v/>
      </c>
      <c r="AA1519" s="104">
        <f t="shared" si="214"/>
        <v>0</v>
      </c>
      <c r="AC1519" s="104">
        <f t="shared" si="215"/>
        <v>0</v>
      </c>
      <c r="AD1519" s="104">
        <f ca="1">IF(F1519="Arbeitgeberähnliche Stellung",OFFSET(MD!$Q$5,MATCH(Grundlagen_Abrechnung_KAE!$AK$7,MD_JAHR,0),0)*$H1519,IF(J1519&gt;0,AC1519,I1519))</f>
        <v>0</v>
      </c>
      <c r="AF1519" s="85" t="e">
        <f ca="1">OFFSET(MD!$P$5,MATCH($AK$7,MD_JAHR,0),0)*12</f>
        <v>#VALUE!</v>
      </c>
      <c r="AG1519" s="85">
        <f t="shared" si="216"/>
        <v>0</v>
      </c>
      <c r="AH1519" s="81"/>
      <c r="AJ1519" s="72"/>
      <c r="AK1519" s="72"/>
      <c r="AL1519" s="72"/>
      <c r="AM1519" s="72"/>
      <c r="AN1519" s="72"/>
    </row>
    <row r="1520" spans="2:40" ht="15" customHeight="1" x14ac:dyDescent="0.2">
      <c r="B1520" s="78"/>
      <c r="C1520" s="78"/>
      <c r="D1520" s="78"/>
      <c r="E1520" s="79"/>
      <c r="F1520" s="80"/>
      <c r="G1520" s="73"/>
      <c r="H1520" s="82"/>
      <c r="I1520" s="93"/>
      <c r="J1520" s="90"/>
      <c r="K1520" s="83"/>
      <c r="L1520" s="83"/>
      <c r="M1520" s="84"/>
      <c r="N1520" s="83"/>
      <c r="O1520" s="104" t="str">
        <f ca="1">IF($B1520="","",IF(F1520="Arbeitgeberähnliche Stellung",OFFSET(MD!$Q$5,MATCH(Grundlagen_Abrechnung_KAE!$AK$7,MD_JAHR,0),0)*$H1520,IF(((AD1520/12*M1520*12)+N1520)&gt;AF1520,AF1520/12,((AD1520/12*M1520*12)+N1520)/12)))</f>
        <v/>
      </c>
      <c r="P1520" s="90"/>
      <c r="Q1520" s="90"/>
      <c r="R1520" s="104">
        <f t="shared" si="209"/>
        <v>0</v>
      </c>
      <c r="T1520" s="145">
        <f t="shared" si="210"/>
        <v>0</v>
      </c>
      <c r="U1520" s="76">
        <f t="shared" ca="1" si="211"/>
        <v>0</v>
      </c>
      <c r="V1520" s="76">
        <f t="shared" ca="1" si="217"/>
        <v>0</v>
      </c>
      <c r="W1520" s="76">
        <f t="shared" ca="1" si="212"/>
        <v>0</v>
      </c>
      <c r="Y1520" s="106" t="str">
        <f t="shared" si="213"/>
        <v>prüfen</v>
      </c>
      <c r="Z1520" s="107" t="str">
        <f ca="1">IFERROR(OFFSET(MD!$U$5,MATCH(Grundlagen_Abrechnung_KAE!$E1520,MD_GENDER,0),0),"")</f>
        <v/>
      </c>
      <c r="AA1520" s="104">
        <f t="shared" si="214"/>
        <v>0</v>
      </c>
      <c r="AC1520" s="104">
        <f t="shared" si="215"/>
        <v>0</v>
      </c>
      <c r="AD1520" s="104">
        <f ca="1">IF(F1520="Arbeitgeberähnliche Stellung",OFFSET(MD!$Q$5,MATCH(Grundlagen_Abrechnung_KAE!$AK$7,MD_JAHR,0),0)*$H1520,IF(J1520&gt;0,AC1520,I1520))</f>
        <v>0</v>
      </c>
      <c r="AF1520" s="85" t="e">
        <f ca="1">OFFSET(MD!$P$5,MATCH($AK$7,MD_JAHR,0),0)*12</f>
        <v>#VALUE!</v>
      </c>
      <c r="AG1520" s="85">
        <f t="shared" si="216"/>
        <v>0</v>
      </c>
      <c r="AH1520" s="81"/>
      <c r="AJ1520" s="72"/>
      <c r="AK1520" s="72"/>
      <c r="AL1520" s="72"/>
      <c r="AM1520" s="72"/>
      <c r="AN1520" s="72"/>
    </row>
    <row r="1521" spans="2:40" ht="15" customHeight="1" x14ac:dyDescent="0.2">
      <c r="B1521" s="78"/>
      <c r="C1521" s="78"/>
      <c r="D1521" s="78"/>
      <c r="E1521" s="79"/>
      <c r="F1521" s="80"/>
      <c r="G1521" s="73"/>
      <c r="H1521" s="82"/>
      <c r="I1521" s="93"/>
      <c r="J1521" s="90"/>
      <c r="K1521" s="83"/>
      <c r="L1521" s="83"/>
      <c r="M1521" s="84"/>
      <c r="N1521" s="83"/>
      <c r="O1521" s="104" t="str">
        <f ca="1">IF($B1521="","",IF(F1521="Arbeitgeberähnliche Stellung",OFFSET(MD!$Q$5,MATCH(Grundlagen_Abrechnung_KAE!$AK$7,MD_JAHR,0),0)*$H1521,IF(((AD1521/12*M1521*12)+N1521)&gt;AF1521,AF1521/12,((AD1521/12*M1521*12)+N1521)/12)))</f>
        <v/>
      </c>
      <c r="P1521" s="90"/>
      <c r="Q1521" s="90"/>
      <c r="R1521" s="104">
        <f t="shared" si="209"/>
        <v>0</v>
      </c>
      <c r="T1521" s="145">
        <f t="shared" si="210"/>
        <v>0</v>
      </c>
      <c r="U1521" s="76">
        <f t="shared" ca="1" si="211"/>
        <v>0</v>
      </c>
      <c r="V1521" s="76">
        <f t="shared" ca="1" si="217"/>
        <v>0</v>
      </c>
      <c r="W1521" s="76">
        <f t="shared" ca="1" si="212"/>
        <v>0</v>
      </c>
      <c r="Y1521" s="106" t="str">
        <f t="shared" si="213"/>
        <v>prüfen</v>
      </c>
      <c r="Z1521" s="107" t="str">
        <f ca="1">IFERROR(OFFSET(MD!$U$5,MATCH(Grundlagen_Abrechnung_KAE!$E1521,MD_GENDER,0),0),"")</f>
        <v/>
      </c>
      <c r="AA1521" s="104">
        <f t="shared" si="214"/>
        <v>0</v>
      </c>
      <c r="AC1521" s="104">
        <f t="shared" si="215"/>
        <v>0</v>
      </c>
      <c r="AD1521" s="104">
        <f ca="1">IF(F1521="Arbeitgeberähnliche Stellung",OFFSET(MD!$Q$5,MATCH(Grundlagen_Abrechnung_KAE!$AK$7,MD_JAHR,0),0)*$H1521,IF(J1521&gt;0,AC1521,I1521))</f>
        <v>0</v>
      </c>
      <c r="AF1521" s="85" t="e">
        <f ca="1">OFFSET(MD!$P$5,MATCH($AK$7,MD_JAHR,0),0)*12</f>
        <v>#VALUE!</v>
      </c>
      <c r="AG1521" s="85">
        <f t="shared" si="216"/>
        <v>0</v>
      </c>
      <c r="AH1521" s="81"/>
      <c r="AJ1521" s="72"/>
      <c r="AK1521" s="72"/>
      <c r="AL1521" s="72"/>
      <c r="AM1521" s="72"/>
      <c r="AN1521" s="72"/>
    </row>
    <row r="1522" spans="2:40" ht="15" customHeight="1" x14ac:dyDescent="0.2">
      <c r="B1522" s="78"/>
      <c r="C1522" s="78"/>
      <c r="D1522" s="78"/>
      <c r="E1522" s="79"/>
      <c r="F1522" s="80"/>
      <c r="G1522" s="73"/>
      <c r="H1522" s="82"/>
      <c r="I1522" s="93"/>
      <c r="J1522" s="90"/>
      <c r="K1522" s="83"/>
      <c r="L1522" s="83"/>
      <c r="M1522" s="84"/>
      <c r="N1522" s="83"/>
      <c r="O1522" s="104" t="str">
        <f ca="1">IF($B1522="","",IF(F1522="Arbeitgeberähnliche Stellung",OFFSET(MD!$Q$5,MATCH(Grundlagen_Abrechnung_KAE!$AK$7,MD_JAHR,0),0)*$H1522,IF(((AD1522/12*M1522*12)+N1522)&gt;AF1522,AF1522/12,((AD1522/12*M1522*12)+N1522)/12)))</f>
        <v/>
      </c>
      <c r="P1522" s="90"/>
      <c r="Q1522" s="90"/>
      <c r="R1522" s="104">
        <f t="shared" si="209"/>
        <v>0</v>
      </c>
      <c r="T1522" s="145">
        <f t="shared" si="210"/>
        <v>0</v>
      </c>
      <c r="U1522" s="76">
        <f t="shared" ca="1" si="211"/>
        <v>0</v>
      </c>
      <c r="V1522" s="76">
        <f t="shared" ca="1" si="217"/>
        <v>0</v>
      </c>
      <c r="W1522" s="76">
        <f t="shared" ca="1" si="212"/>
        <v>0</v>
      </c>
      <c r="Y1522" s="106" t="str">
        <f t="shared" si="213"/>
        <v>prüfen</v>
      </c>
      <c r="Z1522" s="107" t="str">
        <f ca="1">IFERROR(OFFSET(MD!$U$5,MATCH(Grundlagen_Abrechnung_KAE!$E1522,MD_GENDER,0),0),"")</f>
        <v/>
      </c>
      <c r="AA1522" s="104">
        <f t="shared" si="214"/>
        <v>0</v>
      </c>
      <c r="AC1522" s="104">
        <f t="shared" si="215"/>
        <v>0</v>
      </c>
      <c r="AD1522" s="104">
        <f ca="1">IF(F1522="Arbeitgeberähnliche Stellung",OFFSET(MD!$Q$5,MATCH(Grundlagen_Abrechnung_KAE!$AK$7,MD_JAHR,0),0)*$H1522,IF(J1522&gt;0,AC1522,I1522))</f>
        <v>0</v>
      </c>
      <c r="AF1522" s="85" t="e">
        <f ca="1">OFFSET(MD!$P$5,MATCH($AK$7,MD_JAHR,0),0)*12</f>
        <v>#VALUE!</v>
      </c>
      <c r="AG1522" s="85">
        <f t="shared" si="216"/>
        <v>0</v>
      </c>
      <c r="AH1522" s="81"/>
      <c r="AJ1522" s="72"/>
      <c r="AK1522" s="72"/>
      <c r="AL1522" s="72"/>
      <c r="AM1522" s="72"/>
      <c r="AN1522" s="72"/>
    </row>
    <row r="1523" spans="2:40" ht="15" customHeight="1" x14ac:dyDescent="0.2">
      <c r="B1523" s="78"/>
      <c r="C1523" s="78"/>
      <c r="D1523" s="78"/>
      <c r="E1523" s="79"/>
      <c r="F1523" s="80"/>
      <c r="G1523" s="73"/>
      <c r="H1523" s="82"/>
      <c r="I1523" s="93"/>
      <c r="J1523" s="90"/>
      <c r="K1523" s="83"/>
      <c r="L1523" s="83"/>
      <c r="M1523" s="84"/>
      <c r="N1523" s="83"/>
      <c r="O1523" s="104" t="str">
        <f ca="1">IF($B1523="","",IF(F1523="Arbeitgeberähnliche Stellung",OFFSET(MD!$Q$5,MATCH(Grundlagen_Abrechnung_KAE!$AK$7,MD_JAHR,0),0)*$H1523,IF(((AD1523/12*M1523*12)+N1523)&gt;AF1523,AF1523/12,((AD1523/12*M1523*12)+N1523)/12)))</f>
        <v/>
      </c>
      <c r="P1523" s="90"/>
      <c r="Q1523" s="90"/>
      <c r="R1523" s="104">
        <f t="shared" si="209"/>
        <v>0</v>
      </c>
      <c r="T1523" s="145">
        <f t="shared" si="210"/>
        <v>0</v>
      </c>
      <c r="U1523" s="76">
        <f t="shared" ca="1" si="211"/>
        <v>0</v>
      </c>
      <c r="V1523" s="76">
        <f t="shared" ca="1" si="217"/>
        <v>0</v>
      </c>
      <c r="W1523" s="76">
        <f t="shared" ca="1" si="212"/>
        <v>0</v>
      </c>
      <c r="Y1523" s="106" t="str">
        <f t="shared" si="213"/>
        <v>prüfen</v>
      </c>
      <c r="Z1523" s="107" t="str">
        <f ca="1">IFERROR(OFFSET(MD!$U$5,MATCH(Grundlagen_Abrechnung_KAE!$E1523,MD_GENDER,0),0),"")</f>
        <v/>
      </c>
      <c r="AA1523" s="104">
        <f t="shared" si="214"/>
        <v>0</v>
      </c>
      <c r="AC1523" s="104">
        <f t="shared" si="215"/>
        <v>0</v>
      </c>
      <c r="AD1523" s="104">
        <f ca="1">IF(F1523="Arbeitgeberähnliche Stellung",OFFSET(MD!$Q$5,MATCH(Grundlagen_Abrechnung_KAE!$AK$7,MD_JAHR,0),0)*$H1523,IF(J1523&gt;0,AC1523,I1523))</f>
        <v>0</v>
      </c>
      <c r="AF1523" s="85" t="e">
        <f ca="1">OFFSET(MD!$P$5,MATCH($AK$7,MD_JAHR,0),0)*12</f>
        <v>#VALUE!</v>
      </c>
      <c r="AG1523" s="85">
        <f t="shared" si="216"/>
        <v>0</v>
      </c>
      <c r="AH1523" s="81"/>
      <c r="AJ1523" s="72"/>
      <c r="AK1523" s="72"/>
      <c r="AL1523" s="72"/>
      <c r="AM1523" s="72"/>
      <c r="AN1523" s="72"/>
    </row>
    <row r="1524" spans="2:40" ht="15" customHeight="1" x14ac:dyDescent="0.2">
      <c r="B1524" s="78"/>
      <c r="C1524" s="78"/>
      <c r="D1524" s="78"/>
      <c r="E1524" s="79"/>
      <c r="F1524" s="80"/>
      <c r="G1524" s="73"/>
      <c r="H1524" s="82"/>
      <c r="I1524" s="93"/>
      <c r="J1524" s="90"/>
      <c r="K1524" s="83"/>
      <c r="L1524" s="83"/>
      <c r="M1524" s="84"/>
      <c r="N1524" s="83"/>
      <c r="O1524" s="104" t="str">
        <f ca="1">IF($B1524="","",IF(F1524="Arbeitgeberähnliche Stellung",OFFSET(MD!$Q$5,MATCH(Grundlagen_Abrechnung_KAE!$AK$7,MD_JAHR,0),0)*$H1524,IF(((AD1524/12*M1524*12)+N1524)&gt;AF1524,AF1524/12,((AD1524/12*M1524*12)+N1524)/12)))</f>
        <v/>
      </c>
      <c r="P1524" s="90"/>
      <c r="Q1524" s="90"/>
      <c r="R1524" s="104">
        <f t="shared" si="209"/>
        <v>0</v>
      </c>
      <c r="T1524" s="145">
        <f t="shared" si="210"/>
        <v>0</v>
      </c>
      <c r="U1524" s="76">
        <f t="shared" ca="1" si="211"/>
        <v>0</v>
      </c>
      <c r="V1524" s="76">
        <f t="shared" ca="1" si="217"/>
        <v>0</v>
      </c>
      <c r="W1524" s="76">
        <f t="shared" ca="1" si="212"/>
        <v>0</v>
      </c>
      <c r="Y1524" s="106" t="str">
        <f t="shared" si="213"/>
        <v>prüfen</v>
      </c>
      <c r="Z1524" s="107" t="str">
        <f ca="1">IFERROR(OFFSET(MD!$U$5,MATCH(Grundlagen_Abrechnung_KAE!$E1524,MD_GENDER,0),0),"")</f>
        <v/>
      </c>
      <c r="AA1524" s="104">
        <f t="shared" si="214"/>
        <v>0</v>
      </c>
      <c r="AC1524" s="104">
        <f t="shared" si="215"/>
        <v>0</v>
      </c>
      <c r="AD1524" s="104">
        <f ca="1">IF(F1524="Arbeitgeberähnliche Stellung",OFFSET(MD!$Q$5,MATCH(Grundlagen_Abrechnung_KAE!$AK$7,MD_JAHR,0),0)*$H1524,IF(J1524&gt;0,AC1524,I1524))</f>
        <v>0</v>
      </c>
      <c r="AF1524" s="85" t="e">
        <f ca="1">OFFSET(MD!$P$5,MATCH($AK$7,MD_JAHR,0),0)*12</f>
        <v>#VALUE!</v>
      </c>
      <c r="AG1524" s="85">
        <f t="shared" si="216"/>
        <v>0</v>
      </c>
      <c r="AH1524" s="81"/>
      <c r="AJ1524" s="72"/>
      <c r="AK1524" s="72"/>
      <c r="AL1524" s="72"/>
      <c r="AM1524" s="72"/>
      <c r="AN1524" s="72"/>
    </row>
    <row r="1525" spans="2:40" ht="15" customHeight="1" x14ac:dyDescent="0.2">
      <c r="B1525" s="78"/>
      <c r="C1525" s="78"/>
      <c r="D1525" s="78"/>
      <c r="E1525" s="79"/>
      <c r="F1525" s="80"/>
      <c r="G1525" s="73"/>
      <c r="H1525" s="82"/>
      <c r="I1525" s="93"/>
      <c r="J1525" s="90"/>
      <c r="K1525" s="83"/>
      <c r="L1525" s="83"/>
      <c r="M1525" s="84"/>
      <c r="N1525" s="83"/>
      <c r="O1525" s="104" t="str">
        <f ca="1">IF($B1525="","",IF(F1525="Arbeitgeberähnliche Stellung",OFFSET(MD!$Q$5,MATCH(Grundlagen_Abrechnung_KAE!$AK$7,MD_JAHR,0),0)*$H1525,IF(((AD1525/12*M1525*12)+N1525)&gt;AF1525,AF1525/12,((AD1525/12*M1525*12)+N1525)/12)))</f>
        <v/>
      </c>
      <c r="P1525" s="90"/>
      <c r="Q1525" s="90"/>
      <c r="R1525" s="104">
        <f t="shared" si="209"/>
        <v>0</v>
      </c>
      <c r="T1525" s="145">
        <f t="shared" si="210"/>
        <v>0</v>
      </c>
      <c r="U1525" s="76">
        <f t="shared" ca="1" si="211"/>
        <v>0</v>
      </c>
      <c r="V1525" s="76">
        <f t="shared" ca="1" si="217"/>
        <v>0</v>
      </c>
      <c r="W1525" s="76">
        <f t="shared" ca="1" si="212"/>
        <v>0</v>
      </c>
      <c r="Y1525" s="106" t="str">
        <f t="shared" si="213"/>
        <v>prüfen</v>
      </c>
      <c r="Z1525" s="107" t="str">
        <f ca="1">IFERROR(OFFSET(MD!$U$5,MATCH(Grundlagen_Abrechnung_KAE!$E1525,MD_GENDER,0),0),"")</f>
        <v/>
      </c>
      <c r="AA1525" s="104">
        <f t="shared" si="214"/>
        <v>0</v>
      </c>
      <c r="AC1525" s="104">
        <f t="shared" si="215"/>
        <v>0</v>
      </c>
      <c r="AD1525" s="104">
        <f ca="1">IF(F1525="Arbeitgeberähnliche Stellung",OFFSET(MD!$Q$5,MATCH(Grundlagen_Abrechnung_KAE!$AK$7,MD_JAHR,0),0)*$H1525,IF(J1525&gt;0,AC1525,I1525))</f>
        <v>0</v>
      </c>
      <c r="AF1525" s="85" t="e">
        <f ca="1">OFFSET(MD!$P$5,MATCH($AK$7,MD_JAHR,0),0)*12</f>
        <v>#VALUE!</v>
      </c>
      <c r="AG1525" s="85">
        <f t="shared" si="216"/>
        <v>0</v>
      </c>
      <c r="AH1525" s="81"/>
      <c r="AJ1525" s="72"/>
      <c r="AK1525" s="72"/>
      <c r="AL1525" s="72"/>
      <c r="AM1525" s="72"/>
      <c r="AN1525" s="72"/>
    </row>
    <row r="1526" spans="2:40" ht="15" customHeight="1" x14ac:dyDescent="0.2">
      <c r="B1526" s="78"/>
      <c r="C1526" s="78"/>
      <c r="D1526" s="78"/>
      <c r="E1526" s="79"/>
      <c r="F1526" s="80"/>
      <c r="G1526" s="73"/>
      <c r="H1526" s="82"/>
      <c r="I1526" s="93"/>
      <c r="J1526" s="90"/>
      <c r="K1526" s="83"/>
      <c r="L1526" s="83"/>
      <c r="M1526" s="84"/>
      <c r="N1526" s="83"/>
      <c r="O1526" s="104" t="str">
        <f ca="1">IF($B1526="","",IF(F1526="Arbeitgeberähnliche Stellung",OFFSET(MD!$Q$5,MATCH(Grundlagen_Abrechnung_KAE!$AK$7,MD_JAHR,0),0)*$H1526,IF(((AD1526/12*M1526*12)+N1526)&gt;AF1526,AF1526/12,((AD1526/12*M1526*12)+N1526)/12)))</f>
        <v/>
      </c>
      <c r="P1526" s="90"/>
      <c r="Q1526" s="90"/>
      <c r="R1526" s="104">
        <f t="shared" si="209"/>
        <v>0</v>
      </c>
      <c r="T1526" s="145">
        <f t="shared" si="210"/>
        <v>0</v>
      </c>
      <c r="U1526" s="76">
        <f t="shared" ca="1" si="211"/>
        <v>0</v>
      </c>
      <c r="V1526" s="76">
        <f t="shared" ca="1" si="217"/>
        <v>0</v>
      </c>
      <c r="W1526" s="76">
        <f t="shared" ca="1" si="212"/>
        <v>0</v>
      </c>
      <c r="Y1526" s="106" t="str">
        <f t="shared" si="213"/>
        <v>prüfen</v>
      </c>
      <c r="Z1526" s="107" t="str">
        <f ca="1">IFERROR(OFFSET(MD!$U$5,MATCH(Grundlagen_Abrechnung_KAE!$E1526,MD_GENDER,0),0),"")</f>
        <v/>
      </c>
      <c r="AA1526" s="104">
        <f t="shared" si="214"/>
        <v>0</v>
      </c>
      <c r="AC1526" s="104">
        <f t="shared" si="215"/>
        <v>0</v>
      </c>
      <c r="AD1526" s="104">
        <f ca="1">IF(F1526="Arbeitgeberähnliche Stellung",OFFSET(MD!$Q$5,MATCH(Grundlagen_Abrechnung_KAE!$AK$7,MD_JAHR,0),0)*$H1526,IF(J1526&gt;0,AC1526,I1526))</f>
        <v>0</v>
      </c>
      <c r="AF1526" s="85" t="e">
        <f ca="1">OFFSET(MD!$P$5,MATCH($AK$7,MD_JAHR,0),0)*12</f>
        <v>#VALUE!</v>
      </c>
      <c r="AG1526" s="85">
        <f t="shared" si="216"/>
        <v>0</v>
      </c>
      <c r="AH1526" s="81"/>
      <c r="AJ1526" s="72"/>
      <c r="AK1526" s="72"/>
      <c r="AL1526" s="72"/>
      <c r="AM1526" s="72"/>
      <c r="AN1526" s="72"/>
    </row>
    <row r="1527" spans="2:40" ht="15" customHeight="1" x14ac:dyDescent="0.2">
      <c r="B1527" s="78"/>
      <c r="C1527" s="78"/>
      <c r="D1527" s="78"/>
      <c r="E1527" s="79"/>
      <c r="F1527" s="80"/>
      <c r="G1527" s="73"/>
      <c r="H1527" s="82"/>
      <c r="I1527" s="93"/>
      <c r="J1527" s="90"/>
      <c r="K1527" s="83"/>
      <c r="L1527" s="83"/>
      <c r="M1527" s="84"/>
      <c r="N1527" s="83"/>
      <c r="O1527" s="104" t="str">
        <f ca="1">IF($B1527="","",IF(F1527="Arbeitgeberähnliche Stellung",OFFSET(MD!$Q$5,MATCH(Grundlagen_Abrechnung_KAE!$AK$7,MD_JAHR,0),0)*$H1527,IF(((AD1527/12*M1527*12)+N1527)&gt;AF1527,AF1527/12,((AD1527/12*M1527*12)+N1527)/12)))</f>
        <v/>
      </c>
      <c r="P1527" s="90"/>
      <c r="Q1527" s="90"/>
      <c r="R1527" s="104">
        <f t="shared" si="209"/>
        <v>0</v>
      </c>
      <c r="T1527" s="145">
        <f t="shared" si="210"/>
        <v>0</v>
      </c>
      <c r="U1527" s="76">
        <f t="shared" ca="1" si="211"/>
        <v>0</v>
      </c>
      <c r="V1527" s="76">
        <f t="shared" ca="1" si="217"/>
        <v>0</v>
      </c>
      <c r="W1527" s="76">
        <f t="shared" ca="1" si="212"/>
        <v>0</v>
      </c>
      <c r="Y1527" s="106" t="str">
        <f t="shared" si="213"/>
        <v>prüfen</v>
      </c>
      <c r="Z1527" s="107" t="str">
        <f ca="1">IFERROR(OFFSET(MD!$U$5,MATCH(Grundlagen_Abrechnung_KAE!$E1527,MD_GENDER,0),0),"")</f>
        <v/>
      </c>
      <c r="AA1527" s="104">
        <f t="shared" si="214"/>
        <v>0</v>
      </c>
      <c r="AC1527" s="104">
        <f t="shared" si="215"/>
        <v>0</v>
      </c>
      <c r="AD1527" s="104">
        <f ca="1">IF(F1527="Arbeitgeberähnliche Stellung",OFFSET(MD!$Q$5,MATCH(Grundlagen_Abrechnung_KAE!$AK$7,MD_JAHR,0),0)*$H1527,IF(J1527&gt;0,AC1527,I1527))</f>
        <v>0</v>
      </c>
      <c r="AF1527" s="85" t="e">
        <f ca="1">OFFSET(MD!$P$5,MATCH($AK$7,MD_JAHR,0),0)*12</f>
        <v>#VALUE!</v>
      </c>
      <c r="AG1527" s="85">
        <f t="shared" si="216"/>
        <v>0</v>
      </c>
      <c r="AH1527" s="81"/>
      <c r="AJ1527" s="72"/>
      <c r="AK1527" s="72"/>
      <c r="AL1527" s="72"/>
      <c r="AM1527" s="72"/>
      <c r="AN1527" s="72"/>
    </row>
    <row r="1528" spans="2:40" ht="15" customHeight="1" x14ac:dyDescent="0.2">
      <c r="B1528" s="78"/>
      <c r="C1528" s="78"/>
      <c r="D1528" s="78"/>
      <c r="E1528" s="79"/>
      <c r="F1528" s="80"/>
      <c r="G1528" s="73"/>
      <c r="H1528" s="82"/>
      <c r="I1528" s="93"/>
      <c r="J1528" s="90"/>
      <c r="K1528" s="83"/>
      <c r="L1528" s="83"/>
      <c r="M1528" s="84"/>
      <c r="N1528" s="83"/>
      <c r="O1528" s="104" t="str">
        <f ca="1">IF($B1528="","",IF(F1528="Arbeitgeberähnliche Stellung",OFFSET(MD!$Q$5,MATCH(Grundlagen_Abrechnung_KAE!$AK$7,MD_JAHR,0),0)*$H1528,IF(((AD1528/12*M1528*12)+N1528)&gt;AF1528,AF1528/12,((AD1528/12*M1528*12)+N1528)/12)))</f>
        <v/>
      </c>
      <c r="P1528" s="90"/>
      <c r="Q1528" s="90"/>
      <c r="R1528" s="104">
        <f t="shared" si="209"/>
        <v>0</v>
      </c>
      <c r="T1528" s="145">
        <f t="shared" si="210"/>
        <v>0</v>
      </c>
      <c r="U1528" s="76">
        <f t="shared" ca="1" si="211"/>
        <v>0</v>
      </c>
      <c r="V1528" s="76">
        <f t="shared" ca="1" si="217"/>
        <v>0</v>
      </c>
      <c r="W1528" s="76">
        <f t="shared" ca="1" si="212"/>
        <v>0</v>
      </c>
      <c r="Y1528" s="106" t="str">
        <f t="shared" si="213"/>
        <v>prüfen</v>
      </c>
      <c r="Z1528" s="107" t="str">
        <f ca="1">IFERROR(OFFSET(MD!$U$5,MATCH(Grundlagen_Abrechnung_KAE!$E1528,MD_GENDER,0),0),"")</f>
        <v/>
      </c>
      <c r="AA1528" s="104">
        <f t="shared" si="214"/>
        <v>0</v>
      </c>
      <c r="AC1528" s="104">
        <f t="shared" si="215"/>
        <v>0</v>
      </c>
      <c r="AD1528" s="104">
        <f ca="1">IF(F1528="Arbeitgeberähnliche Stellung",OFFSET(MD!$Q$5,MATCH(Grundlagen_Abrechnung_KAE!$AK$7,MD_JAHR,0),0)*$H1528,IF(J1528&gt;0,AC1528,I1528))</f>
        <v>0</v>
      </c>
      <c r="AF1528" s="85" t="e">
        <f ca="1">OFFSET(MD!$P$5,MATCH($AK$7,MD_JAHR,0),0)*12</f>
        <v>#VALUE!</v>
      </c>
      <c r="AG1528" s="85">
        <f t="shared" si="216"/>
        <v>0</v>
      </c>
      <c r="AH1528" s="81"/>
      <c r="AJ1528" s="72"/>
      <c r="AK1528" s="72"/>
      <c r="AL1528" s="72"/>
      <c r="AM1528" s="72"/>
      <c r="AN1528" s="72"/>
    </row>
    <row r="1529" spans="2:40" ht="15" customHeight="1" x14ac:dyDescent="0.2">
      <c r="B1529" s="78"/>
      <c r="C1529" s="78"/>
      <c r="D1529" s="78"/>
      <c r="E1529" s="79"/>
      <c r="F1529" s="80"/>
      <c r="G1529" s="73"/>
      <c r="H1529" s="82"/>
      <c r="I1529" s="93"/>
      <c r="J1529" s="90"/>
      <c r="K1529" s="83"/>
      <c r="L1529" s="83"/>
      <c r="M1529" s="84"/>
      <c r="N1529" s="83"/>
      <c r="O1529" s="104" t="str">
        <f ca="1">IF($B1529="","",IF(F1529="Arbeitgeberähnliche Stellung",OFFSET(MD!$Q$5,MATCH(Grundlagen_Abrechnung_KAE!$AK$7,MD_JAHR,0),0)*$H1529,IF(((AD1529/12*M1529*12)+N1529)&gt;AF1529,AF1529/12,((AD1529/12*M1529*12)+N1529)/12)))</f>
        <v/>
      </c>
      <c r="P1529" s="90"/>
      <c r="Q1529" s="90"/>
      <c r="R1529" s="104">
        <f t="shared" si="209"/>
        <v>0</v>
      </c>
      <c r="T1529" s="145">
        <f t="shared" si="210"/>
        <v>0</v>
      </c>
      <c r="U1529" s="76">
        <f t="shared" ca="1" si="211"/>
        <v>0</v>
      </c>
      <c r="V1529" s="76">
        <f t="shared" ca="1" si="217"/>
        <v>0</v>
      </c>
      <c r="W1529" s="76">
        <f t="shared" ca="1" si="212"/>
        <v>0</v>
      </c>
      <c r="Y1529" s="106" t="str">
        <f t="shared" si="213"/>
        <v>prüfen</v>
      </c>
      <c r="Z1529" s="107" t="str">
        <f ca="1">IFERROR(OFFSET(MD!$U$5,MATCH(Grundlagen_Abrechnung_KAE!$E1529,MD_GENDER,0),0),"")</f>
        <v/>
      </c>
      <c r="AA1529" s="104">
        <f t="shared" si="214"/>
        <v>0</v>
      </c>
      <c r="AC1529" s="104">
        <f t="shared" si="215"/>
        <v>0</v>
      </c>
      <c r="AD1529" s="104">
        <f ca="1">IF(F1529="Arbeitgeberähnliche Stellung",OFFSET(MD!$Q$5,MATCH(Grundlagen_Abrechnung_KAE!$AK$7,MD_JAHR,0),0)*$H1529,IF(J1529&gt;0,AC1529,I1529))</f>
        <v>0</v>
      </c>
      <c r="AF1529" s="85" t="e">
        <f ca="1">OFFSET(MD!$P$5,MATCH($AK$7,MD_JAHR,0),0)*12</f>
        <v>#VALUE!</v>
      </c>
      <c r="AG1529" s="85">
        <f t="shared" si="216"/>
        <v>0</v>
      </c>
      <c r="AH1529" s="81"/>
      <c r="AJ1529" s="72"/>
      <c r="AK1529" s="72"/>
      <c r="AL1529" s="72"/>
      <c r="AM1529" s="72"/>
      <c r="AN1529" s="72"/>
    </row>
    <row r="1530" spans="2:40" ht="15" customHeight="1" x14ac:dyDescent="0.2">
      <c r="B1530" s="78"/>
      <c r="C1530" s="78"/>
      <c r="D1530" s="78"/>
      <c r="E1530" s="79"/>
      <c r="F1530" s="80"/>
      <c r="G1530" s="73"/>
      <c r="H1530" s="82"/>
      <c r="I1530" s="93"/>
      <c r="J1530" s="90"/>
      <c r="K1530" s="83"/>
      <c r="L1530" s="83"/>
      <c r="M1530" s="84"/>
      <c r="N1530" s="83"/>
      <c r="O1530" s="104" t="str">
        <f ca="1">IF($B1530="","",IF(F1530="Arbeitgeberähnliche Stellung",OFFSET(MD!$Q$5,MATCH(Grundlagen_Abrechnung_KAE!$AK$7,MD_JAHR,0),0)*$H1530,IF(((AD1530/12*M1530*12)+N1530)&gt;AF1530,AF1530/12,((AD1530/12*M1530*12)+N1530)/12)))</f>
        <v/>
      </c>
      <c r="P1530" s="90"/>
      <c r="Q1530" s="90"/>
      <c r="R1530" s="104">
        <f t="shared" si="209"/>
        <v>0</v>
      </c>
      <c r="T1530" s="145">
        <f t="shared" si="210"/>
        <v>0</v>
      </c>
      <c r="U1530" s="76">
        <f t="shared" ca="1" si="211"/>
        <v>0</v>
      </c>
      <c r="V1530" s="76">
        <f t="shared" ca="1" si="217"/>
        <v>0</v>
      </c>
      <c r="W1530" s="76">
        <f t="shared" ca="1" si="212"/>
        <v>0</v>
      </c>
      <c r="Y1530" s="106" t="str">
        <f t="shared" si="213"/>
        <v>prüfen</v>
      </c>
      <c r="Z1530" s="107" t="str">
        <f ca="1">IFERROR(OFFSET(MD!$U$5,MATCH(Grundlagen_Abrechnung_KAE!$E1530,MD_GENDER,0),0),"")</f>
        <v/>
      </c>
      <c r="AA1530" s="104">
        <f t="shared" si="214"/>
        <v>0</v>
      </c>
      <c r="AC1530" s="104">
        <f t="shared" si="215"/>
        <v>0</v>
      </c>
      <c r="AD1530" s="104">
        <f ca="1">IF(F1530="Arbeitgeberähnliche Stellung",OFFSET(MD!$Q$5,MATCH(Grundlagen_Abrechnung_KAE!$AK$7,MD_JAHR,0),0)*$H1530,IF(J1530&gt;0,AC1530,I1530))</f>
        <v>0</v>
      </c>
      <c r="AF1530" s="85" t="e">
        <f ca="1">OFFSET(MD!$P$5,MATCH($AK$7,MD_JAHR,0),0)*12</f>
        <v>#VALUE!</v>
      </c>
      <c r="AG1530" s="85">
        <f t="shared" si="216"/>
        <v>0</v>
      </c>
      <c r="AH1530" s="81"/>
      <c r="AJ1530" s="72"/>
      <c r="AK1530" s="72"/>
      <c r="AL1530" s="72"/>
      <c r="AM1530" s="72"/>
      <c r="AN1530" s="72"/>
    </row>
    <row r="1531" spans="2:40" ht="15" customHeight="1" x14ac:dyDescent="0.2">
      <c r="B1531" s="78"/>
      <c r="C1531" s="78"/>
      <c r="D1531" s="78"/>
      <c r="E1531" s="79"/>
      <c r="F1531" s="80"/>
      <c r="G1531" s="73"/>
      <c r="H1531" s="82"/>
      <c r="I1531" s="93"/>
      <c r="J1531" s="90"/>
      <c r="K1531" s="83"/>
      <c r="L1531" s="83"/>
      <c r="M1531" s="84"/>
      <c r="N1531" s="83"/>
      <c r="O1531" s="104" t="str">
        <f ca="1">IF($B1531="","",IF(F1531="Arbeitgeberähnliche Stellung",OFFSET(MD!$Q$5,MATCH(Grundlagen_Abrechnung_KAE!$AK$7,MD_JAHR,0),0)*$H1531,IF(((AD1531/12*M1531*12)+N1531)&gt;AF1531,AF1531/12,((AD1531/12*M1531*12)+N1531)/12)))</f>
        <v/>
      </c>
      <c r="P1531" s="90"/>
      <c r="Q1531" s="90"/>
      <c r="R1531" s="104">
        <f t="shared" si="209"/>
        <v>0</v>
      </c>
      <c r="T1531" s="145">
        <f t="shared" si="210"/>
        <v>0</v>
      </c>
      <c r="U1531" s="76">
        <f t="shared" ca="1" si="211"/>
        <v>0</v>
      </c>
      <c r="V1531" s="76">
        <f t="shared" ca="1" si="217"/>
        <v>0</v>
      </c>
      <c r="W1531" s="76">
        <f t="shared" ca="1" si="212"/>
        <v>0</v>
      </c>
      <c r="Y1531" s="106" t="str">
        <f t="shared" si="213"/>
        <v>prüfen</v>
      </c>
      <c r="Z1531" s="107" t="str">
        <f ca="1">IFERROR(OFFSET(MD!$U$5,MATCH(Grundlagen_Abrechnung_KAE!$E1531,MD_GENDER,0),0),"")</f>
        <v/>
      </c>
      <c r="AA1531" s="104">
        <f t="shared" si="214"/>
        <v>0</v>
      </c>
      <c r="AC1531" s="104">
        <f t="shared" si="215"/>
        <v>0</v>
      </c>
      <c r="AD1531" s="104">
        <f ca="1">IF(F1531="Arbeitgeberähnliche Stellung",OFFSET(MD!$Q$5,MATCH(Grundlagen_Abrechnung_KAE!$AK$7,MD_JAHR,0),0)*$H1531,IF(J1531&gt;0,AC1531,I1531))</f>
        <v>0</v>
      </c>
      <c r="AF1531" s="85" t="e">
        <f ca="1">OFFSET(MD!$P$5,MATCH($AK$7,MD_JAHR,0),0)*12</f>
        <v>#VALUE!</v>
      </c>
      <c r="AG1531" s="85">
        <f t="shared" si="216"/>
        <v>0</v>
      </c>
      <c r="AH1531" s="81"/>
      <c r="AJ1531" s="72"/>
      <c r="AK1531" s="72"/>
      <c r="AL1531" s="72"/>
      <c r="AM1531" s="72"/>
      <c r="AN1531" s="72"/>
    </row>
    <row r="1532" spans="2:40" ht="15" customHeight="1" x14ac:dyDescent="0.2">
      <c r="B1532" s="78"/>
      <c r="C1532" s="78"/>
      <c r="D1532" s="78"/>
      <c r="E1532" s="79"/>
      <c r="F1532" s="80"/>
      <c r="G1532" s="73"/>
      <c r="H1532" s="82"/>
      <c r="I1532" s="93"/>
      <c r="J1532" s="90"/>
      <c r="K1532" s="83"/>
      <c r="L1532" s="83"/>
      <c r="M1532" s="84"/>
      <c r="N1532" s="83"/>
      <c r="O1532" s="104" t="str">
        <f ca="1">IF($B1532="","",IF(F1532="Arbeitgeberähnliche Stellung",OFFSET(MD!$Q$5,MATCH(Grundlagen_Abrechnung_KAE!$AK$7,MD_JAHR,0),0)*$H1532,IF(((AD1532/12*M1532*12)+N1532)&gt;AF1532,AF1532/12,((AD1532/12*M1532*12)+N1532)/12)))</f>
        <v/>
      </c>
      <c r="P1532" s="90"/>
      <c r="Q1532" s="90"/>
      <c r="R1532" s="104">
        <f t="shared" si="209"/>
        <v>0</v>
      </c>
      <c r="T1532" s="145">
        <f t="shared" si="210"/>
        <v>0</v>
      </c>
      <c r="U1532" s="76">
        <f t="shared" ca="1" si="211"/>
        <v>0</v>
      </c>
      <c r="V1532" s="76">
        <f t="shared" ca="1" si="217"/>
        <v>0</v>
      </c>
      <c r="W1532" s="76">
        <f t="shared" ca="1" si="212"/>
        <v>0</v>
      </c>
      <c r="Y1532" s="106" t="str">
        <f t="shared" si="213"/>
        <v>prüfen</v>
      </c>
      <c r="Z1532" s="107" t="str">
        <f ca="1">IFERROR(OFFSET(MD!$U$5,MATCH(Grundlagen_Abrechnung_KAE!$E1532,MD_GENDER,0),0),"")</f>
        <v/>
      </c>
      <c r="AA1532" s="104">
        <f t="shared" si="214"/>
        <v>0</v>
      </c>
      <c r="AC1532" s="104">
        <f t="shared" si="215"/>
        <v>0</v>
      </c>
      <c r="AD1532" s="104">
        <f ca="1">IF(F1532="Arbeitgeberähnliche Stellung",OFFSET(MD!$Q$5,MATCH(Grundlagen_Abrechnung_KAE!$AK$7,MD_JAHR,0),0)*$H1532,IF(J1532&gt;0,AC1532,I1532))</f>
        <v>0</v>
      </c>
      <c r="AF1532" s="85" t="e">
        <f ca="1">OFFSET(MD!$P$5,MATCH($AK$7,MD_JAHR,0),0)*12</f>
        <v>#VALUE!</v>
      </c>
      <c r="AG1532" s="85">
        <f t="shared" si="216"/>
        <v>0</v>
      </c>
      <c r="AH1532" s="81"/>
      <c r="AJ1532" s="72"/>
      <c r="AK1532" s="72"/>
      <c r="AL1532" s="72"/>
      <c r="AM1532" s="72"/>
      <c r="AN1532" s="72"/>
    </row>
    <row r="1533" spans="2:40" ht="15" customHeight="1" x14ac:dyDescent="0.2">
      <c r="B1533" s="78"/>
      <c r="C1533" s="78"/>
      <c r="D1533" s="78"/>
      <c r="E1533" s="79"/>
      <c r="F1533" s="80"/>
      <c r="G1533" s="73"/>
      <c r="H1533" s="82"/>
      <c r="I1533" s="93"/>
      <c r="J1533" s="90"/>
      <c r="K1533" s="83"/>
      <c r="L1533" s="83"/>
      <c r="M1533" s="84"/>
      <c r="N1533" s="83"/>
      <c r="O1533" s="104" t="str">
        <f ca="1">IF($B1533="","",IF(F1533="Arbeitgeberähnliche Stellung",OFFSET(MD!$Q$5,MATCH(Grundlagen_Abrechnung_KAE!$AK$7,MD_JAHR,0),0)*$H1533,IF(((AD1533/12*M1533*12)+N1533)&gt;AF1533,AF1533/12,((AD1533/12*M1533*12)+N1533)/12)))</f>
        <v/>
      </c>
      <c r="P1533" s="90"/>
      <c r="Q1533" s="90"/>
      <c r="R1533" s="104">
        <f t="shared" si="209"/>
        <v>0</v>
      </c>
      <c r="T1533" s="145">
        <f t="shared" si="210"/>
        <v>0</v>
      </c>
      <c r="U1533" s="76">
        <f t="shared" ca="1" si="211"/>
        <v>0</v>
      </c>
      <c r="V1533" s="76">
        <f t="shared" ca="1" si="217"/>
        <v>0</v>
      </c>
      <c r="W1533" s="76">
        <f t="shared" ca="1" si="212"/>
        <v>0</v>
      </c>
      <c r="Y1533" s="106" t="str">
        <f t="shared" si="213"/>
        <v>prüfen</v>
      </c>
      <c r="Z1533" s="107" t="str">
        <f ca="1">IFERROR(OFFSET(MD!$U$5,MATCH(Grundlagen_Abrechnung_KAE!$E1533,MD_GENDER,0),0),"")</f>
        <v/>
      </c>
      <c r="AA1533" s="104">
        <f t="shared" si="214"/>
        <v>0</v>
      </c>
      <c r="AC1533" s="104">
        <f t="shared" si="215"/>
        <v>0</v>
      </c>
      <c r="AD1533" s="104">
        <f ca="1">IF(F1533="Arbeitgeberähnliche Stellung",OFFSET(MD!$Q$5,MATCH(Grundlagen_Abrechnung_KAE!$AK$7,MD_JAHR,0),0)*$H1533,IF(J1533&gt;0,AC1533,I1533))</f>
        <v>0</v>
      </c>
      <c r="AF1533" s="85" t="e">
        <f ca="1">OFFSET(MD!$P$5,MATCH($AK$7,MD_JAHR,0),0)*12</f>
        <v>#VALUE!</v>
      </c>
      <c r="AG1533" s="85">
        <f t="shared" si="216"/>
        <v>0</v>
      </c>
      <c r="AH1533" s="81"/>
      <c r="AJ1533" s="72"/>
      <c r="AK1533" s="72"/>
      <c r="AL1533" s="72"/>
      <c r="AM1533" s="72"/>
      <c r="AN1533" s="72"/>
    </row>
    <row r="1534" spans="2:40" ht="15" customHeight="1" x14ac:dyDescent="0.2">
      <c r="B1534" s="78"/>
      <c r="C1534" s="78"/>
      <c r="D1534" s="78"/>
      <c r="E1534" s="79"/>
      <c r="F1534" s="80"/>
      <c r="G1534" s="73"/>
      <c r="H1534" s="82"/>
      <c r="I1534" s="93"/>
      <c r="J1534" s="90"/>
      <c r="K1534" s="83"/>
      <c r="L1534" s="83"/>
      <c r="M1534" s="84"/>
      <c r="N1534" s="83"/>
      <c r="O1534" s="104" t="str">
        <f ca="1">IF($B1534="","",IF(F1534="Arbeitgeberähnliche Stellung",OFFSET(MD!$Q$5,MATCH(Grundlagen_Abrechnung_KAE!$AK$7,MD_JAHR,0),0)*$H1534,IF(((AD1534/12*M1534*12)+N1534)&gt;AF1534,AF1534/12,((AD1534/12*M1534*12)+N1534)/12)))</f>
        <v/>
      </c>
      <c r="P1534" s="90"/>
      <c r="Q1534" s="90"/>
      <c r="R1534" s="104">
        <f t="shared" si="209"/>
        <v>0</v>
      </c>
      <c r="T1534" s="145">
        <f t="shared" si="210"/>
        <v>0</v>
      </c>
      <c r="U1534" s="76">
        <f t="shared" ca="1" si="211"/>
        <v>0</v>
      </c>
      <c r="V1534" s="76">
        <f t="shared" ca="1" si="217"/>
        <v>0</v>
      </c>
      <c r="W1534" s="76">
        <f t="shared" ca="1" si="212"/>
        <v>0</v>
      </c>
      <c r="Y1534" s="106" t="str">
        <f t="shared" si="213"/>
        <v>prüfen</v>
      </c>
      <c r="Z1534" s="107" t="str">
        <f ca="1">IFERROR(OFFSET(MD!$U$5,MATCH(Grundlagen_Abrechnung_KAE!$E1534,MD_GENDER,0),0),"")</f>
        <v/>
      </c>
      <c r="AA1534" s="104">
        <f t="shared" si="214"/>
        <v>0</v>
      </c>
      <c r="AC1534" s="104">
        <f t="shared" si="215"/>
        <v>0</v>
      </c>
      <c r="AD1534" s="104">
        <f ca="1">IF(F1534="Arbeitgeberähnliche Stellung",OFFSET(MD!$Q$5,MATCH(Grundlagen_Abrechnung_KAE!$AK$7,MD_JAHR,0),0)*$H1534,IF(J1534&gt;0,AC1534,I1534))</f>
        <v>0</v>
      </c>
      <c r="AF1534" s="85" t="e">
        <f ca="1">OFFSET(MD!$P$5,MATCH($AK$7,MD_JAHR,0),0)*12</f>
        <v>#VALUE!</v>
      </c>
      <c r="AG1534" s="85">
        <f t="shared" si="216"/>
        <v>0</v>
      </c>
      <c r="AH1534" s="81"/>
      <c r="AJ1534" s="72"/>
      <c r="AK1534" s="72"/>
      <c r="AL1534" s="72"/>
      <c r="AM1534" s="72"/>
      <c r="AN1534" s="72"/>
    </row>
    <row r="1535" spans="2:40" ht="15" customHeight="1" x14ac:dyDescent="0.2">
      <c r="B1535" s="78"/>
      <c r="C1535" s="78"/>
      <c r="D1535" s="78"/>
      <c r="E1535" s="79"/>
      <c r="F1535" s="80"/>
      <c r="G1535" s="73"/>
      <c r="H1535" s="82"/>
      <c r="I1535" s="93"/>
      <c r="J1535" s="90"/>
      <c r="K1535" s="83"/>
      <c r="L1535" s="83"/>
      <c r="M1535" s="84"/>
      <c r="N1535" s="83"/>
      <c r="O1535" s="104" t="str">
        <f ca="1">IF($B1535="","",IF(F1535="Arbeitgeberähnliche Stellung",OFFSET(MD!$Q$5,MATCH(Grundlagen_Abrechnung_KAE!$AK$7,MD_JAHR,0),0)*$H1535,IF(((AD1535/12*M1535*12)+N1535)&gt;AF1535,AF1535/12,((AD1535/12*M1535*12)+N1535)/12)))</f>
        <v/>
      </c>
      <c r="P1535" s="90"/>
      <c r="Q1535" s="90"/>
      <c r="R1535" s="104">
        <f t="shared" si="209"/>
        <v>0</v>
      </c>
      <c r="T1535" s="145">
        <f t="shared" si="210"/>
        <v>0</v>
      </c>
      <c r="U1535" s="76">
        <f t="shared" ca="1" si="211"/>
        <v>0</v>
      </c>
      <c r="V1535" s="76">
        <f t="shared" ca="1" si="217"/>
        <v>0</v>
      </c>
      <c r="W1535" s="76">
        <f t="shared" ca="1" si="212"/>
        <v>0</v>
      </c>
      <c r="Y1535" s="106" t="str">
        <f t="shared" si="213"/>
        <v>prüfen</v>
      </c>
      <c r="Z1535" s="107" t="str">
        <f ca="1">IFERROR(OFFSET(MD!$U$5,MATCH(Grundlagen_Abrechnung_KAE!$E1535,MD_GENDER,0),0),"")</f>
        <v/>
      </c>
      <c r="AA1535" s="104">
        <f t="shared" si="214"/>
        <v>0</v>
      </c>
      <c r="AC1535" s="104">
        <f t="shared" si="215"/>
        <v>0</v>
      </c>
      <c r="AD1535" s="104">
        <f ca="1">IF(F1535="Arbeitgeberähnliche Stellung",OFFSET(MD!$Q$5,MATCH(Grundlagen_Abrechnung_KAE!$AK$7,MD_JAHR,0),0)*$H1535,IF(J1535&gt;0,AC1535,I1535))</f>
        <v>0</v>
      </c>
      <c r="AF1535" s="85" t="e">
        <f ca="1">OFFSET(MD!$P$5,MATCH($AK$7,MD_JAHR,0),0)*12</f>
        <v>#VALUE!</v>
      </c>
      <c r="AG1535" s="85">
        <f t="shared" si="216"/>
        <v>0</v>
      </c>
      <c r="AH1535" s="81"/>
      <c r="AJ1535" s="72"/>
      <c r="AK1535" s="72"/>
      <c r="AL1535" s="72"/>
      <c r="AM1535" s="72"/>
      <c r="AN1535" s="72"/>
    </row>
    <row r="1536" spans="2:40" ht="15" customHeight="1" x14ac:dyDescent="0.2">
      <c r="B1536" s="78"/>
      <c r="C1536" s="78"/>
      <c r="D1536" s="78"/>
      <c r="E1536" s="79"/>
      <c r="F1536" s="80"/>
      <c r="G1536" s="73"/>
      <c r="H1536" s="82"/>
      <c r="I1536" s="93"/>
      <c r="J1536" s="90"/>
      <c r="K1536" s="83"/>
      <c r="L1536" s="83"/>
      <c r="M1536" s="84"/>
      <c r="N1536" s="83"/>
      <c r="O1536" s="104" t="str">
        <f ca="1">IF($B1536="","",IF(F1536="Arbeitgeberähnliche Stellung",OFFSET(MD!$Q$5,MATCH(Grundlagen_Abrechnung_KAE!$AK$7,MD_JAHR,0),0)*$H1536,IF(((AD1536/12*M1536*12)+N1536)&gt;AF1536,AF1536/12,((AD1536/12*M1536*12)+N1536)/12)))</f>
        <v/>
      </c>
      <c r="P1536" s="90"/>
      <c r="Q1536" s="90"/>
      <c r="R1536" s="104">
        <f t="shared" si="209"/>
        <v>0</v>
      </c>
      <c r="T1536" s="145">
        <f t="shared" si="210"/>
        <v>0</v>
      </c>
      <c r="U1536" s="76">
        <f t="shared" ca="1" si="211"/>
        <v>0</v>
      </c>
      <c r="V1536" s="76">
        <f t="shared" ca="1" si="217"/>
        <v>0</v>
      </c>
      <c r="W1536" s="76">
        <f t="shared" ca="1" si="212"/>
        <v>0</v>
      </c>
      <c r="Y1536" s="106" t="str">
        <f t="shared" si="213"/>
        <v>prüfen</v>
      </c>
      <c r="Z1536" s="107" t="str">
        <f ca="1">IFERROR(OFFSET(MD!$U$5,MATCH(Grundlagen_Abrechnung_KAE!$E1536,MD_GENDER,0),0),"")</f>
        <v/>
      </c>
      <c r="AA1536" s="104">
        <f t="shared" si="214"/>
        <v>0</v>
      </c>
      <c r="AC1536" s="104">
        <f t="shared" si="215"/>
        <v>0</v>
      </c>
      <c r="AD1536" s="104">
        <f ca="1">IF(F1536="Arbeitgeberähnliche Stellung",OFFSET(MD!$Q$5,MATCH(Grundlagen_Abrechnung_KAE!$AK$7,MD_JAHR,0),0)*$H1536,IF(J1536&gt;0,AC1536,I1536))</f>
        <v>0</v>
      </c>
      <c r="AF1536" s="85" t="e">
        <f ca="1">OFFSET(MD!$P$5,MATCH($AK$7,MD_JAHR,0),0)*12</f>
        <v>#VALUE!</v>
      </c>
      <c r="AG1536" s="85">
        <f t="shared" si="216"/>
        <v>0</v>
      </c>
      <c r="AH1536" s="81"/>
      <c r="AJ1536" s="72"/>
      <c r="AK1536" s="72"/>
      <c r="AL1536" s="72"/>
      <c r="AM1536" s="72"/>
      <c r="AN1536" s="72"/>
    </row>
    <row r="1537" spans="2:40" ht="15" customHeight="1" x14ac:dyDescent="0.2">
      <c r="B1537" s="78"/>
      <c r="C1537" s="78"/>
      <c r="D1537" s="78"/>
      <c r="E1537" s="79"/>
      <c r="F1537" s="80"/>
      <c r="G1537" s="73"/>
      <c r="H1537" s="82"/>
      <c r="I1537" s="93"/>
      <c r="J1537" s="90"/>
      <c r="K1537" s="83"/>
      <c r="L1537" s="83"/>
      <c r="M1537" s="84"/>
      <c r="N1537" s="83"/>
      <c r="O1537" s="104" t="str">
        <f ca="1">IF($B1537="","",IF(F1537="Arbeitgeberähnliche Stellung",OFFSET(MD!$Q$5,MATCH(Grundlagen_Abrechnung_KAE!$AK$7,MD_JAHR,0),0)*$H1537,IF(((AD1537/12*M1537*12)+N1537)&gt;AF1537,AF1537/12,((AD1537/12*M1537*12)+N1537)/12)))</f>
        <v/>
      </c>
      <c r="P1537" s="90"/>
      <c r="Q1537" s="90"/>
      <c r="R1537" s="104">
        <f t="shared" si="209"/>
        <v>0</v>
      </c>
      <c r="T1537" s="145">
        <f t="shared" si="210"/>
        <v>0</v>
      </c>
      <c r="U1537" s="76">
        <f t="shared" ca="1" si="211"/>
        <v>0</v>
      </c>
      <c r="V1537" s="76">
        <f t="shared" ca="1" si="217"/>
        <v>0</v>
      </c>
      <c r="W1537" s="76">
        <f t="shared" ca="1" si="212"/>
        <v>0</v>
      </c>
      <c r="Y1537" s="106" t="str">
        <f t="shared" si="213"/>
        <v>prüfen</v>
      </c>
      <c r="Z1537" s="107" t="str">
        <f ca="1">IFERROR(OFFSET(MD!$U$5,MATCH(Grundlagen_Abrechnung_KAE!$E1537,MD_GENDER,0),0),"")</f>
        <v/>
      </c>
      <c r="AA1537" s="104">
        <f t="shared" si="214"/>
        <v>0</v>
      </c>
      <c r="AC1537" s="104">
        <f t="shared" si="215"/>
        <v>0</v>
      </c>
      <c r="AD1537" s="104">
        <f ca="1">IF(F1537="Arbeitgeberähnliche Stellung",OFFSET(MD!$Q$5,MATCH(Grundlagen_Abrechnung_KAE!$AK$7,MD_JAHR,0),0)*$H1537,IF(J1537&gt;0,AC1537,I1537))</f>
        <v>0</v>
      </c>
      <c r="AF1537" s="85" t="e">
        <f ca="1">OFFSET(MD!$P$5,MATCH($AK$7,MD_JAHR,0),0)*12</f>
        <v>#VALUE!</v>
      </c>
      <c r="AG1537" s="85">
        <f t="shared" si="216"/>
        <v>0</v>
      </c>
      <c r="AH1537" s="81"/>
      <c r="AJ1537" s="72"/>
      <c r="AK1537" s="72"/>
      <c r="AL1537" s="72"/>
      <c r="AM1537" s="72"/>
      <c r="AN1537" s="72"/>
    </row>
    <row r="1538" spans="2:40" ht="15" customHeight="1" x14ac:dyDescent="0.2">
      <c r="B1538" s="78"/>
      <c r="C1538" s="78"/>
      <c r="D1538" s="78"/>
      <c r="E1538" s="79"/>
      <c r="F1538" s="80"/>
      <c r="G1538" s="73"/>
      <c r="H1538" s="82"/>
      <c r="I1538" s="93"/>
      <c r="J1538" s="90"/>
      <c r="K1538" s="83"/>
      <c r="L1538" s="83"/>
      <c r="M1538" s="84"/>
      <c r="N1538" s="83"/>
      <c r="O1538" s="104" t="str">
        <f ca="1">IF($B1538="","",IF(F1538="Arbeitgeberähnliche Stellung",OFFSET(MD!$Q$5,MATCH(Grundlagen_Abrechnung_KAE!$AK$7,MD_JAHR,0),0)*$H1538,IF(((AD1538/12*M1538*12)+N1538)&gt;AF1538,AF1538/12,((AD1538/12*M1538*12)+N1538)/12)))</f>
        <v/>
      </c>
      <c r="P1538" s="90"/>
      <c r="Q1538" s="90"/>
      <c r="R1538" s="104">
        <f t="shared" si="209"/>
        <v>0</v>
      </c>
      <c r="T1538" s="145">
        <f t="shared" si="210"/>
        <v>0</v>
      </c>
      <c r="U1538" s="76">
        <f t="shared" ca="1" si="211"/>
        <v>0</v>
      </c>
      <c r="V1538" s="76">
        <f t="shared" ca="1" si="217"/>
        <v>0</v>
      </c>
      <c r="W1538" s="76">
        <f t="shared" ca="1" si="212"/>
        <v>0</v>
      </c>
      <c r="Y1538" s="106" t="str">
        <f t="shared" si="213"/>
        <v>prüfen</v>
      </c>
      <c r="Z1538" s="107" t="str">
        <f ca="1">IFERROR(OFFSET(MD!$U$5,MATCH(Grundlagen_Abrechnung_KAE!$E1538,MD_GENDER,0),0),"")</f>
        <v/>
      </c>
      <c r="AA1538" s="104">
        <f t="shared" si="214"/>
        <v>0</v>
      </c>
      <c r="AC1538" s="104">
        <f t="shared" si="215"/>
        <v>0</v>
      </c>
      <c r="AD1538" s="104">
        <f ca="1">IF(F1538="Arbeitgeberähnliche Stellung",OFFSET(MD!$Q$5,MATCH(Grundlagen_Abrechnung_KAE!$AK$7,MD_JAHR,0),0)*$H1538,IF(J1538&gt;0,AC1538,I1538))</f>
        <v>0</v>
      </c>
      <c r="AF1538" s="85" t="e">
        <f ca="1">OFFSET(MD!$P$5,MATCH($AK$7,MD_JAHR,0),0)*12</f>
        <v>#VALUE!</v>
      </c>
      <c r="AG1538" s="85">
        <f t="shared" si="216"/>
        <v>0</v>
      </c>
      <c r="AH1538" s="81"/>
      <c r="AJ1538" s="72"/>
      <c r="AK1538" s="72"/>
      <c r="AL1538" s="72"/>
      <c r="AM1538" s="72"/>
      <c r="AN1538" s="72"/>
    </row>
    <row r="1539" spans="2:40" ht="15" customHeight="1" x14ac:dyDescent="0.2">
      <c r="B1539" s="78"/>
      <c r="C1539" s="78"/>
      <c r="D1539" s="78"/>
      <c r="E1539" s="79"/>
      <c r="F1539" s="80"/>
      <c r="G1539" s="73"/>
      <c r="H1539" s="82"/>
      <c r="I1539" s="93"/>
      <c r="J1539" s="90"/>
      <c r="K1539" s="83"/>
      <c r="L1539" s="83"/>
      <c r="M1539" s="84"/>
      <c r="N1539" s="83"/>
      <c r="O1539" s="104" t="str">
        <f ca="1">IF($B1539="","",IF(F1539="Arbeitgeberähnliche Stellung",OFFSET(MD!$Q$5,MATCH(Grundlagen_Abrechnung_KAE!$AK$7,MD_JAHR,0),0)*$H1539,IF(((AD1539/12*M1539*12)+N1539)&gt;AF1539,AF1539/12,((AD1539/12*M1539*12)+N1539)/12)))</f>
        <v/>
      </c>
      <c r="P1539" s="90"/>
      <c r="Q1539" s="90"/>
      <c r="R1539" s="104">
        <f t="shared" si="209"/>
        <v>0</v>
      </c>
      <c r="T1539" s="145">
        <f t="shared" si="210"/>
        <v>0</v>
      </c>
      <c r="U1539" s="76">
        <f t="shared" ca="1" si="211"/>
        <v>0</v>
      </c>
      <c r="V1539" s="76">
        <f t="shared" ca="1" si="217"/>
        <v>0</v>
      </c>
      <c r="W1539" s="76">
        <f t="shared" ca="1" si="212"/>
        <v>0</v>
      </c>
      <c r="Y1539" s="106" t="str">
        <f t="shared" si="213"/>
        <v>prüfen</v>
      </c>
      <c r="Z1539" s="107" t="str">
        <f ca="1">IFERROR(OFFSET(MD!$U$5,MATCH(Grundlagen_Abrechnung_KAE!$E1539,MD_GENDER,0),0),"")</f>
        <v/>
      </c>
      <c r="AA1539" s="104">
        <f t="shared" si="214"/>
        <v>0</v>
      </c>
      <c r="AC1539" s="104">
        <f t="shared" si="215"/>
        <v>0</v>
      </c>
      <c r="AD1539" s="104">
        <f ca="1">IF(F1539="Arbeitgeberähnliche Stellung",OFFSET(MD!$Q$5,MATCH(Grundlagen_Abrechnung_KAE!$AK$7,MD_JAHR,0),0)*$H1539,IF(J1539&gt;0,AC1539,I1539))</f>
        <v>0</v>
      </c>
      <c r="AF1539" s="85" t="e">
        <f ca="1">OFFSET(MD!$P$5,MATCH($AK$7,MD_JAHR,0),0)*12</f>
        <v>#VALUE!</v>
      </c>
      <c r="AG1539" s="85">
        <f t="shared" si="216"/>
        <v>0</v>
      </c>
      <c r="AH1539" s="81"/>
      <c r="AJ1539" s="72"/>
      <c r="AK1539" s="72"/>
      <c r="AL1539" s="72"/>
      <c r="AM1539" s="72"/>
      <c r="AN1539" s="72"/>
    </row>
    <row r="1540" spans="2:40" ht="15" customHeight="1" x14ac:dyDescent="0.2">
      <c r="B1540" s="78"/>
      <c r="C1540" s="78"/>
      <c r="D1540" s="78"/>
      <c r="E1540" s="79"/>
      <c r="F1540" s="80"/>
      <c r="G1540" s="73"/>
      <c r="H1540" s="82"/>
      <c r="I1540" s="93"/>
      <c r="J1540" s="90"/>
      <c r="K1540" s="83"/>
      <c r="L1540" s="83"/>
      <c r="M1540" s="84"/>
      <c r="N1540" s="83"/>
      <c r="O1540" s="104" t="str">
        <f ca="1">IF($B1540="","",IF(F1540="Arbeitgeberähnliche Stellung",OFFSET(MD!$Q$5,MATCH(Grundlagen_Abrechnung_KAE!$AK$7,MD_JAHR,0),0)*$H1540,IF(((AD1540/12*M1540*12)+N1540)&gt;AF1540,AF1540/12,((AD1540/12*M1540*12)+N1540)/12)))</f>
        <v/>
      </c>
      <c r="P1540" s="90"/>
      <c r="Q1540" s="90"/>
      <c r="R1540" s="104">
        <f t="shared" si="209"/>
        <v>0</v>
      </c>
      <c r="T1540" s="145">
        <f t="shared" si="210"/>
        <v>0</v>
      </c>
      <c r="U1540" s="76">
        <f t="shared" ca="1" si="211"/>
        <v>0</v>
      </c>
      <c r="V1540" s="76">
        <f t="shared" ca="1" si="217"/>
        <v>0</v>
      </c>
      <c r="W1540" s="76">
        <f t="shared" ca="1" si="212"/>
        <v>0</v>
      </c>
      <c r="Y1540" s="106" t="str">
        <f t="shared" si="213"/>
        <v>prüfen</v>
      </c>
      <c r="Z1540" s="107" t="str">
        <f ca="1">IFERROR(OFFSET(MD!$U$5,MATCH(Grundlagen_Abrechnung_KAE!$E1540,MD_GENDER,0),0),"")</f>
        <v/>
      </c>
      <c r="AA1540" s="104">
        <f t="shared" si="214"/>
        <v>0</v>
      </c>
      <c r="AC1540" s="104">
        <f t="shared" si="215"/>
        <v>0</v>
      </c>
      <c r="AD1540" s="104">
        <f ca="1">IF(F1540="Arbeitgeberähnliche Stellung",OFFSET(MD!$Q$5,MATCH(Grundlagen_Abrechnung_KAE!$AK$7,MD_JAHR,0),0)*$H1540,IF(J1540&gt;0,AC1540,I1540))</f>
        <v>0</v>
      </c>
      <c r="AF1540" s="85" t="e">
        <f ca="1">OFFSET(MD!$P$5,MATCH($AK$7,MD_JAHR,0),0)*12</f>
        <v>#VALUE!</v>
      </c>
      <c r="AG1540" s="85">
        <f t="shared" si="216"/>
        <v>0</v>
      </c>
      <c r="AH1540" s="81"/>
      <c r="AJ1540" s="72"/>
      <c r="AK1540" s="72"/>
      <c r="AL1540" s="72"/>
      <c r="AM1540" s="72"/>
      <c r="AN1540" s="72"/>
    </row>
    <row r="1541" spans="2:40" ht="15" customHeight="1" x14ac:dyDescent="0.2">
      <c r="B1541" s="78"/>
      <c r="C1541" s="78"/>
      <c r="D1541" s="78"/>
      <c r="E1541" s="79"/>
      <c r="F1541" s="80"/>
      <c r="G1541" s="73"/>
      <c r="H1541" s="82"/>
      <c r="I1541" s="93"/>
      <c r="J1541" s="90"/>
      <c r="K1541" s="83"/>
      <c r="L1541" s="83"/>
      <c r="M1541" s="84"/>
      <c r="N1541" s="83"/>
      <c r="O1541" s="104" t="str">
        <f ca="1">IF($B1541="","",IF(F1541="Arbeitgeberähnliche Stellung",OFFSET(MD!$Q$5,MATCH(Grundlagen_Abrechnung_KAE!$AK$7,MD_JAHR,0),0)*$H1541,IF(((AD1541/12*M1541*12)+N1541)&gt;AF1541,AF1541/12,((AD1541/12*M1541*12)+N1541)/12)))</f>
        <v/>
      </c>
      <c r="P1541" s="90"/>
      <c r="Q1541" s="90"/>
      <c r="R1541" s="104">
        <f t="shared" si="209"/>
        <v>0</v>
      </c>
      <c r="T1541" s="145">
        <f t="shared" si="210"/>
        <v>0</v>
      </c>
      <c r="U1541" s="76">
        <f t="shared" ca="1" si="211"/>
        <v>0</v>
      </c>
      <c r="V1541" s="76">
        <f t="shared" ca="1" si="217"/>
        <v>0</v>
      </c>
      <c r="W1541" s="76">
        <f t="shared" ca="1" si="212"/>
        <v>0</v>
      </c>
      <c r="Y1541" s="106" t="str">
        <f t="shared" si="213"/>
        <v>prüfen</v>
      </c>
      <c r="Z1541" s="107" t="str">
        <f ca="1">IFERROR(OFFSET(MD!$U$5,MATCH(Grundlagen_Abrechnung_KAE!$E1541,MD_GENDER,0),0),"")</f>
        <v/>
      </c>
      <c r="AA1541" s="104">
        <f t="shared" si="214"/>
        <v>0</v>
      </c>
      <c r="AC1541" s="104">
        <f t="shared" si="215"/>
        <v>0</v>
      </c>
      <c r="AD1541" s="104">
        <f ca="1">IF(F1541="Arbeitgeberähnliche Stellung",OFFSET(MD!$Q$5,MATCH(Grundlagen_Abrechnung_KAE!$AK$7,MD_JAHR,0),0)*$H1541,IF(J1541&gt;0,AC1541,I1541))</f>
        <v>0</v>
      </c>
      <c r="AF1541" s="85" t="e">
        <f ca="1">OFFSET(MD!$P$5,MATCH($AK$7,MD_JAHR,0),0)*12</f>
        <v>#VALUE!</v>
      </c>
      <c r="AG1541" s="85">
        <f t="shared" si="216"/>
        <v>0</v>
      </c>
      <c r="AH1541" s="81"/>
      <c r="AJ1541" s="72"/>
      <c r="AK1541" s="72"/>
      <c r="AL1541" s="72"/>
      <c r="AM1541" s="72"/>
      <c r="AN1541" s="72"/>
    </row>
    <row r="1542" spans="2:40" ht="15" customHeight="1" x14ac:dyDescent="0.2">
      <c r="B1542" s="78"/>
      <c r="C1542" s="78"/>
      <c r="D1542" s="78"/>
      <c r="E1542" s="79"/>
      <c r="F1542" s="80"/>
      <c r="G1542" s="73"/>
      <c r="H1542" s="82"/>
      <c r="I1542" s="93"/>
      <c r="J1542" s="90"/>
      <c r="K1542" s="83"/>
      <c r="L1542" s="83"/>
      <c r="M1542" s="84"/>
      <c r="N1542" s="83"/>
      <c r="O1542" s="104" t="str">
        <f ca="1">IF($B1542="","",IF(F1542="Arbeitgeberähnliche Stellung",OFFSET(MD!$Q$5,MATCH(Grundlagen_Abrechnung_KAE!$AK$7,MD_JAHR,0),0)*$H1542,IF(((AD1542/12*M1542*12)+N1542)&gt;AF1542,AF1542/12,((AD1542/12*M1542*12)+N1542)/12)))</f>
        <v/>
      </c>
      <c r="P1542" s="90"/>
      <c r="Q1542" s="90"/>
      <c r="R1542" s="104">
        <f t="shared" si="209"/>
        <v>0</v>
      </c>
      <c r="T1542" s="145">
        <f t="shared" si="210"/>
        <v>0</v>
      </c>
      <c r="U1542" s="76">
        <f t="shared" ca="1" si="211"/>
        <v>0</v>
      </c>
      <c r="V1542" s="76">
        <f t="shared" ca="1" si="217"/>
        <v>0</v>
      </c>
      <c r="W1542" s="76">
        <f t="shared" ca="1" si="212"/>
        <v>0</v>
      </c>
      <c r="Y1542" s="106" t="str">
        <f t="shared" si="213"/>
        <v>prüfen</v>
      </c>
      <c r="Z1542" s="107" t="str">
        <f ca="1">IFERROR(OFFSET(MD!$U$5,MATCH(Grundlagen_Abrechnung_KAE!$E1542,MD_GENDER,0),0),"")</f>
        <v/>
      </c>
      <c r="AA1542" s="104">
        <f t="shared" si="214"/>
        <v>0</v>
      </c>
      <c r="AC1542" s="104">
        <f t="shared" si="215"/>
        <v>0</v>
      </c>
      <c r="AD1542" s="104">
        <f ca="1">IF(F1542="Arbeitgeberähnliche Stellung",OFFSET(MD!$Q$5,MATCH(Grundlagen_Abrechnung_KAE!$AK$7,MD_JAHR,0),0)*$H1542,IF(J1542&gt;0,AC1542,I1542))</f>
        <v>0</v>
      </c>
      <c r="AF1542" s="85" t="e">
        <f ca="1">OFFSET(MD!$P$5,MATCH($AK$7,MD_JAHR,0),0)*12</f>
        <v>#VALUE!</v>
      </c>
      <c r="AG1542" s="85">
        <f t="shared" si="216"/>
        <v>0</v>
      </c>
      <c r="AH1542" s="81"/>
      <c r="AJ1542" s="72"/>
      <c r="AK1542" s="72"/>
      <c r="AL1542" s="72"/>
      <c r="AM1542" s="72"/>
      <c r="AN1542" s="72"/>
    </row>
    <row r="1543" spans="2:40" ht="15" customHeight="1" x14ac:dyDescent="0.2">
      <c r="B1543" s="78"/>
      <c r="C1543" s="78"/>
      <c r="D1543" s="78"/>
      <c r="E1543" s="79"/>
      <c r="F1543" s="80"/>
      <c r="G1543" s="73"/>
      <c r="H1543" s="82"/>
      <c r="I1543" s="93"/>
      <c r="J1543" s="90"/>
      <c r="K1543" s="83"/>
      <c r="L1543" s="83"/>
      <c r="M1543" s="84"/>
      <c r="N1543" s="83"/>
      <c r="O1543" s="104" t="str">
        <f ca="1">IF($B1543="","",IF(F1543="Arbeitgeberähnliche Stellung",OFFSET(MD!$Q$5,MATCH(Grundlagen_Abrechnung_KAE!$AK$7,MD_JAHR,0),0)*$H1543,IF(((AD1543/12*M1543*12)+N1543)&gt;AF1543,AF1543/12,((AD1543/12*M1543*12)+N1543)/12)))</f>
        <v/>
      </c>
      <c r="P1543" s="90"/>
      <c r="Q1543" s="90"/>
      <c r="R1543" s="104">
        <f t="shared" si="209"/>
        <v>0</v>
      </c>
      <c r="T1543" s="145">
        <f t="shared" si="210"/>
        <v>0</v>
      </c>
      <c r="U1543" s="76">
        <f t="shared" ca="1" si="211"/>
        <v>0</v>
      </c>
      <c r="V1543" s="76">
        <f t="shared" ca="1" si="217"/>
        <v>0</v>
      </c>
      <c r="W1543" s="76">
        <f t="shared" ca="1" si="212"/>
        <v>0</v>
      </c>
      <c r="Y1543" s="106" t="str">
        <f t="shared" si="213"/>
        <v>prüfen</v>
      </c>
      <c r="Z1543" s="107" t="str">
        <f ca="1">IFERROR(OFFSET(MD!$U$5,MATCH(Grundlagen_Abrechnung_KAE!$E1543,MD_GENDER,0),0),"")</f>
        <v/>
      </c>
      <c r="AA1543" s="104">
        <f t="shared" si="214"/>
        <v>0</v>
      </c>
      <c r="AC1543" s="104">
        <f t="shared" si="215"/>
        <v>0</v>
      </c>
      <c r="AD1543" s="104">
        <f ca="1">IF(F1543="Arbeitgeberähnliche Stellung",OFFSET(MD!$Q$5,MATCH(Grundlagen_Abrechnung_KAE!$AK$7,MD_JAHR,0),0)*$H1543,IF(J1543&gt;0,AC1543,I1543))</f>
        <v>0</v>
      </c>
      <c r="AF1543" s="85" t="e">
        <f ca="1">OFFSET(MD!$P$5,MATCH($AK$7,MD_JAHR,0),0)*12</f>
        <v>#VALUE!</v>
      </c>
      <c r="AG1543" s="85">
        <f t="shared" si="216"/>
        <v>0</v>
      </c>
      <c r="AH1543" s="81"/>
      <c r="AJ1543" s="72"/>
      <c r="AK1543" s="72"/>
      <c r="AL1543" s="72"/>
      <c r="AM1543" s="72"/>
      <c r="AN1543" s="72"/>
    </row>
    <row r="1544" spans="2:40" ht="15" customHeight="1" x14ac:dyDescent="0.2">
      <c r="B1544" s="78"/>
      <c r="C1544" s="78"/>
      <c r="D1544" s="78"/>
      <c r="E1544" s="79"/>
      <c r="F1544" s="80"/>
      <c r="G1544" s="73"/>
      <c r="H1544" s="82"/>
      <c r="I1544" s="93"/>
      <c r="J1544" s="90"/>
      <c r="K1544" s="83"/>
      <c r="L1544" s="83"/>
      <c r="M1544" s="84"/>
      <c r="N1544" s="83"/>
      <c r="O1544" s="104" t="str">
        <f ca="1">IF($B1544="","",IF(F1544="Arbeitgeberähnliche Stellung",OFFSET(MD!$Q$5,MATCH(Grundlagen_Abrechnung_KAE!$AK$7,MD_JAHR,0),0)*$H1544,IF(((AD1544/12*M1544*12)+N1544)&gt;AF1544,AF1544/12,((AD1544/12*M1544*12)+N1544)/12)))</f>
        <v/>
      </c>
      <c r="P1544" s="90"/>
      <c r="Q1544" s="90"/>
      <c r="R1544" s="104">
        <f t="shared" si="209"/>
        <v>0</v>
      </c>
      <c r="T1544" s="145">
        <f t="shared" si="210"/>
        <v>0</v>
      </c>
      <c r="U1544" s="76">
        <f t="shared" ca="1" si="211"/>
        <v>0</v>
      </c>
      <c r="V1544" s="76">
        <f t="shared" ca="1" si="217"/>
        <v>0</v>
      </c>
      <c r="W1544" s="76">
        <f t="shared" ca="1" si="212"/>
        <v>0</v>
      </c>
      <c r="Y1544" s="106" t="str">
        <f t="shared" si="213"/>
        <v>prüfen</v>
      </c>
      <c r="Z1544" s="107" t="str">
        <f ca="1">IFERROR(OFFSET(MD!$U$5,MATCH(Grundlagen_Abrechnung_KAE!$E1544,MD_GENDER,0),0),"")</f>
        <v/>
      </c>
      <c r="AA1544" s="104">
        <f t="shared" si="214"/>
        <v>0</v>
      </c>
      <c r="AC1544" s="104">
        <f t="shared" si="215"/>
        <v>0</v>
      </c>
      <c r="AD1544" s="104">
        <f ca="1">IF(F1544="Arbeitgeberähnliche Stellung",OFFSET(MD!$Q$5,MATCH(Grundlagen_Abrechnung_KAE!$AK$7,MD_JAHR,0),0)*$H1544,IF(J1544&gt;0,AC1544,I1544))</f>
        <v>0</v>
      </c>
      <c r="AF1544" s="85" t="e">
        <f ca="1">OFFSET(MD!$P$5,MATCH($AK$7,MD_JAHR,0),0)*12</f>
        <v>#VALUE!</v>
      </c>
      <c r="AG1544" s="85">
        <f t="shared" si="216"/>
        <v>0</v>
      </c>
      <c r="AH1544" s="81"/>
      <c r="AJ1544" s="72"/>
      <c r="AK1544" s="72"/>
      <c r="AL1544" s="72"/>
      <c r="AM1544" s="72"/>
      <c r="AN1544" s="72"/>
    </row>
    <row r="1545" spans="2:40" ht="15" customHeight="1" x14ac:dyDescent="0.2">
      <c r="B1545" s="78"/>
      <c r="C1545" s="78"/>
      <c r="D1545" s="78"/>
      <c r="E1545" s="79"/>
      <c r="F1545" s="80"/>
      <c r="G1545" s="73"/>
      <c r="H1545" s="82"/>
      <c r="I1545" s="93"/>
      <c r="J1545" s="90"/>
      <c r="K1545" s="83"/>
      <c r="L1545" s="83"/>
      <c r="M1545" s="84"/>
      <c r="N1545" s="83"/>
      <c r="O1545" s="104" t="str">
        <f ca="1">IF($B1545="","",IF(F1545="Arbeitgeberähnliche Stellung",OFFSET(MD!$Q$5,MATCH(Grundlagen_Abrechnung_KAE!$AK$7,MD_JAHR,0),0)*$H1545,IF(((AD1545/12*M1545*12)+N1545)&gt;AF1545,AF1545/12,((AD1545/12*M1545*12)+N1545)/12)))</f>
        <v/>
      </c>
      <c r="P1545" s="90"/>
      <c r="Q1545" s="90"/>
      <c r="R1545" s="104">
        <f t="shared" si="209"/>
        <v>0</v>
      </c>
      <c r="T1545" s="145">
        <f t="shared" si="210"/>
        <v>0</v>
      </c>
      <c r="U1545" s="76">
        <f t="shared" ca="1" si="211"/>
        <v>0</v>
      </c>
      <c r="V1545" s="76">
        <f t="shared" ca="1" si="217"/>
        <v>0</v>
      </c>
      <c r="W1545" s="76">
        <f t="shared" ca="1" si="212"/>
        <v>0</v>
      </c>
      <c r="Y1545" s="106" t="str">
        <f t="shared" si="213"/>
        <v>prüfen</v>
      </c>
      <c r="Z1545" s="107" t="str">
        <f ca="1">IFERROR(OFFSET(MD!$U$5,MATCH(Grundlagen_Abrechnung_KAE!$E1545,MD_GENDER,0),0),"")</f>
        <v/>
      </c>
      <c r="AA1545" s="104">
        <f t="shared" si="214"/>
        <v>0</v>
      </c>
      <c r="AC1545" s="104">
        <f t="shared" si="215"/>
        <v>0</v>
      </c>
      <c r="AD1545" s="104">
        <f ca="1">IF(F1545="Arbeitgeberähnliche Stellung",OFFSET(MD!$Q$5,MATCH(Grundlagen_Abrechnung_KAE!$AK$7,MD_JAHR,0),0)*$H1545,IF(J1545&gt;0,AC1545,I1545))</f>
        <v>0</v>
      </c>
      <c r="AF1545" s="85" t="e">
        <f ca="1">OFFSET(MD!$P$5,MATCH($AK$7,MD_JAHR,0),0)*12</f>
        <v>#VALUE!</v>
      </c>
      <c r="AG1545" s="85">
        <f t="shared" si="216"/>
        <v>0</v>
      </c>
      <c r="AH1545" s="81"/>
      <c r="AJ1545" s="72"/>
      <c r="AK1545" s="72"/>
      <c r="AL1545" s="72"/>
      <c r="AM1545" s="72"/>
      <c r="AN1545" s="72"/>
    </row>
    <row r="1546" spans="2:40" ht="15" customHeight="1" x14ac:dyDescent="0.2">
      <c r="B1546" s="78"/>
      <c r="C1546" s="78"/>
      <c r="D1546" s="78"/>
      <c r="E1546" s="79"/>
      <c r="F1546" s="80"/>
      <c r="G1546" s="73"/>
      <c r="H1546" s="82"/>
      <c r="I1546" s="93"/>
      <c r="J1546" s="90"/>
      <c r="K1546" s="83"/>
      <c r="L1546" s="83"/>
      <c r="M1546" s="84"/>
      <c r="N1546" s="83"/>
      <c r="O1546" s="104" t="str">
        <f ca="1">IF($B1546="","",IF(F1546="Arbeitgeberähnliche Stellung",OFFSET(MD!$Q$5,MATCH(Grundlagen_Abrechnung_KAE!$AK$7,MD_JAHR,0),0)*$H1546,IF(((AD1546/12*M1546*12)+N1546)&gt;AF1546,AF1546/12,((AD1546/12*M1546*12)+N1546)/12)))</f>
        <v/>
      </c>
      <c r="P1546" s="90"/>
      <c r="Q1546" s="90"/>
      <c r="R1546" s="104">
        <f t="shared" si="209"/>
        <v>0</v>
      </c>
      <c r="T1546" s="145">
        <f t="shared" si="210"/>
        <v>0</v>
      </c>
      <c r="U1546" s="76">
        <f t="shared" ca="1" si="211"/>
        <v>0</v>
      </c>
      <c r="V1546" s="76">
        <f t="shared" ca="1" si="217"/>
        <v>0</v>
      </c>
      <c r="W1546" s="76">
        <f t="shared" ca="1" si="212"/>
        <v>0</v>
      </c>
      <c r="Y1546" s="106" t="str">
        <f t="shared" si="213"/>
        <v>prüfen</v>
      </c>
      <c r="Z1546" s="107" t="str">
        <f ca="1">IFERROR(OFFSET(MD!$U$5,MATCH(Grundlagen_Abrechnung_KAE!$E1546,MD_GENDER,0),0),"")</f>
        <v/>
      </c>
      <c r="AA1546" s="104">
        <f t="shared" si="214"/>
        <v>0</v>
      </c>
      <c r="AC1546" s="104">
        <f t="shared" si="215"/>
        <v>0</v>
      </c>
      <c r="AD1546" s="104">
        <f ca="1">IF(F1546="Arbeitgeberähnliche Stellung",OFFSET(MD!$Q$5,MATCH(Grundlagen_Abrechnung_KAE!$AK$7,MD_JAHR,0),0)*$H1546,IF(J1546&gt;0,AC1546,I1546))</f>
        <v>0</v>
      </c>
      <c r="AF1546" s="85" t="e">
        <f ca="1">OFFSET(MD!$P$5,MATCH($AK$7,MD_JAHR,0),0)*12</f>
        <v>#VALUE!</v>
      </c>
      <c r="AG1546" s="85">
        <f t="shared" si="216"/>
        <v>0</v>
      </c>
      <c r="AH1546" s="81"/>
      <c r="AJ1546" s="72"/>
      <c r="AK1546" s="72"/>
      <c r="AL1546" s="72"/>
      <c r="AM1546" s="72"/>
      <c r="AN1546" s="72"/>
    </row>
    <row r="1547" spans="2:40" ht="15" customHeight="1" x14ac:dyDescent="0.2">
      <c r="B1547" s="78"/>
      <c r="C1547" s="78"/>
      <c r="D1547" s="78"/>
      <c r="E1547" s="79"/>
      <c r="F1547" s="80"/>
      <c r="G1547" s="73"/>
      <c r="H1547" s="82"/>
      <c r="I1547" s="93"/>
      <c r="J1547" s="90"/>
      <c r="K1547" s="83"/>
      <c r="L1547" s="83"/>
      <c r="M1547" s="84"/>
      <c r="N1547" s="83"/>
      <c r="O1547" s="104" t="str">
        <f ca="1">IF($B1547="","",IF(F1547="Arbeitgeberähnliche Stellung",OFFSET(MD!$Q$5,MATCH(Grundlagen_Abrechnung_KAE!$AK$7,MD_JAHR,0),0)*$H1547,IF(((AD1547/12*M1547*12)+N1547)&gt;AF1547,AF1547/12,((AD1547/12*M1547*12)+N1547)/12)))</f>
        <v/>
      </c>
      <c r="P1547" s="90"/>
      <c r="Q1547" s="90"/>
      <c r="R1547" s="104">
        <f t="shared" si="209"/>
        <v>0</v>
      </c>
      <c r="T1547" s="145">
        <f t="shared" si="210"/>
        <v>0</v>
      </c>
      <c r="U1547" s="76">
        <f t="shared" ca="1" si="211"/>
        <v>0</v>
      </c>
      <c r="V1547" s="76">
        <f t="shared" ca="1" si="217"/>
        <v>0</v>
      </c>
      <c r="W1547" s="76">
        <f t="shared" ca="1" si="212"/>
        <v>0</v>
      </c>
      <c r="Y1547" s="106" t="str">
        <f t="shared" si="213"/>
        <v>prüfen</v>
      </c>
      <c r="Z1547" s="107" t="str">
        <f ca="1">IFERROR(OFFSET(MD!$U$5,MATCH(Grundlagen_Abrechnung_KAE!$E1547,MD_GENDER,0),0),"")</f>
        <v/>
      </c>
      <c r="AA1547" s="104">
        <f t="shared" si="214"/>
        <v>0</v>
      </c>
      <c r="AC1547" s="104">
        <f t="shared" si="215"/>
        <v>0</v>
      </c>
      <c r="AD1547" s="104">
        <f ca="1">IF(F1547="Arbeitgeberähnliche Stellung",OFFSET(MD!$Q$5,MATCH(Grundlagen_Abrechnung_KAE!$AK$7,MD_JAHR,0),0)*$H1547,IF(J1547&gt;0,AC1547,I1547))</f>
        <v>0</v>
      </c>
      <c r="AF1547" s="85" t="e">
        <f ca="1">OFFSET(MD!$P$5,MATCH($AK$7,MD_JAHR,0),0)*12</f>
        <v>#VALUE!</v>
      </c>
      <c r="AG1547" s="85">
        <f t="shared" si="216"/>
        <v>0</v>
      </c>
      <c r="AH1547" s="81"/>
      <c r="AJ1547" s="72"/>
      <c r="AK1547" s="72"/>
      <c r="AL1547" s="72"/>
      <c r="AM1547" s="72"/>
      <c r="AN1547" s="72"/>
    </row>
    <row r="1548" spans="2:40" ht="15" customHeight="1" x14ac:dyDescent="0.2">
      <c r="B1548" s="78"/>
      <c r="C1548" s="78"/>
      <c r="D1548" s="78"/>
      <c r="E1548" s="79"/>
      <c r="F1548" s="80"/>
      <c r="G1548" s="73"/>
      <c r="H1548" s="82"/>
      <c r="I1548" s="93"/>
      <c r="J1548" s="90"/>
      <c r="K1548" s="83"/>
      <c r="L1548" s="83"/>
      <c r="M1548" s="84"/>
      <c r="N1548" s="83"/>
      <c r="O1548" s="104" t="str">
        <f ca="1">IF($B1548="","",IF(F1548="Arbeitgeberähnliche Stellung",OFFSET(MD!$Q$5,MATCH(Grundlagen_Abrechnung_KAE!$AK$7,MD_JAHR,0),0)*$H1548,IF(((AD1548/12*M1548*12)+N1548)&gt;AF1548,AF1548/12,((AD1548/12*M1548*12)+N1548)/12)))</f>
        <v/>
      </c>
      <c r="P1548" s="90"/>
      <c r="Q1548" s="90"/>
      <c r="R1548" s="104">
        <f t="shared" si="209"/>
        <v>0</v>
      </c>
      <c r="T1548" s="145">
        <f t="shared" si="210"/>
        <v>0</v>
      </c>
      <c r="U1548" s="76">
        <f t="shared" ca="1" si="211"/>
        <v>0</v>
      </c>
      <c r="V1548" s="76">
        <f t="shared" ca="1" si="217"/>
        <v>0</v>
      </c>
      <c r="W1548" s="76">
        <f t="shared" ca="1" si="212"/>
        <v>0</v>
      </c>
      <c r="Y1548" s="106" t="str">
        <f t="shared" si="213"/>
        <v>prüfen</v>
      </c>
      <c r="Z1548" s="107" t="str">
        <f ca="1">IFERROR(OFFSET(MD!$U$5,MATCH(Grundlagen_Abrechnung_KAE!$E1548,MD_GENDER,0),0),"")</f>
        <v/>
      </c>
      <c r="AA1548" s="104">
        <f t="shared" si="214"/>
        <v>0</v>
      </c>
      <c r="AC1548" s="104">
        <f t="shared" si="215"/>
        <v>0</v>
      </c>
      <c r="AD1548" s="104">
        <f ca="1">IF(F1548="Arbeitgeberähnliche Stellung",OFFSET(MD!$Q$5,MATCH(Grundlagen_Abrechnung_KAE!$AK$7,MD_JAHR,0),0)*$H1548,IF(J1548&gt;0,AC1548,I1548))</f>
        <v>0</v>
      </c>
      <c r="AF1548" s="85" t="e">
        <f ca="1">OFFSET(MD!$P$5,MATCH($AK$7,MD_JAHR,0),0)*12</f>
        <v>#VALUE!</v>
      </c>
      <c r="AG1548" s="85">
        <f t="shared" si="216"/>
        <v>0</v>
      </c>
      <c r="AH1548" s="81"/>
      <c r="AJ1548" s="72"/>
      <c r="AK1548" s="72"/>
      <c r="AL1548" s="72"/>
      <c r="AM1548" s="72"/>
      <c r="AN1548" s="72"/>
    </row>
    <row r="1549" spans="2:40" ht="15" customHeight="1" x14ac:dyDescent="0.2">
      <c r="B1549" s="78"/>
      <c r="C1549" s="78"/>
      <c r="D1549" s="78"/>
      <c r="E1549" s="79"/>
      <c r="F1549" s="80"/>
      <c r="G1549" s="73"/>
      <c r="H1549" s="82"/>
      <c r="I1549" s="93"/>
      <c r="J1549" s="90"/>
      <c r="K1549" s="83"/>
      <c r="L1549" s="83"/>
      <c r="M1549" s="84"/>
      <c r="N1549" s="83"/>
      <c r="O1549" s="104" t="str">
        <f ca="1">IF($B1549="","",IF(F1549="Arbeitgeberähnliche Stellung",OFFSET(MD!$Q$5,MATCH(Grundlagen_Abrechnung_KAE!$AK$7,MD_JAHR,0),0)*$H1549,IF(((AD1549/12*M1549*12)+N1549)&gt;AF1549,AF1549/12,((AD1549/12*M1549*12)+N1549)/12)))</f>
        <v/>
      </c>
      <c r="P1549" s="90"/>
      <c r="Q1549" s="90"/>
      <c r="R1549" s="104">
        <f t="shared" si="209"/>
        <v>0</v>
      </c>
      <c r="T1549" s="145">
        <f t="shared" si="210"/>
        <v>0</v>
      </c>
      <c r="U1549" s="76">
        <f t="shared" ca="1" si="211"/>
        <v>0</v>
      </c>
      <c r="V1549" s="76">
        <f t="shared" ca="1" si="217"/>
        <v>0</v>
      </c>
      <c r="W1549" s="76">
        <f t="shared" ca="1" si="212"/>
        <v>0</v>
      </c>
      <c r="Y1549" s="106" t="str">
        <f t="shared" si="213"/>
        <v>prüfen</v>
      </c>
      <c r="Z1549" s="107" t="str">
        <f ca="1">IFERROR(OFFSET(MD!$U$5,MATCH(Grundlagen_Abrechnung_KAE!$E1549,MD_GENDER,0),0),"")</f>
        <v/>
      </c>
      <c r="AA1549" s="104">
        <f t="shared" si="214"/>
        <v>0</v>
      </c>
      <c r="AC1549" s="104">
        <f t="shared" si="215"/>
        <v>0</v>
      </c>
      <c r="AD1549" s="104">
        <f ca="1">IF(F1549="Arbeitgeberähnliche Stellung",OFFSET(MD!$Q$5,MATCH(Grundlagen_Abrechnung_KAE!$AK$7,MD_JAHR,0),0)*$H1549,IF(J1549&gt;0,AC1549,I1549))</f>
        <v>0</v>
      </c>
      <c r="AF1549" s="85" t="e">
        <f ca="1">OFFSET(MD!$P$5,MATCH($AK$7,MD_JAHR,0),0)*12</f>
        <v>#VALUE!</v>
      </c>
      <c r="AG1549" s="85">
        <f t="shared" si="216"/>
        <v>0</v>
      </c>
      <c r="AH1549" s="81"/>
      <c r="AJ1549" s="72"/>
      <c r="AK1549" s="72"/>
      <c r="AL1549" s="72"/>
      <c r="AM1549" s="72"/>
      <c r="AN1549" s="72"/>
    </row>
    <row r="1550" spans="2:40" ht="15" customHeight="1" x14ac:dyDescent="0.2">
      <c r="B1550" s="78"/>
      <c r="C1550" s="78"/>
      <c r="D1550" s="78"/>
      <c r="E1550" s="79"/>
      <c r="F1550" s="80"/>
      <c r="G1550" s="73"/>
      <c r="H1550" s="82"/>
      <c r="I1550" s="93"/>
      <c r="J1550" s="90"/>
      <c r="K1550" s="83"/>
      <c r="L1550" s="83"/>
      <c r="M1550" s="84"/>
      <c r="N1550" s="83"/>
      <c r="O1550" s="104" t="str">
        <f ca="1">IF($B1550="","",IF(F1550="Arbeitgeberähnliche Stellung",OFFSET(MD!$Q$5,MATCH(Grundlagen_Abrechnung_KAE!$AK$7,MD_JAHR,0),0)*$H1550,IF(((AD1550/12*M1550*12)+N1550)&gt;AF1550,AF1550/12,((AD1550/12*M1550*12)+N1550)/12)))</f>
        <v/>
      </c>
      <c r="P1550" s="90"/>
      <c r="Q1550" s="90"/>
      <c r="R1550" s="104">
        <f t="shared" si="209"/>
        <v>0</v>
      </c>
      <c r="T1550" s="145">
        <f t="shared" si="210"/>
        <v>0</v>
      </c>
      <c r="U1550" s="76">
        <f t="shared" ca="1" si="211"/>
        <v>0</v>
      </c>
      <c r="V1550" s="76">
        <f t="shared" ca="1" si="217"/>
        <v>0</v>
      </c>
      <c r="W1550" s="76">
        <f t="shared" ca="1" si="212"/>
        <v>0</v>
      </c>
      <c r="Y1550" s="106" t="str">
        <f t="shared" si="213"/>
        <v>prüfen</v>
      </c>
      <c r="Z1550" s="107" t="str">
        <f ca="1">IFERROR(OFFSET(MD!$U$5,MATCH(Grundlagen_Abrechnung_KAE!$E1550,MD_GENDER,0),0),"")</f>
        <v/>
      </c>
      <c r="AA1550" s="104">
        <f t="shared" si="214"/>
        <v>0</v>
      </c>
      <c r="AC1550" s="104">
        <f t="shared" si="215"/>
        <v>0</v>
      </c>
      <c r="AD1550" s="104">
        <f ca="1">IF(F1550="Arbeitgeberähnliche Stellung",OFFSET(MD!$Q$5,MATCH(Grundlagen_Abrechnung_KAE!$AK$7,MD_JAHR,0),0)*$H1550,IF(J1550&gt;0,AC1550,I1550))</f>
        <v>0</v>
      </c>
      <c r="AF1550" s="85" t="e">
        <f ca="1">OFFSET(MD!$P$5,MATCH($AK$7,MD_JAHR,0),0)*12</f>
        <v>#VALUE!</v>
      </c>
      <c r="AG1550" s="85">
        <f t="shared" si="216"/>
        <v>0</v>
      </c>
      <c r="AH1550" s="81"/>
      <c r="AJ1550" s="72"/>
      <c r="AK1550" s="72"/>
      <c r="AL1550" s="72"/>
      <c r="AM1550" s="72"/>
      <c r="AN1550" s="72"/>
    </row>
    <row r="1551" spans="2:40" ht="15" customHeight="1" x14ac:dyDescent="0.2">
      <c r="B1551" s="78"/>
      <c r="C1551" s="78"/>
      <c r="D1551" s="78"/>
      <c r="E1551" s="79"/>
      <c r="F1551" s="80"/>
      <c r="G1551" s="73"/>
      <c r="H1551" s="82"/>
      <c r="I1551" s="93"/>
      <c r="J1551" s="90"/>
      <c r="K1551" s="83"/>
      <c r="L1551" s="83"/>
      <c r="M1551" s="84"/>
      <c r="N1551" s="83"/>
      <c r="O1551" s="104" t="str">
        <f ca="1">IF($B1551="","",IF(F1551="Arbeitgeberähnliche Stellung",OFFSET(MD!$Q$5,MATCH(Grundlagen_Abrechnung_KAE!$AK$7,MD_JAHR,0),0)*$H1551,IF(((AD1551/12*M1551*12)+N1551)&gt;AF1551,AF1551/12,((AD1551/12*M1551*12)+N1551)/12)))</f>
        <v/>
      </c>
      <c r="P1551" s="90"/>
      <c r="Q1551" s="90"/>
      <c r="R1551" s="104">
        <f t="shared" si="209"/>
        <v>0</v>
      </c>
      <c r="T1551" s="145">
        <f t="shared" si="210"/>
        <v>0</v>
      </c>
      <c r="U1551" s="76">
        <f t="shared" ca="1" si="211"/>
        <v>0</v>
      </c>
      <c r="V1551" s="76">
        <f t="shared" ca="1" si="217"/>
        <v>0</v>
      </c>
      <c r="W1551" s="76">
        <f t="shared" ca="1" si="212"/>
        <v>0</v>
      </c>
      <c r="Y1551" s="106" t="str">
        <f t="shared" si="213"/>
        <v>prüfen</v>
      </c>
      <c r="Z1551" s="107" t="str">
        <f ca="1">IFERROR(OFFSET(MD!$U$5,MATCH(Grundlagen_Abrechnung_KAE!$E1551,MD_GENDER,0),0),"")</f>
        <v/>
      </c>
      <c r="AA1551" s="104">
        <f t="shared" si="214"/>
        <v>0</v>
      </c>
      <c r="AC1551" s="104">
        <f t="shared" si="215"/>
        <v>0</v>
      </c>
      <c r="AD1551" s="104">
        <f ca="1">IF(F1551="Arbeitgeberähnliche Stellung",OFFSET(MD!$Q$5,MATCH(Grundlagen_Abrechnung_KAE!$AK$7,MD_JAHR,0),0)*$H1551,IF(J1551&gt;0,AC1551,I1551))</f>
        <v>0</v>
      </c>
      <c r="AF1551" s="85" t="e">
        <f ca="1">OFFSET(MD!$P$5,MATCH($AK$7,MD_JAHR,0),0)*12</f>
        <v>#VALUE!</v>
      </c>
      <c r="AG1551" s="85">
        <f t="shared" si="216"/>
        <v>0</v>
      </c>
      <c r="AH1551" s="81"/>
      <c r="AJ1551" s="72"/>
      <c r="AK1551" s="72"/>
      <c r="AL1551" s="72"/>
      <c r="AM1551" s="72"/>
      <c r="AN1551" s="72"/>
    </row>
    <row r="1552" spans="2:40" ht="15" customHeight="1" x14ac:dyDescent="0.2">
      <c r="B1552" s="78"/>
      <c r="C1552" s="78"/>
      <c r="D1552" s="78"/>
      <c r="E1552" s="79"/>
      <c r="F1552" s="80"/>
      <c r="G1552" s="73"/>
      <c r="H1552" s="82"/>
      <c r="I1552" s="93"/>
      <c r="J1552" s="90"/>
      <c r="K1552" s="83"/>
      <c r="L1552" s="83"/>
      <c r="M1552" s="84"/>
      <c r="N1552" s="83"/>
      <c r="O1552" s="104" t="str">
        <f ca="1">IF($B1552="","",IF(F1552="Arbeitgeberähnliche Stellung",OFFSET(MD!$Q$5,MATCH(Grundlagen_Abrechnung_KAE!$AK$7,MD_JAHR,0),0)*$H1552,IF(((AD1552/12*M1552*12)+N1552)&gt;AF1552,AF1552/12,((AD1552/12*M1552*12)+N1552)/12)))</f>
        <v/>
      </c>
      <c r="P1552" s="90"/>
      <c r="Q1552" s="90"/>
      <c r="R1552" s="104">
        <f t="shared" si="209"/>
        <v>0</v>
      </c>
      <c r="T1552" s="145">
        <f t="shared" si="210"/>
        <v>0</v>
      </c>
      <c r="U1552" s="76">
        <f t="shared" ca="1" si="211"/>
        <v>0</v>
      </c>
      <c r="V1552" s="76">
        <f t="shared" ca="1" si="217"/>
        <v>0</v>
      </c>
      <c r="W1552" s="76">
        <f t="shared" ca="1" si="212"/>
        <v>0</v>
      </c>
      <c r="Y1552" s="106" t="str">
        <f t="shared" si="213"/>
        <v>prüfen</v>
      </c>
      <c r="Z1552" s="107" t="str">
        <f ca="1">IFERROR(OFFSET(MD!$U$5,MATCH(Grundlagen_Abrechnung_KAE!$E1552,MD_GENDER,0),0),"")</f>
        <v/>
      </c>
      <c r="AA1552" s="104">
        <f t="shared" si="214"/>
        <v>0</v>
      </c>
      <c r="AC1552" s="104">
        <f t="shared" si="215"/>
        <v>0</v>
      </c>
      <c r="AD1552" s="104">
        <f ca="1">IF(F1552="Arbeitgeberähnliche Stellung",OFFSET(MD!$Q$5,MATCH(Grundlagen_Abrechnung_KAE!$AK$7,MD_JAHR,0),0)*$H1552,IF(J1552&gt;0,AC1552,I1552))</f>
        <v>0</v>
      </c>
      <c r="AF1552" s="85" t="e">
        <f ca="1">OFFSET(MD!$P$5,MATCH($AK$7,MD_JAHR,0),0)*12</f>
        <v>#VALUE!</v>
      </c>
      <c r="AG1552" s="85">
        <f t="shared" si="216"/>
        <v>0</v>
      </c>
      <c r="AH1552" s="81"/>
      <c r="AJ1552" s="72"/>
      <c r="AK1552" s="72"/>
      <c r="AL1552" s="72"/>
      <c r="AM1552" s="72"/>
      <c r="AN1552" s="72"/>
    </row>
    <row r="1553" spans="2:40" ht="15" customHeight="1" x14ac:dyDescent="0.2">
      <c r="B1553" s="78"/>
      <c r="C1553" s="78"/>
      <c r="D1553" s="78"/>
      <c r="E1553" s="79"/>
      <c r="F1553" s="80"/>
      <c r="G1553" s="73"/>
      <c r="H1553" s="82"/>
      <c r="I1553" s="93"/>
      <c r="J1553" s="90"/>
      <c r="K1553" s="83"/>
      <c r="L1553" s="83"/>
      <c r="M1553" s="84"/>
      <c r="N1553" s="83"/>
      <c r="O1553" s="104" t="str">
        <f ca="1">IF($B1553="","",IF(F1553="Arbeitgeberähnliche Stellung",OFFSET(MD!$Q$5,MATCH(Grundlagen_Abrechnung_KAE!$AK$7,MD_JAHR,0),0)*$H1553,IF(((AD1553/12*M1553*12)+N1553)&gt;AF1553,AF1553/12,((AD1553/12*M1553*12)+N1553)/12)))</f>
        <v/>
      </c>
      <c r="P1553" s="90"/>
      <c r="Q1553" s="90"/>
      <c r="R1553" s="104">
        <f t="shared" si="209"/>
        <v>0</v>
      </c>
      <c r="T1553" s="145">
        <f t="shared" si="210"/>
        <v>0</v>
      </c>
      <c r="U1553" s="76">
        <f t="shared" ca="1" si="211"/>
        <v>0</v>
      </c>
      <c r="V1553" s="76">
        <f t="shared" ca="1" si="217"/>
        <v>0</v>
      </c>
      <c r="W1553" s="76">
        <f t="shared" ca="1" si="212"/>
        <v>0</v>
      </c>
      <c r="Y1553" s="106" t="str">
        <f t="shared" si="213"/>
        <v>prüfen</v>
      </c>
      <c r="Z1553" s="107" t="str">
        <f ca="1">IFERROR(OFFSET(MD!$U$5,MATCH(Grundlagen_Abrechnung_KAE!$E1553,MD_GENDER,0),0),"")</f>
        <v/>
      </c>
      <c r="AA1553" s="104">
        <f t="shared" si="214"/>
        <v>0</v>
      </c>
      <c r="AC1553" s="104">
        <f t="shared" si="215"/>
        <v>0</v>
      </c>
      <c r="AD1553" s="104">
        <f ca="1">IF(F1553="Arbeitgeberähnliche Stellung",OFFSET(MD!$Q$5,MATCH(Grundlagen_Abrechnung_KAE!$AK$7,MD_JAHR,0),0)*$H1553,IF(J1553&gt;0,AC1553,I1553))</f>
        <v>0</v>
      </c>
      <c r="AF1553" s="85" t="e">
        <f ca="1">OFFSET(MD!$P$5,MATCH($AK$7,MD_JAHR,0),0)*12</f>
        <v>#VALUE!</v>
      </c>
      <c r="AG1553" s="85">
        <f t="shared" si="216"/>
        <v>0</v>
      </c>
      <c r="AH1553" s="81"/>
      <c r="AJ1553" s="72"/>
      <c r="AK1553" s="72"/>
      <c r="AL1553" s="72"/>
      <c r="AM1553" s="72"/>
      <c r="AN1553" s="72"/>
    </row>
    <row r="1554" spans="2:40" ht="15" customHeight="1" x14ac:dyDescent="0.2">
      <c r="B1554" s="78"/>
      <c r="C1554" s="78"/>
      <c r="D1554" s="78"/>
      <c r="E1554" s="79"/>
      <c r="F1554" s="80"/>
      <c r="G1554" s="73"/>
      <c r="H1554" s="82"/>
      <c r="I1554" s="93"/>
      <c r="J1554" s="90"/>
      <c r="K1554" s="83"/>
      <c r="L1554" s="83"/>
      <c r="M1554" s="84"/>
      <c r="N1554" s="83"/>
      <c r="O1554" s="104" t="str">
        <f ca="1">IF($B1554="","",IF(F1554="Arbeitgeberähnliche Stellung",OFFSET(MD!$Q$5,MATCH(Grundlagen_Abrechnung_KAE!$AK$7,MD_JAHR,0),0)*$H1554,IF(((AD1554/12*M1554*12)+N1554)&gt;AF1554,AF1554/12,((AD1554/12*M1554*12)+N1554)/12)))</f>
        <v/>
      </c>
      <c r="P1554" s="90"/>
      <c r="Q1554" s="90"/>
      <c r="R1554" s="104">
        <f t="shared" si="209"/>
        <v>0</v>
      </c>
      <c r="T1554" s="145">
        <f t="shared" si="210"/>
        <v>0</v>
      </c>
      <c r="U1554" s="76">
        <f t="shared" ca="1" si="211"/>
        <v>0</v>
      </c>
      <c r="V1554" s="76">
        <f t="shared" ca="1" si="217"/>
        <v>0</v>
      </c>
      <c r="W1554" s="76">
        <f t="shared" ca="1" si="212"/>
        <v>0</v>
      </c>
      <c r="Y1554" s="106" t="str">
        <f t="shared" si="213"/>
        <v>prüfen</v>
      </c>
      <c r="Z1554" s="107" t="str">
        <f ca="1">IFERROR(OFFSET(MD!$U$5,MATCH(Grundlagen_Abrechnung_KAE!$E1554,MD_GENDER,0),0),"")</f>
        <v/>
      </c>
      <c r="AA1554" s="104">
        <f t="shared" si="214"/>
        <v>0</v>
      </c>
      <c r="AC1554" s="104">
        <f t="shared" si="215"/>
        <v>0</v>
      </c>
      <c r="AD1554" s="104">
        <f ca="1">IF(F1554="Arbeitgeberähnliche Stellung",OFFSET(MD!$Q$5,MATCH(Grundlagen_Abrechnung_KAE!$AK$7,MD_JAHR,0),0)*$H1554,IF(J1554&gt;0,AC1554,I1554))</f>
        <v>0</v>
      </c>
      <c r="AF1554" s="85" t="e">
        <f ca="1">OFFSET(MD!$P$5,MATCH($AK$7,MD_JAHR,0),0)*12</f>
        <v>#VALUE!</v>
      </c>
      <c r="AG1554" s="85">
        <f t="shared" si="216"/>
        <v>0</v>
      </c>
      <c r="AH1554" s="81"/>
      <c r="AJ1554" s="72"/>
      <c r="AK1554" s="72"/>
      <c r="AL1554" s="72"/>
      <c r="AM1554" s="72"/>
      <c r="AN1554" s="72"/>
    </row>
    <row r="1555" spans="2:40" ht="15" customHeight="1" x14ac:dyDescent="0.2">
      <c r="B1555" s="78"/>
      <c r="C1555" s="78"/>
      <c r="D1555" s="78"/>
      <c r="E1555" s="79"/>
      <c r="F1555" s="80"/>
      <c r="G1555" s="73"/>
      <c r="H1555" s="82"/>
      <c r="I1555" s="93"/>
      <c r="J1555" s="90"/>
      <c r="K1555" s="83"/>
      <c r="L1555" s="83"/>
      <c r="M1555" s="84"/>
      <c r="N1555" s="83"/>
      <c r="O1555" s="104" t="str">
        <f ca="1">IF($B1555="","",IF(F1555="Arbeitgeberähnliche Stellung",OFFSET(MD!$Q$5,MATCH(Grundlagen_Abrechnung_KAE!$AK$7,MD_JAHR,0),0)*$H1555,IF(((AD1555/12*M1555*12)+N1555)&gt;AF1555,AF1555/12,((AD1555/12*M1555*12)+N1555)/12)))</f>
        <v/>
      </c>
      <c r="P1555" s="90"/>
      <c r="Q1555" s="90"/>
      <c r="R1555" s="104">
        <f t="shared" ref="R1555:R1618" si="218">ROUND(IF(Q1555="",0,IF(P1555=0,0,IF(Q1555&gt;P1555,0,P1555-Q1555))),2)</f>
        <v>0</v>
      </c>
      <c r="T1555" s="145">
        <f t="shared" ref="T1555:T1618" si="219">IFERROR(R1555/P1555,0)</f>
        <v>0</v>
      </c>
      <c r="U1555" s="76">
        <f t="shared" ref="U1555:U1618" ca="1" si="220">IFERROR(IF(O1555-W1555=0,O1555,(O1555)*(1-T1555)),0)</f>
        <v>0</v>
      </c>
      <c r="V1555" s="76">
        <f t="shared" ca="1" si="217"/>
        <v>0</v>
      </c>
      <c r="W1555" s="76">
        <f t="shared" ref="W1555:W1618" ca="1" si="221">IFERROR(O1555*T1555,0)*0.8</f>
        <v>0</v>
      </c>
      <c r="Y1555" s="106" t="str">
        <f t="shared" ref="Y1555:Y1618" si="222">IF(YEAR($G1555)&gt;$Y$16,"prüfen","")</f>
        <v>prüfen</v>
      </c>
      <c r="Z1555" s="107" t="str">
        <f ca="1">IFERROR(OFFSET(MD!$U$5,MATCH(Grundlagen_Abrechnung_KAE!$E1555,MD_GENDER,0),0),"")</f>
        <v/>
      </c>
      <c r="AA1555" s="104">
        <f t="shared" ref="AA1555:AA1618" si="223">IF(B1555="",0,IF(YEAR(G1555)&gt;$AA$16,0,1))</f>
        <v>0</v>
      </c>
      <c r="AC1555" s="104">
        <f t="shared" ref="AC1555:AC1618" si="224">IF(J1555*K1555/6&gt;J1555*L1555/12,J1555*K1555/6,J1555*L1555/12)</f>
        <v>0</v>
      </c>
      <c r="AD1555" s="104">
        <f ca="1">IF(F1555="Arbeitgeberähnliche Stellung",OFFSET(MD!$Q$5,MATCH(Grundlagen_Abrechnung_KAE!$AK$7,MD_JAHR,0),0)*$H1555,IF(J1555&gt;0,AC1555,I1555))</f>
        <v>0</v>
      </c>
      <c r="AF1555" s="85" t="e">
        <f ca="1">OFFSET(MD!$P$5,MATCH($AK$7,MD_JAHR,0),0)*12</f>
        <v>#VALUE!</v>
      </c>
      <c r="AG1555" s="85">
        <f t="shared" ref="AG1555:AG1618" si="225">I1555*M1555+N1555</f>
        <v>0</v>
      </c>
      <c r="AH1555" s="81"/>
      <c r="AJ1555" s="72"/>
      <c r="AK1555" s="72"/>
      <c r="AL1555" s="72"/>
      <c r="AM1555" s="72"/>
      <c r="AN1555" s="72"/>
    </row>
    <row r="1556" spans="2:40" ht="15" customHeight="1" x14ac:dyDescent="0.2">
      <c r="B1556" s="78"/>
      <c r="C1556" s="78"/>
      <c r="D1556" s="78"/>
      <c r="E1556" s="79"/>
      <c r="F1556" s="80"/>
      <c r="G1556" s="73"/>
      <c r="H1556" s="82"/>
      <c r="I1556" s="93"/>
      <c r="J1556" s="90"/>
      <c r="K1556" s="83"/>
      <c r="L1556" s="83"/>
      <c r="M1556" s="84"/>
      <c r="N1556" s="83"/>
      <c r="O1556" s="104" t="str">
        <f ca="1">IF($B1556="","",IF(F1556="Arbeitgeberähnliche Stellung",OFFSET(MD!$Q$5,MATCH(Grundlagen_Abrechnung_KAE!$AK$7,MD_JAHR,0),0)*$H1556,IF(((AD1556/12*M1556*12)+N1556)&gt;AF1556,AF1556/12,((AD1556/12*M1556*12)+N1556)/12)))</f>
        <v/>
      </c>
      <c r="P1556" s="90"/>
      <c r="Q1556" s="90"/>
      <c r="R1556" s="104">
        <f t="shared" si="218"/>
        <v>0</v>
      </c>
      <c r="T1556" s="145">
        <f t="shared" si="219"/>
        <v>0</v>
      </c>
      <c r="U1556" s="76">
        <f t="shared" ca="1" si="220"/>
        <v>0</v>
      </c>
      <c r="V1556" s="76">
        <f t="shared" ref="V1556:V1619" ca="1" si="226">IFERROR(O1556*T1556,0)</f>
        <v>0</v>
      </c>
      <c r="W1556" s="76">
        <f t="shared" ca="1" si="221"/>
        <v>0</v>
      </c>
      <c r="Y1556" s="106" t="str">
        <f t="shared" si="222"/>
        <v>prüfen</v>
      </c>
      <c r="Z1556" s="107" t="str">
        <f ca="1">IFERROR(OFFSET(MD!$U$5,MATCH(Grundlagen_Abrechnung_KAE!$E1556,MD_GENDER,0),0),"")</f>
        <v/>
      </c>
      <c r="AA1556" s="104">
        <f t="shared" si="223"/>
        <v>0</v>
      </c>
      <c r="AC1556" s="104">
        <f t="shared" si="224"/>
        <v>0</v>
      </c>
      <c r="AD1556" s="104">
        <f ca="1">IF(F1556="Arbeitgeberähnliche Stellung",OFFSET(MD!$Q$5,MATCH(Grundlagen_Abrechnung_KAE!$AK$7,MD_JAHR,0),0)*$H1556,IF(J1556&gt;0,AC1556,I1556))</f>
        <v>0</v>
      </c>
      <c r="AF1556" s="85" t="e">
        <f ca="1">OFFSET(MD!$P$5,MATCH($AK$7,MD_JAHR,0),0)*12</f>
        <v>#VALUE!</v>
      </c>
      <c r="AG1556" s="85">
        <f t="shared" si="225"/>
        <v>0</v>
      </c>
      <c r="AH1556" s="81"/>
      <c r="AJ1556" s="72"/>
      <c r="AK1556" s="72"/>
      <c r="AL1556" s="72"/>
      <c r="AM1556" s="72"/>
      <c r="AN1556" s="72"/>
    </row>
    <row r="1557" spans="2:40" ht="15" customHeight="1" x14ac:dyDescent="0.2">
      <c r="B1557" s="78"/>
      <c r="C1557" s="78"/>
      <c r="D1557" s="78"/>
      <c r="E1557" s="79"/>
      <c r="F1557" s="80"/>
      <c r="G1557" s="73"/>
      <c r="H1557" s="82"/>
      <c r="I1557" s="93"/>
      <c r="J1557" s="90"/>
      <c r="K1557" s="83"/>
      <c r="L1557" s="83"/>
      <c r="M1557" s="84"/>
      <c r="N1557" s="83"/>
      <c r="O1557" s="104" t="str">
        <f ca="1">IF($B1557="","",IF(F1557="Arbeitgeberähnliche Stellung",OFFSET(MD!$Q$5,MATCH(Grundlagen_Abrechnung_KAE!$AK$7,MD_JAHR,0),0)*$H1557,IF(((AD1557/12*M1557*12)+N1557)&gt;AF1557,AF1557/12,((AD1557/12*M1557*12)+N1557)/12)))</f>
        <v/>
      </c>
      <c r="P1557" s="90"/>
      <c r="Q1557" s="90"/>
      <c r="R1557" s="104">
        <f t="shared" si="218"/>
        <v>0</v>
      </c>
      <c r="T1557" s="145">
        <f t="shared" si="219"/>
        <v>0</v>
      </c>
      <c r="U1557" s="76">
        <f t="shared" ca="1" si="220"/>
        <v>0</v>
      </c>
      <c r="V1557" s="76">
        <f t="shared" ca="1" si="226"/>
        <v>0</v>
      </c>
      <c r="W1557" s="76">
        <f t="shared" ca="1" si="221"/>
        <v>0</v>
      </c>
      <c r="Y1557" s="106" t="str">
        <f t="shared" si="222"/>
        <v>prüfen</v>
      </c>
      <c r="Z1557" s="107" t="str">
        <f ca="1">IFERROR(OFFSET(MD!$U$5,MATCH(Grundlagen_Abrechnung_KAE!$E1557,MD_GENDER,0),0),"")</f>
        <v/>
      </c>
      <c r="AA1557" s="104">
        <f t="shared" si="223"/>
        <v>0</v>
      </c>
      <c r="AC1557" s="104">
        <f t="shared" si="224"/>
        <v>0</v>
      </c>
      <c r="AD1557" s="104">
        <f ca="1">IF(F1557="Arbeitgeberähnliche Stellung",OFFSET(MD!$Q$5,MATCH(Grundlagen_Abrechnung_KAE!$AK$7,MD_JAHR,0),0)*$H1557,IF(J1557&gt;0,AC1557,I1557))</f>
        <v>0</v>
      </c>
      <c r="AF1557" s="85" t="e">
        <f ca="1">OFFSET(MD!$P$5,MATCH($AK$7,MD_JAHR,0),0)*12</f>
        <v>#VALUE!</v>
      </c>
      <c r="AG1557" s="85">
        <f t="shared" si="225"/>
        <v>0</v>
      </c>
      <c r="AH1557" s="81"/>
      <c r="AJ1557" s="72"/>
      <c r="AK1557" s="72"/>
      <c r="AL1557" s="72"/>
      <c r="AM1557" s="72"/>
      <c r="AN1557" s="72"/>
    </row>
    <row r="1558" spans="2:40" ht="15" customHeight="1" x14ac:dyDescent="0.2">
      <c r="B1558" s="78"/>
      <c r="C1558" s="78"/>
      <c r="D1558" s="78"/>
      <c r="E1558" s="79"/>
      <c r="F1558" s="80"/>
      <c r="G1558" s="73"/>
      <c r="H1558" s="82"/>
      <c r="I1558" s="93"/>
      <c r="J1558" s="90"/>
      <c r="K1558" s="83"/>
      <c r="L1558" s="83"/>
      <c r="M1558" s="84"/>
      <c r="N1558" s="83"/>
      <c r="O1558" s="104" t="str">
        <f ca="1">IF($B1558="","",IF(F1558="Arbeitgeberähnliche Stellung",OFFSET(MD!$Q$5,MATCH(Grundlagen_Abrechnung_KAE!$AK$7,MD_JAHR,0),0)*$H1558,IF(((AD1558/12*M1558*12)+N1558)&gt;AF1558,AF1558/12,((AD1558/12*M1558*12)+N1558)/12)))</f>
        <v/>
      </c>
      <c r="P1558" s="90"/>
      <c r="Q1558" s="90"/>
      <c r="R1558" s="104">
        <f t="shared" si="218"/>
        <v>0</v>
      </c>
      <c r="T1558" s="145">
        <f t="shared" si="219"/>
        <v>0</v>
      </c>
      <c r="U1558" s="76">
        <f t="shared" ca="1" si="220"/>
        <v>0</v>
      </c>
      <c r="V1558" s="76">
        <f t="shared" ca="1" si="226"/>
        <v>0</v>
      </c>
      <c r="W1558" s="76">
        <f t="shared" ca="1" si="221"/>
        <v>0</v>
      </c>
      <c r="Y1558" s="106" t="str">
        <f t="shared" si="222"/>
        <v>prüfen</v>
      </c>
      <c r="Z1558" s="107" t="str">
        <f ca="1">IFERROR(OFFSET(MD!$U$5,MATCH(Grundlagen_Abrechnung_KAE!$E1558,MD_GENDER,0),0),"")</f>
        <v/>
      </c>
      <c r="AA1558" s="104">
        <f t="shared" si="223"/>
        <v>0</v>
      </c>
      <c r="AC1558" s="104">
        <f t="shared" si="224"/>
        <v>0</v>
      </c>
      <c r="AD1558" s="104">
        <f ca="1">IF(F1558="Arbeitgeberähnliche Stellung",OFFSET(MD!$Q$5,MATCH(Grundlagen_Abrechnung_KAE!$AK$7,MD_JAHR,0),0)*$H1558,IF(J1558&gt;0,AC1558,I1558))</f>
        <v>0</v>
      </c>
      <c r="AF1558" s="85" t="e">
        <f ca="1">OFFSET(MD!$P$5,MATCH($AK$7,MD_JAHR,0),0)*12</f>
        <v>#VALUE!</v>
      </c>
      <c r="AG1558" s="85">
        <f t="shared" si="225"/>
        <v>0</v>
      </c>
      <c r="AH1558" s="81"/>
      <c r="AJ1558" s="72"/>
      <c r="AK1558" s="72"/>
      <c r="AL1558" s="72"/>
      <c r="AM1558" s="72"/>
      <c r="AN1558" s="72"/>
    </row>
    <row r="1559" spans="2:40" ht="15" customHeight="1" x14ac:dyDescent="0.2">
      <c r="B1559" s="78"/>
      <c r="C1559" s="78"/>
      <c r="D1559" s="78"/>
      <c r="E1559" s="79"/>
      <c r="F1559" s="80"/>
      <c r="G1559" s="73"/>
      <c r="H1559" s="82"/>
      <c r="I1559" s="93"/>
      <c r="J1559" s="90"/>
      <c r="K1559" s="83"/>
      <c r="L1559" s="83"/>
      <c r="M1559" s="84"/>
      <c r="N1559" s="83"/>
      <c r="O1559" s="104" t="str">
        <f ca="1">IF($B1559="","",IF(F1559="Arbeitgeberähnliche Stellung",OFFSET(MD!$Q$5,MATCH(Grundlagen_Abrechnung_KAE!$AK$7,MD_JAHR,0),0)*$H1559,IF(((AD1559/12*M1559*12)+N1559)&gt;AF1559,AF1559/12,((AD1559/12*M1559*12)+N1559)/12)))</f>
        <v/>
      </c>
      <c r="P1559" s="90"/>
      <c r="Q1559" s="90"/>
      <c r="R1559" s="104">
        <f t="shared" si="218"/>
        <v>0</v>
      </c>
      <c r="T1559" s="145">
        <f t="shared" si="219"/>
        <v>0</v>
      </c>
      <c r="U1559" s="76">
        <f t="shared" ca="1" si="220"/>
        <v>0</v>
      </c>
      <c r="V1559" s="76">
        <f t="shared" ca="1" si="226"/>
        <v>0</v>
      </c>
      <c r="W1559" s="76">
        <f t="shared" ca="1" si="221"/>
        <v>0</v>
      </c>
      <c r="Y1559" s="106" t="str">
        <f t="shared" si="222"/>
        <v>prüfen</v>
      </c>
      <c r="Z1559" s="107" t="str">
        <f ca="1">IFERROR(OFFSET(MD!$U$5,MATCH(Grundlagen_Abrechnung_KAE!$E1559,MD_GENDER,0),0),"")</f>
        <v/>
      </c>
      <c r="AA1559" s="104">
        <f t="shared" si="223"/>
        <v>0</v>
      </c>
      <c r="AC1559" s="104">
        <f t="shared" si="224"/>
        <v>0</v>
      </c>
      <c r="AD1559" s="104">
        <f ca="1">IF(F1559="Arbeitgeberähnliche Stellung",OFFSET(MD!$Q$5,MATCH(Grundlagen_Abrechnung_KAE!$AK$7,MD_JAHR,0),0)*$H1559,IF(J1559&gt;0,AC1559,I1559))</f>
        <v>0</v>
      </c>
      <c r="AF1559" s="85" t="e">
        <f ca="1">OFFSET(MD!$P$5,MATCH($AK$7,MD_JAHR,0),0)*12</f>
        <v>#VALUE!</v>
      </c>
      <c r="AG1559" s="85">
        <f t="shared" si="225"/>
        <v>0</v>
      </c>
      <c r="AH1559" s="81"/>
      <c r="AJ1559" s="72"/>
      <c r="AK1559" s="72"/>
      <c r="AL1559" s="72"/>
      <c r="AM1559" s="72"/>
      <c r="AN1559" s="72"/>
    </row>
    <row r="1560" spans="2:40" ht="15" customHeight="1" x14ac:dyDescent="0.2">
      <c r="B1560" s="78"/>
      <c r="C1560" s="78"/>
      <c r="D1560" s="78"/>
      <c r="E1560" s="79"/>
      <c r="F1560" s="80"/>
      <c r="G1560" s="73"/>
      <c r="H1560" s="82"/>
      <c r="I1560" s="93"/>
      <c r="J1560" s="90"/>
      <c r="K1560" s="83"/>
      <c r="L1560" s="83"/>
      <c r="M1560" s="84"/>
      <c r="N1560" s="83"/>
      <c r="O1560" s="104" t="str">
        <f ca="1">IF($B1560="","",IF(F1560="Arbeitgeberähnliche Stellung",OFFSET(MD!$Q$5,MATCH(Grundlagen_Abrechnung_KAE!$AK$7,MD_JAHR,0),0)*$H1560,IF(((AD1560/12*M1560*12)+N1560)&gt;AF1560,AF1560/12,((AD1560/12*M1560*12)+N1560)/12)))</f>
        <v/>
      </c>
      <c r="P1560" s="90"/>
      <c r="Q1560" s="90"/>
      <c r="R1560" s="104">
        <f t="shared" si="218"/>
        <v>0</v>
      </c>
      <c r="T1560" s="145">
        <f t="shared" si="219"/>
        <v>0</v>
      </c>
      <c r="U1560" s="76">
        <f t="shared" ca="1" si="220"/>
        <v>0</v>
      </c>
      <c r="V1560" s="76">
        <f t="shared" ca="1" si="226"/>
        <v>0</v>
      </c>
      <c r="W1560" s="76">
        <f t="shared" ca="1" si="221"/>
        <v>0</v>
      </c>
      <c r="Y1560" s="106" t="str">
        <f t="shared" si="222"/>
        <v>prüfen</v>
      </c>
      <c r="Z1560" s="107" t="str">
        <f ca="1">IFERROR(OFFSET(MD!$U$5,MATCH(Grundlagen_Abrechnung_KAE!$E1560,MD_GENDER,0),0),"")</f>
        <v/>
      </c>
      <c r="AA1560" s="104">
        <f t="shared" si="223"/>
        <v>0</v>
      </c>
      <c r="AC1560" s="104">
        <f t="shared" si="224"/>
        <v>0</v>
      </c>
      <c r="AD1560" s="104">
        <f ca="1">IF(F1560="Arbeitgeberähnliche Stellung",OFFSET(MD!$Q$5,MATCH(Grundlagen_Abrechnung_KAE!$AK$7,MD_JAHR,0),0)*$H1560,IF(J1560&gt;0,AC1560,I1560))</f>
        <v>0</v>
      </c>
      <c r="AF1560" s="85" t="e">
        <f ca="1">OFFSET(MD!$P$5,MATCH($AK$7,MD_JAHR,0),0)*12</f>
        <v>#VALUE!</v>
      </c>
      <c r="AG1560" s="85">
        <f t="shared" si="225"/>
        <v>0</v>
      </c>
      <c r="AH1560" s="81"/>
      <c r="AJ1560" s="72"/>
      <c r="AK1560" s="72"/>
      <c r="AL1560" s="72"/>
      <c r="AM1560" s="72"/>
      <c r="AN1560" s="72"/>
    </row>
    <row r="1561" spans="2:40" ht="15" customHeight="1" x14ac:dyDescent="0.2">
      <c r="B1561" s="78"/>
      <c r="C1561" s="78"/>
      <c r="D1561" s="78"/>
      <c r="E1561" s="79"/>
      <c r="F1561" s="80"/>
      <c r="G1561" s="73"/>
      <c r="H1561" s="82"/>
      <c r="I1561" s="93"/>
      <c r="J1561" s="90"/>
      <c r="K1561" s="83"/>
      <c r="L1561" s="83"/>
      <c r="M1561" s="84"/>
      <c r="N1561" s="83"/>
      <c r="O1561" s="104" t="str">
        <f ca="1">IF($B1561="","",IF(F1561="Arbeitgeberähnliche Stellung",OFFSET(MD!$Q$5,MATCH(Grundlagen_Abrechnung_KAE!$AK$7,MD_JAHR,0),0)*$H1561,IF(((AD1561/12*M1561*12)+N1561)&gt;AF1561,AF1561/12,((AD1561/12*M1561*12)+N1561)/12)))</f>
        <v/>
      </c>
      <c r="P1561" s="90"/>
      <c r="Q1561" s="90"/>
      <c r="R1561" s="104">
        <f t="shared" si="218"/>
        <v>0</v>
      </c>
      <c r="T1561" s="145">
        <f t="shared" si="219"/>
        <v>0</v>
      </c>
      <c r="U1561" s="76">
        <f t="shared" ca="1" si="220"/>
        <v>0</v>
      </c>
      <c r="V1561" s="76">
        <f t="shared" ca="1" si="226"/>
        <v>0</v>
      </c>
      <c r="W1561" s="76">
        <f t="shared" ca="1" si="221"/>
        <v>0</v>
      </c>
      <c r="Y1561" s="106" t="str">
        <f t="shared" si="222"/>
        <v>prüfen</v>
      </c>
      <c r="Z1561" s="107" t="str">
        <f ca="1">IFERROR(OFFSET(MD!$U$5,MATCH(Grundlagen_Abrechnung_KAE!$E1561,MD_GENDER,0),0),"")</f>
        <v/>
      </c>
      <c r="AA1561" s="104">
        <f t="shared" si="223"/>
        <v>0</v>
      </c>
      <c r="AC1561" s="104">
        <f t="shared" si="224"/>
        <v>0</v>
      </c>
      <c r="AD1561" s="104">
        <f ca="1">IF(F1561="Arbeitgeberähnliche Stellung",OFFSET(MD!$Q$5,MATCH(Grundlagen_Abrechnung_KAE!$AK$7,MD_JAHR,0),0)*$H1561,IF(J1561&gt;0,AC1561,I1561))</f>
        <v>0</v>
      </c>
      <c r="AF1561" s="85" t="e">
        <f ca="1">OFFSET(MD!$P$5,MATCH($AK$7,MD_JAHR,0),0)*12</f>
        <v>#VALUE!</v>
      </c>
      <c r="AG1561" s="85">
        <f t="shared" si="225"/>
        <v>0</v>
      </c>
      <c r="AH1561" s="81"/>
      <c r="AJ1561" s="72"/>
      <c r="AK1561" s="72"/>
      <c r="AL1561" s="72"/>
      <c r="AM1561" s="72"/>
      <c r="AN1561" s="72"/>
    </row>
    <row r="1562" spans="2:40" ht="15" customHeight="1" x14ac:dyDescent="0.2">
      <c r="B1562" s="78"/>
      <c r="C1562" s="78"/>
      <c r="D1562" s="78"/>
      <c r="E1562" s="79"/>
      <c r="F1562" s="80"/>
      <c r="G1562" s="73"/>
      <c r="H1562" s="82"/>
      <c r="I1562" s="93"/>
      <c r="J1562" s="90"/>
      <c r="K1562" s="83"/>
      <c r="L1562" s="83"/>
      <c r="M1562" s="84"/>
      <c r="N1562" s="83"/>
      <c r="O1562" s="104" t="str">
        <f ca="1">IF($B1562="","",IF(F1562="Arbeitgeberähnliche Stellung",OFFSET(MD!$Q$5,MATCH(Grundlagen_Abrechnung_KAE!$AK$7,MD_JAHR,0),0)*$H1562,IF(((AD1562/12*M1562*12)+N1562)&gt;AF1562,AF1562/12,((AD1562/12*M1562*12)+N1562)/12)))</f>
        <v/>
      </c>
      <c r="P1562" s="90"/>
      <c r="Q1562" s="90"/>
      <c r="R1562" s="104">
        <f t="shared" si="218"/>
        <v>0</v>
      </c>
      <c r="T1562" s="145">
        <f t="shared" si="219"/>
        <v>0</v>
      </c>
      <c r="U1562" s="76">
        <f t="shared" ca="1" si="220"/>
        <v>0</v>
      </c>
      <c r="V1562" s="76">
        <f t="shared" ca="1" si="226"/>
        <v>0</v>
      </c>
      <c r="W1562" s="76">
        <f t="shared" ca="1" si="221"/>
        <v>0</v>
      </c>
      <c r="Y1562" s="106" t="str">
        <f t="shared" si="222"/>
        <v>prüfen</v>
      </c>
      <c r="Z1562" s="107" t="str">
        <f ca="1">IFERROR(OFFSET(MD!$U$5,MATCH(Grundlagen_Abrechnung_KAE!$E1562,MD_GENDER,0),0),"")</f>
        <v/>
      </c>
      <c r="AA1562" s="104">
        <f t="shared" si="223"/>
        <v>0</v>
      </c>
      <c r="AC1562" s="104">
        <f t="shared" si="224"/>
        <v>0</v>
      </c>
      <c r="AD1562" s="104">
        <f ca="1">IF(F1562="Arbeitgeberähnliche Stellung",OFFSET(MD!$Q$5,MATCH(Grundlagen_Abrechnung_KAE!$AK$7,MD_JAHR,0),0)*$H1562,IF(J1562&gt;0,AC1562,I1562))</f>
        <v>0</v>
      </c>
      <c r="AF1562" s="85" t="e">
        <f ca="1">OFFSET(MD!$P$5,MATCH($AK$7,MD_JAHR,0),0)*12</f>
        <v>#VALUE!</v>
      </c>
      <c r="AG1562" s="85">
        <f t="shared" si="225"/>
        <v>0</v>
      </c>
      <c r="AH1562" s="81"/>
      <c r="AJ1562" s="72"/>
      <c r="AK1562" s="72"/>
      <c r="AL1562" s="72"/>
      <c r="AM1562" s="72"/>
      <c r="AN1562" s="72"/>
    </row>
    <row r="1563" spans="2:40" ht="15" customHeight="1" x14ac:dyDescent="0.2">
      <c r="B1563" s="78"/>
      <c r="C1563" s="78"/>
      <c r="D1563" s="78"/>
      <c r="E1563" s="79"/>
      <c r="F1563" s="80"/>
      <c r="G1563" s="73"/>
      <c r="H1563" s="82"/>
      <c r="I1563" s="93"/>
      <c r="J1563" s="90"/>
      <c r="K1563" s="83"/>
      <c r="L1563" s="83"/>
      <c r="M1563" s="84"/>
      <c r="N1563" s="83"/>
      <c r="O1563" s="104" t="str">
        <f ca="1">IF($B1563="","",IF(F1563="Arbeitgeberähnliche Stellung",OFFSET(MD!$Q$5,MATCH(Grundlagen_Abrechnung_KAE!$AK$7,MD_JAHR,0),0)*$H1563,IF(((AD1563/12*M1563*12)+N1563)&gt;AF1563,AF1563/12,((AD1563/12*M1563*12)+N1563)/12)))</f>
        <v/>
      </c>
      <c r="P1563" s="90"/>
      <c r="Q1563" s="90"/>
      <c r="R1563" s="104">
        <f t="shared" si="218"/>
        <v>0</v>
      </c>
      <c r="T1563" s="145">
        <f t="shared" si="219"/>
        <v>0</v>
      </c>
      <c r="U1563" s="76">
        <f t="shared" ca="1" si="220"/>
        <v>0</v>
      </c>
      <c r="V1563" s="76">
        <f t="shared" ca="1" si="226"/>
        <v>0</v>
      </c>
      <c r="W1563" s="76">
        <f t="shared" ca="1" si="221"/>
        <v>0</v>
      </c>
      <c r="Y1563" s="106" t="str">
        <f t="shared" si="222"/>
        <v>prüfen</v>
      </c>
      <c r="Z1563" s="107" t="str">
        <f ca="1">IFERROR(OFFSET(MD!$U$5,MATCH(Grundlagen_Abrechnung_KAE!$E1563,MD_GENDER,0),0),"")</f>
        <v/>
      </c>
      <c r="AA1563" s="104">
        <f t="shared" si="223"/>
        <v>0</v>
      </c>
      <c r="AC1563" s="104">
        <f t="shared" si="224"/>
        <v>0</v>
      </c>
      <c r="AD1563" s="104">
        <f ca="1">IF(F1563="Arbeitgeberähnliche Stellung",OFFSET(MD!$Q$5,MATCH(Grundlagen_Abrechnung_KAE!$AK$7,MD_JAHR,0),0)*$H1563,IF(J1563&gt;0,AC1563,I1563))</f>
        <v>0</v>
      </c>
      <c r="AF1563" s="85" t="e">
        <f ca="1">OFFSET(MD!$P$5,MATCH($AK$7,MD_JAHR,0),0)*12</f>
        <v>#VALUE!</v>
      </c>
      <c r="AG1563" s="85">
        <f t="shared" si="225"/>
        <v>0</v>
      </c>
      <c r="AH1563" s="81"/>
      <c r="AJ1563" s="72"/>
      <c r="AK1563" s="72"/>
      <c r="AL1563" s="72"/>
      <c r="AM1563" s="72"/>
      <c r="AN1563" s="72"/>
    </row>
    <row r="1564" spans="2:40" ht="15" customHeight="1" x14ac:dyDescent="0.2">
      <c r="B1564" s="78"/>
      <c r="C1564" s="78"/>
      <c r="D1564" s="78"/>
      <c r="E1564" s="79"/>
      <c r="F1564" s="80"/>
      <c r="G1564" s="73"/>
      <c r="H1564" s="82"/>
      <c r="I1564" s="93"/>
      <c r="J1564" s="90"/>
      <c r="K1564" s="83"/>
      <c r="L1564" s="83"/>
      <c r="M1564" s="84"/>
      <c r="N1564" s="83"/>
      <c r="O1564" s="104" t="str">
        <f ca="1">IF($B1564="","",IF(F1564="Arbeitgeberähnliche Stellung",OFFSET(MD!$Q$5,MATCH(Grundlagen_Abrechnung_KAE!$AK$7,MD_JAHR,0),0)*$H1564,IF(((AD1564/12*M1564*12)+N1564)&gt;AF1564,AF1564/12,((AD1564/12*M1564*12)+N1564)/12)))</f>
        <v/>
      </c>
      <c r="P1564" s="90"/>
      <c r="Q1564" s="90"/>
      <c r="R1564" s="104">
        <f t="shared" si="218"/>
        <v>0</v>
      </c>
      <c r="T1564" s="145">
        <f t="shared" si="219"/>
        <v>0</v>
      </c>
      <c r="U1564" s="76">
        <f t="shared" ca="1" si="220"/>
        <v>0</v>
      </c>
      <c r="V1564" s="76">
        <f t="shared" ca="1" si="226"/>
        <v>0</v>
      </c>
      <c r="W1564" s="76">
        <f t="shared" ca="1" si="221"/>
        <v>0</v>
      </c>
      <c r="Y1564" s="106" t="str">
        <f t="shared" si="222"/>
        <v>prüfen</v>
      </c>
      <c r="Z1564" s="107" t="str">
        <f ca="1">IFERROR(OFFSET(MD!$U$5,MATCH(Grundlagen_Abrechnung_KAE!$E1564,MD_GENDER,0),0),"")</f>
        <v/>
      </c>
      <c r="AA1564" s="104">
        <f t="shared" si="223"/>
        <v>0</v>
      </c>
      <c r="AC1564" s="104">
        <f t="shared" si="224"/>
        <v>0</v>
      </c>
      <c r="AD1564" s="104">
        <f ca="1">IF(F1564="Arbeitgeberähnliche Stellung",OFFSET(MD!$Q$5,MATCH(Grundlagen_Abrechnung_KAE!$AK$7,MD_JAHR,0),0)*$H1564,IF(J1564&gt;0,AC1564,I1564))</f>
        <v>0</v>
      </c>
      <c r="AF1564" s="85" t="e">
        <f ca="1">OFFSET(MD!$P$5,MATCH($AK$7,MD_JAHR,0),0)*12</f>
        <v>#VALUE!</v>
      </c>
      <c r="AG1564" s="85">
        <f t="shared" si="225"/>
        <v>0</v>
      </c>
      <c r="AH1564" s="81"/>
      <c r="AJ1564" s="72"/>
      <c r="AK1564" s="72"/>
      <c r="AL1564" s="72"/>
      <c r="AM1564" s="72"/>
      <c r="AN1564" s="72"/>
    </row>
    <row r="1565" spans="2:40" ht="15" customHeight="1" x14ac:dyDescent="0.2">
      <c r="B1565" s="78"/>
      <c r="C1565" s="78"/>
      <c r="D1565" s="78"/>
      <c r="E1565" s="79"/>
      <c r="F1565" s="80"/>
      <c r="G1565" s="73"/>
      <c r="H1565" s="82"/>
      <c r="I1565" s="93"/>
      <c r="J1565" s="90"/>
      <c r="K1565" s="83"/>
      <c r="L1565" s="83"/>
      <c r="M1565" s="84"/>
      <c r="N1565" s="83"/>
      <c r="O1565" s="104" t="str">
        <f ca="1">IF($B1565="","",IF(F1565="Arbeitgeberähnliche Stellung",OFFSET(MD!$Q$5,MATCH(Grundlagen_Abrechnung_KAE!$AK$7,MD_JAHR,0),0)*$H1565,IF(((AD1565/12*M1565*12)+N1565)&gt;AF1565,AF1565/12,((AD1565/12*M1565*12)+N1565)/12)))</f>
        <v/>
      </c>
      <c r="P1565" s="90"/>
      <c r="Q1565" s="90"/>
      <c r="R1565" s="104">
        <f t="shared" si="218"/>
        <v>0</v>
      </c>
      <c r="T1565" s="145">
        <f t="shared" si="219"/>
        <v>0</v>
      </c>
      <c r="U1565" s="76">
        <f t="shared" ca="1" si="220"/>
        <v>0</v>
      </c>
      <c r="V1565" s="76">
        <f t="shared" ca="1" si="226"/>
        <v>0</v>
      </c>
      <c r="W1565" s="76">
        <f t="shared" ca="1" si="221"/>
        <v>0</v>
      </c>
      <c r="Y1565" s="106" t="str">
        <f t="shared" si="222"/>
        <v>prüfen</v>
      </c>
      <c r="Z1565" s="107" t="str">
        <f ca="1">IFERROR(OFFSET(MD!$U$5,MATCH(Grundlagen_Abrechnung_KAE!$E1565,MD_GENDER,0),0),"")</f>
        <v/>
      </c>
      <c r="AA1565" s="104">
        <f t="shared" si="223"/>
        <v>0</v>
      </c>
      <c r="AC1565" s="104">
        <f t="shared" si="224"/>
        <v>0</v>
      </c>
      <c r="AD1565" s="104">
        <f ca="1">IF(F1565="Arbeitgeberähnliche Stellung",OFFSET(MD!$Q$5,MATCH(Grundlagen_Abrechnung_KAE!$AK$7,MD_JAHR,0),0)*$H1565,IF(J1565&gt;0,AC1565,I1565))</f>
        <v>0</v>
      </c>
      <c r="AF1565" s="85" t="e">
        <f ca="1">OFFSET(MD!$P$5,MATCH($AK$7,MD_JAHR,0),0)*12</f>
        <v>#VALUE!</v>
      </c>
      <c r="AG1565" s="85">
        <f t="shared" si="225"/>
        <v>0</v>
      </c>
      <c r="AH1565" s="81"/>
      <c r="AJ1565" s="72"/>
      <c r="AK1565" s="72"/>
      <c r="AL1565" s="72"/>
      <c r="AM1565" s="72"/>
      <c r="AN1565" s="72"/>
    </row>
    <row r="1566" spans="2:40" ht="15" customHeight="1" x14ac:dyDescent="0.2">
      <c r="B1566" s="78"/>
      <c r="C1566" s="78"/>
      <c r="D1566" s="78"/>
      <c r="E1566" s="79"/>
      <c r="F1566" s="80"/>
      <c r="G1566" s="73"/>
      <c r="H1566" s="82"/>
      <c r="I1566" s="93"/>
      <c r="J1566" s="90"/>
      <c r="K1566" s="83"/>
      <c r="L1566" s="83"/>
      <c r="M1566" s="84"/>
      <c r="N1566" s="83"/>
      <c r="O1566" s="104" t="str">
        <f ca="1">IF($B1566="","",IF(F1566="Arbeitgeberähnliche Stellung",OFFSET(MD!$Q$5,MATCH(Grundlagen_Abrechnung_KAE!$AK$7,MD_JAHR,0),0)*$H1566,IF(((AD1566/12*M1566*12)+N1566)&gt;AF1566,AF1566/12,((AD1566/12*M1566*12)+N1566)/12)))</f>
        <v/>
      </c>
      <c r="P1566" s="90"/>
      <c r="Q1566" s="90"/>
      <c r="R1566" s="104">
        <f t="shared" si="218"/>
        <v>0</v>
      </c>
      <c r="T1566" s="145">
        <f t="shared" si="219"/>
        <v>0</v>
      </c>
      <c r="U1566" s="76">
        <f t="shared" ca="1" si="220"/>
        <v>0</v>
      </c>
      <c r="V1566" s="76">
        <f t="shared" ca="1" si="226"/>
        <v>0</v>
      </c>
      <c r="W1566" s="76">
        <f t="shared" ca="1" si="221"/>
        <v>0</v>
      </c>
      <c r="Y1566" s="106" t="str">
        <f t="shared" si="222"/>
        <v>prüfen</v>
      </c>
      <c r="Z1566" s="107" t="str">
        <f ca="1">IFERROR(OFFSET(MD!$U$5,MATCH(Grundlagen_Abrechnung_KAE!$E1566,MD_GENDER,0),0),"")</f>
        <v/>
      </c>
      <c r="AA1566" s="104">
        <f t="shared" si="223"/>
        <v>0</v>
      </c>
      <c r="AC1566" s="104">
        <f t="shared" si="224"/>
        <v>0</v>
      </c>
      <c r="AD1566" s="104">
        <f ca="1">IF(F1566="Arbeitgeberähnliche Stellung",OFFSET(MD!$Q$5,MATCH(Grundlagen_Abrechnung_KAE!$AK$7,MD_JAHR,0),0)*$H1566,IF(J1566&gt;0,AC1566,I1566))</f>
        <v>0</v>
      </c>
      <c r="AF1566" s="85" t="e">
        <f ca="1">OFFSET(MD!$P$5,MATCH($AK$7,MD_JAHR,0),0)*12</f>
        <v>#VALUE!</v>
      </c>
      <c r="AG1566" s="85">
        <f t="shared" si="225"/>
        <v>0</v>
      </c>
      <c r="AH1566" s="81"/>
      <c r="AJ1566" s="72"/>
      <c r="AK1566" s="72"/>
      <c r="AL1566" s="72"/>
      <c r="AM1566" s="72"/>
      <c r="AN1566" s="72"/>
    </row>
    <row r="1567" spans="2:40" ht="15" customHeight="1" x14ac:dyDescent="0.2">
      <c r="B1567" s="78"/>
      <c r="C1567" s="78"/>
      <c r="D1567" s="78"/>
      <c r="E1567" s="79"/>
      <c r="F1567" s="80"/>
      <c r="G1567" s="73"/>
      <c r="H1567" s="82"/>
      <c r="I1567" s="93"/>
      <c r="J1567" s="90"/>
      <c r="K1567" s="83"/>
      <c r="L1567" s="83"/>
      <c r="M1567" s="84"/>
      <c r="N1567" s="83"/>
      <c r="O1567" s="104" t="str">
        <f ca="1">IF($B1567="","",IF(F1567="Arbeitgeberähnliche Stellung",OFFSET(MD!$Q$5,MATCH(Grundlagen_Abrechnung_KAE!$AK$7,MD_JAHR,0),0)*$H1567,IF(((AD1567/12*M1567*12)+N1567)&gt;AF1567,AF1567/12,((AD1567/12*M1567*12)+N1567)/12)))</f>
        <v/>
      </c>
      <c r="P1567" s="90"/>
      <c r="Q1567" s="90"/>
      <c r="R1567" s="104">
        <f t="shared" si="218"/>
        <v>0</v>
      </c>
      <c r="T1567" s="145">
        <f t="shared" si="219"/>
        <v>0</v>
      </c>
      <c r="U1567" s="76">
        <f t="shared" ca="1" si="220"/>
        <v>0</v>
      </c>
      <c r="V1567" s="76">
        <f t="shared" ca="1" si="226"/>
        <v>0</v>
      </c>
      <c r="W1567" s="76">
        <f t="shared" ca="1" si="221"/>
        <v>0</v>
      </c>
      <c r="Y1567" s="106" t="str">
        <f t="shared" si="222"/>
        <v>prüfen</v>
      </c>
      <c r="Z1567" s="107" t="str">
        <f ca="1">IFERROR(OFFSET(MD!$U$5,MATCH(Grundlagen_Abrechnung_KAE!$E1567,MD_GENDER,0),0),"")</f>
        <v/>
      </c>
      <c r="AA1567" s="104">
        <f t="shared" si="223"/>
        <v>0</v>
      </c>
      <c r="AC1567" s="104">
        <f t="shared" si="224"/>
        <v>0</v>
      </c>
      <c r="AD1567" s="104">
        <f ca="1">IF(F1567="Arbeitgeberähnliche Stellung",OFFSET(MD!$Q$5,MATCH(Grundlagen_Abrechnung_KAE!$AK$7,MD_JAHR,0),0)*$H1567,IF(J1567&gt;0,AC1567,I1567))</f>
        <v>0</v>
      </c>
      <c r="AF1567" s="85" t="e">
        <f ca="1">OFFSET(MD!$P$5,MATCH($AK$7,MD_JAHR,0),0)*12</f>
        <v>#VALUE!</v>
      </c>
      <c r="AG1567" s="85">
        <f t="shared" si="225"/>
        <v>0</v>
      </c>
      <c r="AH1567" s="81"/>
      <c r="AJ1567" s="72"/>
      <c r="AK1567" s="72"/>
      <c r="AL1567" s="72"/>
      <c r="AM1567" s="72"/>
      <c r="AN1567" s="72"/>
    </row>
    <row r="1568" spans="2:40" ht="15" customHeight="1" x14ac:dyDescent="0.2">
      <c r="B1568" s="78"/>
      <c r="C1568" s="78"/>
      <c r="D1568" s="78"/>
      <c r="E1568" s="79"/>
      <c r="F1568" s="80"/>
      <c r="G1568" s="73"/>
      <c r="H1568" s="82"/>
      <c r="I1568" s="93"/>
      <c r="J1568" s="90"/>
      <c r="K1568" s="83"/>
      <c r="L1568" s="83"/>
      <c r="M1568" s="84"/>
      <c r="N1568" s="83"/>
      <c r="O1568" s="104" t="str">
        <f ca="1">IF($B1568="","",IF(F1568="Arbeitgeberähnliche Stellung",OFFSET(MD!$Q$5,MATCH(Grundlagen_Abrechnung_KAE!$AK$7,MD_JAHR,0),0)*$H1568,IF(((AD1568/12*M1568*12)+N1568)&gt;AF1568,AF1568/12,((AD1568/12*M1568*12)+N1568)/12)))</f>
        <v/>
      </c>
      <c r="P1568" s="90"/>
      <c r="Q1568" s="90"/>
      <c r="R1568" s="104">
        <f t="shared" si="218"/>
        <v>0</v>
      </c>
      <c r="T1568" s="145">
        <f t="shared" si="219"/>
        <v>0</v>
      </c>
      <c r="U1568" s="76">
        <f t="shared" ca="1" si="220"/>
        <v>0</v>
      </c>
      <c r="V1568" s="76">
        <f t="shared" ca="1" si="226"/>
        <v>0</v>
      </c>
      <c r="W1568" s="76">
        <f t="shared" ca="1" si="221"/>
        <v>0</v>
      </c>
      <c r="Y1568" s="106" t="str">
        <f t="shared" si="222"/>
        <v>prüfen</v>
      </c>
      <c r="Z1568" s="107" t="str">
        <f ca="1">IFERROR(OFFSET(MD!$U$5,MATCH(Grundlagen_Abrechnung_KAE!$E1568,MD_GENDER,0),0),"")</f>
        <v/>
      </c>
      <c r="AA1568" s="104">
        <f t="shared" si="223"/>
        <v>0</v>
      </c>
      <c r="AC1568" s="104">
        <f t="shared" si="224"/>
        <v>0</v>
      </c>
      <c r="AD1568" s="104">
        <f ca="1">IF(F1568="Arbeitgeberähnliche Stellung",OFFSET(MD!$Q$5,MATCH(Grundlagen_Abrechnung_KAE!$AK$7,MD_JAHR,0),0)*$H1568,IF(J1568&gt;0,AC1568,I1568))</f>
        <v>0</v>
      </c>
      <c r="AF1568" s="85" t="e">
        <f ca="1">OFFSET(MD!$P$5,MATCH($AK$7,MD_JAHR,0),0)*12</f>
        <v>#VALUE!</v>
      </c>
      <c r="AG1568" s="85">
        <f t="shared" si="225"/>
        <v>0</v>
      </c>
      <c r="AH1568" s="81"/>
      <c r="AJ1568" s="72"/>
      <c r="AK1568" s="72"/>
      <c r="AL1568" s="72"/>
      <c r="AM1568" s="72"/>
      <c r="AN1568" s="72"/>
    </row>
    <row r="1569" spans="2:40" ht="15" customHeight="1" x14ac:dyDescent="0.2">
      <c r="B1569" s="78"/>
      <c r="C1569" s="78"/>
      <c r="D1569" s="78"/>
      <c r="E1569" s="79"/>
      <c r="F1569" s="80"/>
      <c r="G1569" s="73"/>
      <c r="H1569" s="82"/>
      <c r="I1569" s="93"/>
      <c r="J1569" s="90"/>
      <c r="K1569" s="83"/>
      <c r="L1569" s="83"/>
      <c r="M1569" s="84"/>
      <c r="N1569" s="83"/>
      <c r="O1569" s="104" t="str">
        <f ca="1">IF($B1569="","",IF(F1569="Arbeitgeberähnliche Stellung",OFFSET(MD!$Q$5,MATCH(Grundlagen_Abrechnung_KAE!$AK$7,MD_JAHR,0),0)*$H1569,IF(((AD1569/12*M1569*12)+N1569)&gt;AF1569,AF1569/12,((AD1569/12*M1569*12)+N1569)/12)))</f>
        <v/>
      </c>
      <c r="P1569" s="90"/>
      <c r="Q1569" s="90"/>
      <c r="R1569" s="104">
        <f t="shared" si="218"/>
        <v>0</v>
      </c>
      <c r="T1569" s="145">
        <f t="shared" si="219"/>
        <v>0</v>
      </c>
      <c r="U1569" s="76">
        <f t="shared" ca="1" si="220"/>
        <v>0</v>
      </c>
      <c r="V1569" s="76">
        <f t="shared" ca="1" si="226"/>
        <v>0</v>
      </c>
      <c r="W1569" s="76">
        <f t="shared" ca="1" si="221"/>
        <v>0</v>
      </c>
      <c r="Y1569" s="106" t="str">
        <f t="shared" si="222"/>
        <v>prüfen</v>
      </c>
      <c r="Z1569" s="107" t="str">
        <f ca="1">IFERROR(OFFSET(MD!$U$5,MATCH(Grundlagen_Abrechnung_KAE!$E1569,MD_GENDER,0),0),"")</f>
        <v/>
      </c>
      <c r="AA1569" s="104">
        <f t="shared" si="223"/>
        <v>0</v>
      </c>
      <c r="AC1569" s="104">
        <f t="shared" si="224"/>
        <v>0</v>
      </c>
      <c r="AD1569" s="104">
        <f ca="1">IF(F1569="Arbeitgeberähnliche Stellung",OFFSET(MD!$Q$5,MATCH(Grundlagen_Abrechnung_KAE!$AK$7,MD_JAHR,0),0)*$H1569,IF(J1569&gt;0,AC1569,I1569))</f>
        <v>0</v>
      </c>
      <c r="AF1569" s="85" t="e">
        <f ca="1">OFFSET(MD!$P$5,MATCH($AK$7,MD_JAHR,0),0)*12</f>
        <v>#VALUE!</v>
      </c>
      <c r="AG1569" s="85">
        <f t="shared" si="225"/>
        <v>0</v>
      </c>
      <c r="AH1569" s="81"/>
      <c r="AJ1569" s="72"/>
      <c r="AK1569" s="72"/>
      <c r="AL1569" s="72"/>
      <c r="AM1569" s="72"/>
      <c r="AN1569" s="72"/>
    </row>
    <row r="1570" spans="2:40" ht="15" customHeight="1" x14ac:dyDescent="0.2">
      <c r="B1570" s="78"/>
      <c r="C1570" s="78"/>
      <c r="D1570" s="78"/>
      <c r="E1570" s="79"/>
      <c r="F1570" s="80"/>
      <c r="G1570" s="73"/>
      <c r="H1570" s="82"/>
      <c r="I1570" s="93"/>
      <c r="J1570" s="90"/>
      <c r="K1570" s="83"/>
      <c r="L1570" s="83"/>
      <c r="M1570" s="84"/>
      <c r="N1570" s="83"/>
      <c r="O1570" s="104" t="str">
        <f ca="1">IF($B1570="","",IF(F1570="Arbeitgeberähnliche Stellung",OFFSET(MD!$Q$5,MATCH(Grundlagen_Abrechnung_KAE!$AK$7,MD_JAHR,0),0)*$H1570,IF(((AD1570/12*M1570*12)+N1570)&gt;AF1570,AF1570/12,((AD1570/12*M1570*12)+N1570)/12)))</f>
        <v/>
      </c>
      <c r="P1570" s="90"/>
      <c r="Q1570" s="90"/>
      <c r="R1570" s="104">
        <f t="shared" si="218"/>
        <v>0</v>
      </c>
      <c r="T1570" s="145">
        <f t="shared" si="219"/>
        <v>0</v>
      </c>
      <c r="U1570" s="76">
        <f t="shared" ca="1" si="220"/>
        <v>0</v>
      </c>
      <c r="V1570" s="76">
        <f t="shared" ca="1" si="226"/>
        <v>0</v>
      </c>
      <c r="W1570" s="76">
        <f t="shared" ca="1" si="221"/>
        <v>0</v>
      </c>
      <c r="Y1570" s="106" t="str">
        <f t="shared" si="222"/>
        <v>prüfen</v>
      </c>
      <c r="Z1570" s="107" t="str">
        <f ca="1">IFERROR(OFFSET(MD!$U$5,MATCH(Grundlagen_Abrechnung_KAE!$E1570,MD_GENDER,0),0),"")</f>
        <v/>
      </c>
      <c r="AA1570" s="104">
        <f t="shared" si="223"/>
        <v>0</v>
      </c>
      <c r="AC1570" s="104">
        <f t="shared" si="224"/>
        <v>0</v>
      </c>
      <c r="AD1570" s="104">
        <f ca="1">IF(F1570="Arbeitgeberähnliche Stellung",OFFSET(MD!$Q$5,MATCH(Grundlagen_Abrechnung_KAE!$AK$7,MD_JAHR,0),0)*$H1570,IF(J1570&gt;0,AC1570,I1570))</f>
        <v>0</v>
      </c>
      <c r="AF1570" s="85" t="e">
        <f ca="1">OFFSET(MD!$P$5,MATCH($AK$7,MD_JAHR,0),0)*12</f>
        <v>#VALUE!</v>
      </c>
      <c r="AG1570" s="85">
        <f t="shared" si="225"/>
        <v>0</v>
      </c>
      <c r="AH1570" s="81"/>
      <c r="AJ1570" s="72"/>
      <c r="AK1570" s="72"/>
      <c r="AL1570" s="72"/>
      <c r="AM1570" s="72"/>
      <c r="AN1570" s="72"/>
    </row>
    <row r="1571" spans="2:40" ht="15" customHeight="1" x14ac:dyDescent="0.2">
      <c r="B1571" s="78"/>
      <c r="C1571" s="78"/>
      <c r="D1571" s="78"/>
      <c r="E1571" s="79"/>
      <c r="F1571" s="80"/>
      <c r="G1571" s="73"/>
      <c r="H1571" s="82"/>
      <c r="I1571" s="93"/>
      <c r="J1571" s="90"/>
      <c r="K1571" s="83"/>
      <c r="L1571" s="83"/>
      <c r="M1571" s="84"/>
      <c r="N1571" s="83"/>
      <c r="O1571" s="104" t="str">
        <f ca="1">IF($B1571="","",IF(F1571="Arbeitgeberähnliche Stellung",OFFSET(MD!$Q$5,MATCH(Grundlagen_Abrechnung_KAE!$AK$7,MD_JAHR,0),0)*$H1571,IF(((AD1571/12*M1571*12)+N1571)&gt;AF1571,AF1571/12,((AD1571/12*M1571*12)+N1571)/12)))</f>
        <v/>
      </c>
      <c r="P1571" s="90"/>
      <c r="Q1571" s="90"/>
      <c r="R1571" s="104">
        <f t="shared" si="218"/>
        <v>0</v>
      </c>
      <c r="T1571" s="145">
        <f t="shared" si="219"/>
        <v>0</v>
      </c>
      <c r="U1571" s="76">
        <f t="shared" ca="1" si="220"/>
        <v>0</v>
      </c>
      <c r="V1571" s="76">
        <f t="shared" ca="1" si="226"/>
        <v>0</v>
      </c>
      <c r="W1571" s="76">
        <f t="shared" ca="1" si="221"/>
        <v>0</v>
      </c>
      <c r="Y1571" s="106" t="str">
        <f t="shared" si="222"/>
        <v>prüfen</v>
      </c>
      <c r="Z1571" s="107" t="str">
        <f ca="1">IFERROR(OFFSET(MD!$U$5,MATCH(Grundlagen_Abrechnung_KAE!$E1571,MD_GENDER,0),0),"")</f>
        <v/>
      </c>
      <c r="AA1571" s="104">
        <f t="shared" si="223"/>
        <v>0</v>
      </c>
      <c r="AC1571" s="104">
        <f t="shared" si="224"/>
        <v>0</v>
      </c>
      <c r="AD1571" s="104">
        <f ca="1">IF(F1571="Arbeitgeberähnliche Stellung",OFFSET(MD!$Q$5,MATCH(Grundlagen_Abrechnung_KAE!$AK$7,MD_JAHR,0),0)*$H1571,IF(J1571&gt;0,AC1571,I1571))</f>
        <v>0</v>
      </c>
      <c r="AF1571" s="85" t="e">
        <f ca="1">OFFSET(MD!$P$5,MATCH($AK$7,MD_JAHR,0),0)*12</f>
        <v>#VALUE!</v>
      </c>
      <c r="AG1571" s="85">
        <f t="shared" si="225"/>
        <v>0</v>
      </c>
      <c r="AH1571" s="81"/>
      <c r="AJ1571" s="72"/>
      <c r="AK1571" s="72"/>
      <c r="AL1571" s="72"/>
      <c r="AM1571" s="72"/>
      <c r="AN1571" s="72"/>
    </row>
    <row r="1572" spans="2:40" ht="15" customHeight="1" x14ac:dyDescent="0.2">
      <c r="B1572" s="78"/>
      <c r="C1572" s="78"/>
      <c r="D1572" s="78"/>
      <c r="E1572" s="79"/>
      <c r="F1572" s="80"/>
      <c r="G1572" s="73"/>
      <c r="H1572" s="82"/>
      <c r="I1572" s="93"/>
      <c r="J1572" s="90"/>
      <c r="K1572" s="83"/>
      <c r="L1572" s="83"/>
      <c r="M1572" s="84"/>
      <c r="N1572" s="83"/>
      <c r="O1572" s="104" t="str">
        <f ca="1">IF($B1572="","",IF(F1572="Arbeitgeberähnliche Stellung",OFFSET(MD!$Q$5,MATCH(Grundlagen_Abrechnung_KAE!$AK$7,MD_JAHR,0),0)*$H1572,IF(((AD1572/12*M1572*12)+N1572)&gt;AF1572,AF1572/12,((AD1572/12*M1572*12)+N1572)/12)))</f>
        <v/>
      </c>
      <c r="P1572" s="90"/>
      <c r="Q1572" s="90"/>
      <c r="R1572" s="104">
        <f t="shared" si="218"/>
        <v>0</v>
      </c>
      <c r="T1572" s="145">
        <f t="shared" si="219"/>
        <v>0</v>
      </c>
      <c r="U1572" s="76">
        <f t="shared" ca="1" si="220"/>
        <v>0</v>
      </c>
      <c r="V1572" s="76">
        <f t="shared" ca="1" si="226"/>
        <v>0</v>
      </c>
      <c r="W1572" s="76">
        <f t="shared" ca="1" si="221"/>
        <v>0</v>
      </c>
      <c r="Y1572" s="106" t="str">
        <f t="shared" si="222"/>
        <v>prüfen</v>
      </c>
      <c r="Z1572" s="107" t="str">
        <f ca="1">IFERROR(OFFSET(MD!$U$5,MATCH(Grundlagen_Abrechnung_KAE!$E1572,MD_GENDER,0),0),"")</f>
        <v/>
      </c>
      <c r="AA1572" s="104">
        <f t="shared" si="223"/>
        <v>0</v>
      </c>
      <c r="AC1572" s="104">
        <f t="shared" si="224"/>
        <v>0</v>
      </c>
      <c r="AD1572" s="104">
        <f ca="1">IF(F1572="Arbeitgeberähnliche Stellung",OFFSET(MD!$Q$5,MATCH(Grundlagen_Abrechnung_KAE!$AK$7,MD_JAHR,0),0)*$H1572,IF(J1572&gt;0,AC1572,I1572))</f>
        <v>0</v>
      </c>
      <c r="AF1572" s="85" t="e">
        <f ca="1">OFFSET(MD!$P$5,MATCH($AK$7,MD_JAHR,0),0)*12</f>
        <v>#VALUE!</v>
      </c>
      <c r="AG1572" s="85">
        <f t="shared" si="225"/>
        <v>0</v>
      </c>
      <c r="AH1572" s="81"/>
      <c r="AJ1572" s="72"/>
      <c r="AK1572" s="72"/>
      <c r="AL1572" s="72"/>
      <c r="AM1572" s="72"/>
      <c r="AN1572" s="72"/>
    </row>
    <row r="1573" spans="2:40" ht="15" customHeight="1" x14ac:dyDescent="0.2">
      <c r="B1573" s="78"/>
      <c r="C1573" s="78"/>
      <c r="D1573" s="78"/>
      <c r="E1573" s="79"/>
      <c r="F1573" s="80"/>
      <c r="G1573" s="73"/>
      <c r="H1573" s="82"/>
      <c r="I1573" s="93"/>
      <c r="J1573" s="90"/>
      <c r="K1573" s="83"/>
      <c r="L1573" s="83"/>
      <c r="M1573" s="84"/>
      <c r="N1573" s="83"/>
      <c r="O1573" s="104" t="str">
        <f ca="1">IF($B1573="","",IF(F1573="Arbeitgeberähnliche Stellung",OFFSET(MD!$Q$5,MATCH(Grundlagen_Abrechnung_KAE!$AK$7,MD_JAHR,0),0)*$H1573,IF(((AD1573/12*M1573*12)+N1573)&gt;AF1573,AF1573/12,((AD1573/12*M1573*12)+N1573)/12)))</f>
        <v/>
      </c>
      <c r="P1573" s="90"/>
      <c r="Q1573" s="90"/>
      <c r="R1573" s="104">
        <f t="shared" si="218"/>
        <v>0</v>
      </c>
      <c r="T1573" s="145">
        <f t="shared" si="219"/>
        <v>0</v>
      </c>
      <c r="U1573" s="76">
        <f t="shared" ca="1" si="220"/>
        <v>0</v>
      </c>
      <c r="V1573" s="76">
        <f t="shared" ca="1" si="226"/>
        <v>0</v>
      </c>
      <c r="W1573" s="76">
        <f t="shared" ca="1" si="221"/>
        <v>0</v>
      </c>
      <c r="Y1573" s="106" t="str">
        <f t="shared" si="222"/>
        <v>prüfen</v>
      </c>
      <c r="Z1573" s="107" t="str">
        <f ca="1">IFERROR(OFFSET(MD!$U$5,MATCH(Grundlagen_Abrechnung_KAE!$E1573,MD_GENDER,0),0),"")</f>
        <v/>
      </c>
      <c r="AA1573" s="104">
        <f t="shared" si="223"/>
        <v>0</v>
      </c>
      <c r="AC1573" s="104">
        <f t="shared" si="224"/>
        <v>0</v>
      </c>
      <c r="AD1573" s="104">
        <f ca="1">IF(F1573="Arbeitgeberähnliche Stellung",OFFSET(MD!$Q$5,MATCH(Grundlagen_Abrechnung_KAE!$AK$7,MD_JAHR,0),0)*$H1573,IF(J1573&gt;0,AC1573,I1573))</f>
        <v>0</v>
      </c>
      <c r="AF1573" s="85" t="e">
        <f ca="1">OFFSET(MD!$P$5,MATCH($AK$7,MD_JAHR,0),0)*12</f>
        <v>#VALUE!</v>
      </c>
      <c r="AG1573" s="85">
        <f t="shared" si="225"/>
        <v>0</v>
      </c>
      <c r="AH1573" s="81"/>
      <c r="AJ1573" s="72"/>
      <c r="AK1573" s="72"/>
      <c r="AL1573" s="72"/>
      <c r="AM1573" s="72"/>
      <c r="AN1573" s="72"/>
    </row>
    <row r="1574" spans="2:40" ht="15" customHeight="1" x14ac:dyDescent="0.2">
      <c r="B1574" s="78"/>
      <c r="C1574" s="78"/>
      <c r="D1574" s="78"/>
      <c r="E1574" s="79"/>
      <c r="F1574" s="80"/>
      <c r="G1574" s="73"/>
      <c r="H1574" s="82"/>
      <c r="I1574" s="93"/>
      <c r="J1574" s="90"/>
      <c r="K1574" s="83"/>
      <c r="L1574" s="83"/>
      <c r="M1574" s="84"/>
      <c r="N1574" s="83"/>
      <c r="O1574" s="104" t="str">
        <f ca="1">IF($B1574="","",IF(F1574="Arbeitgeberähnliche Stellung",OFFSET(MD!$Q$5,MATCH(Grundlagen_Abrechnung_KAE!$AK$7,MD_JAHR,0),0)*$H1574,IF(((AD1574/12*M1574*12)+N1574)&gt;AF1574,AF1574/12,((AD1574/12*M1574*12)+N1574)/12)))</f>
        <v/>
      </c>
      <c r="P1574" s="90"/>
      <c r="Q1574" s="90"/>
      <c r="R1574" s="104">
        <f t="shared" si="218"/>
        <v>0</v>
      </c>
      <c r="T1574" s="145">
        <f t="shared" si="219"/>
        <v>0</v>
      </c>
      <c r="U1574" s="76">
        <f t="shared" ca="1" si="220"/>
        <v>0</v>
      </c>
      <c r="V1574" s="76">
        <f t="shared" ca="1" si="226"/>
        <v>0</v>
      </c>
      <c r="W1574" s="76">
        <f t="shared" ca="1" si="221"/>
        <v>0</v>
      </c>
      <c r="Y1574" s="106" t="str">
        <f t="shared" si="222"/>
        <v>prüfen</v>
      </c>
      <c r="Z1574" s="107" t="str">
        <f ca="1">IFERROR(OFFSET(MD!$U$5,MATCH(Grundlagen_Abrechnung_KAE!$E1574,MD_GENDER,0),0),"")</f>
        <v/>
      </c>
      <c r="AA1574" s="104">
        <f t="shared" si="223"/>
        <v>0</v>
      </c>
      <c r="AC1574" s="104">
        <f t="shared" si="224"/>
        <v>0</v>
      </c>
      <c r="AD1574" s="104">
        <f ca="1">IF(F1574="Arbeitgeberähnliche Stellung",OFFSET(MD!$Q$5,MATCH(Grundlagen_Abrechnung_KAE!$AK$7,MD_JAHR,0),0)*$H1574,IF(J1574&gt;0,AC1574,I1574))</f>
        <v>0</v>
      </c>
      <c r="AF1574" s="85" t="e">
        <f ca="1">OFFSET(MD!$P$5,MATCH($AK$7,MD_JAHR,0),0)*12</f>
        <v>#VALUE!</v>
      </c>
      <c r="AG1574" s="85">
        <f t="shared" si="225"/>
        <v>0</v>
      </c>
      <c r="AH1574" s="81"/>
      <c r="AJ1574" s="72"/>
      <c r="AK1574" s="72"/>
      <c r="AL1574" s="72"/>
      <c r="AM1574" s="72"/>
      <c r="AN1574" s="72"/>
    </row>
    <row r="1575" spans="2:40" ht="15" customHeight="1" x14ac:dyDescent="0.2">
      <c r="B1575" s="78"/>
      <c r="C1575" s="78"/>
      <c r="D1575" s="78"/>
      <c r="E1575" s="79"/>
      <c r="F1575" s="80"/>
      <c r="G1575" s="73"/>
      <c r="H1575" s="82"/>
      <c r="I1575" s="93"/>
      <c r="J1575" s="90"/>
      <c r="K1575" s="83"/>
      <c r="L1575" s="83"/>
      <c r="M1575" s="84"/>
      <c r="N1575" s="83"/>
      <c r="O1575" s="104" t="str">
        <f ca="1">IF($B1575="","",IF(F1575="Arbeitgeberähnliche Stellung",OFFSET(MD!$Q$5,MATCH(Grundlagen_Abrechnung_KAE!$AK$7,MD_JAHR,0),0)*$H1575,IF(((AD1575/12*M1575*12)+N1575)&gt;AF1575,AF1575/12,((AD1575/12*M1575*12)+N1575)/12)))</f>
        <v/>
      </c>
      <c r="P1575" s="90"/>
      <c r="Q1575" s="90"/>
      <c r="R1575" s="104">
        <f t="shared" si="218"/>
        <v>0</v>
      </c>
      <c r="T1575" s="145">
        <f t="shared" si="219"/>
        <v>0</v>
      </c>
      <c r="U1575" s="76">
        <f t="shared" ca="1" si="220"/>
        <v>0</v>
      </c>
      <c r="V1575" s="76">
        <f t="shared" ca="1" si="226"/>
        <v>0</v>
      </c>
      <c r="W1575" s="76">
        <f t="shared" ca="1" si="221"/>
        <v>0</v>
      </c>
      <c r="Y1575" s="106" t="str">
        <f t="shared" si="222"/>
        <v>prüfen</v>
      </c>
      <c r="Z1575" s="107" t="str">
        <f ca="1">IFERROR(OFFSET(MD!$U$5,MATCH(Grundlagen_Abrechnung_KAE!$E1575,MD_GENDER,0),0),"")</f>
        <v/>
      </c>
      <c r="AA1575" s="104">
        <f t="shared" si="223"/>
        <v>0</v>
      </c>
      <c r="AC1575" s="104">
        <f t="shared" si="224"/>
        <v>0</v>
      </c>
      <c r="AD1575" s="104">
        <f ca="1">IF(F1575="Arbeitgeberähnliche Stellung",OFFSET(MD!$Q$5,MATCH(Grundlagen_Abrechnung_KAE!$AK$7,MD_JAHR,0),0)*$H1575,IF(J1575&gt;0,AC1575,I1575))</f>
        <v>0</v>
      </c>
      <c r="AF1575" s="85" t="e">
        <f ca="1">OFFSET(MD!$P$5,MATCH($AK$7,MD_JAHR,0),0)*12</f>
        <v>#VALUE!</v>
      </c>
      <c r="AG1575" s="85">
        <f t="shared" si="225"/>
        <v>0</v>
      </c>
      <c r="AH1575" s="81"/>
      <c r="AJ1575" s="72"/>
      <c r="AK1575" s="72"/>
      <c r="AL1575" s="72"/>
      <c r="AM1575" s="72"/>
      <c r="AN1575" s="72"/>
    </row>
    <row r="1576" spans="2:40" ht="15" customHeight="1" x14ac:dyDescent="0.2">
      <c r="B1576" s="78"/>
      <c r="C1576" s="78"/>
      <c r="D1576" s="78"/>
      <c r="E1576" s="79"/>
      <c r="F1576" s="80"/>
      <c r="G1576" s="73"/>
      <c r="H1576" s="82"/>
      <c r="I1576" s="93"/>
      <c r="J1576" s="90"/>
      <c r="K1576" s="83"/>
      <c r="L1576" s="83"/>
      <c r="M1576" s="84"/>
      <c r="N1576" s="83"/>
      <c r="O1576" s="104" t="str">
        <f ca="1">IF($B1576="","",IF(F1576="Arbeitgeberähnliche Stellung",OFFSET(MD!$Q$5,MATCH(Grundlagen_Abrechnung_KAE!$AK$7,MD_JAHR,0),0)*$H1576,IF(((AD1576/12*M1576*12)+N1576)&gt;AF1576,AF1576/12,((AD1576/12*M1576*12)+N1576)/12)))</f>
        <v/>
      </c>
      <c r="P1576" s="90"/>
      <c r="Q1576" s="90"/>
      <c r="R1576" s="104">
        <f t="shared" si="218"/>
        <v>0</v>
      </c>
      <c r="T1576" s="145">
        <f t="shared" si="219"/>
        <v>0</v>
      </c>
      <c r="U1576" s="76">
        <f t="shared" ca="1" si="220"/>
        <v>0</v>
      </c>
      <c r="V1576" s="76">
        <f t="shared" ca="1" si="226"/>
        <v>0</v>
      </c>
      <c r="W1576" s="76">
        <f t="shared" ca="1" si="221"/>
        <v>0</v>
      </c>
      <c r="Y1576" s="106" t="str">
        <f t="shared" si="222"/>
        <v>prüfen</v>
      </c>
      <c r="Z1576" s="107" t="str">
        <f ca="1">IFERROR(OFFSET(MD!$U$5,MATCH(Grundlagen_Abrechnung_KAE!$E1576,MD_GENDER,0),0),"")</f>
        <v/>
      </c>
      <c r="AA1576" s="104">
        <f t="shared" si="223"/>
        <v>0</v>
      </c>
      <c r="AC1576" s="104">
        <f t="shared" si="224"/>
        <v>0</v>
      </c>
      <c r="AD1576" s="104">
        <f ca="1">IF(F1576="Arbeitgeberähnliche Stellung",OFFSET(MD!$Q$5,MATCH(Grundlagen_Abrechnung_KAE!$AK$7,MD_JAHR,0),0)*$H1576,IF(J1576&gt;0,AC1576,I1576))</f>
        <v>0</v>
      </c>
      <c r="AF1576" s="85" t="e">
        <f ca="1">OFFSET(MD!$P$5,MATCH($AK$7,MD_JAHR,0),0)*12</f>
        <v>#VALUE!</v>
      </c>
      <c r="AG1576" s="85">
        <f t="shared" si="225"/>
        <v>0</v>
      </c>
      <c r="AH1576" s="81"/>
      <c r="AJ1576" s="72"/>
      <c r="AK1576" s="72"/>
      <c r="AL1576" s="72"/>
      <c r="AM1576" s="72"/>
      <c r="AN1576" s="72"/>
    </row>
    <row r="1577" spans="2:40" ht="15" customHeight="1" x14ac:dyDescent="0.2">
      <c r="B1577" s="78"/>
      <c r="C1577" s="78"/>
      <c r="D1577" s="78"/>
      <c r="E1577" s="79"/>
      <c r="F1577" s="80"/>
      <c r="G1577" s="73"/>
      <c r="H1577" s="82"/>
      <c r="I1577" s="93"/>
      <c r="J1577" s="90"/>
      <c r="K1577" s="83"/>
      <c r="L1577" s="83"/>
      <c r="M1577" s="84"/>
      <c r="N1577" s="83"/>
      <c r="O1577" s="104" t="str">
        <f ca="1">IF($B1577="","",IF(F1577="Arbeitgeberähnliche Stellung",OFFSET(MD!$Q$5,MATCH(Grundlagen_Abrechnung_KAE!$AK$7,MD_JAHR,0),0)*$H1577,IF(((AD1577/12*M1577*12)+N1577)&gt;AF1577,AF1577/12,((AD1577/12*M1577*12)+N1577)/12)))</f>
        <v/>
      </c>
      <c r="P1577" s="90"/>
      <c r="Q1577" s="90"/>
      <c r="R1577" s="104">
        <f t="shared" si="218"/>
        <v>0</v>
      </c>
      <c r="T1577" s="145">
        <f t="shared" si="219"/>
        <v>0</v>
      </c>
      <c r="U1577" s="76">
        <f t="shared" ca="1" si="220"/>
        <v>0</v>
      </c>
      <c r="V1577" s="76">
        <f t="shared" ca="1" si="226"/>
        <v>0</v>
      </c>
      <c r="W1577" s="76">
        <f t="shared" ca="1" si="221"/>
        <v>0</v>
      </c>
      <c r="Y1577" s="106" t="str">
        <f t="shared" si="222"/>
        <v>prüfen</v>
      </c>
      <c r="Z1577" s="107" t="str">
        <f ca="1">IFERROR(OFFSET(MD!$U$5,MATCH(Grundlagen_Abrechnung_KAE!$E1577,MD_GENDER,0),0),"")</f>
        <v/>
      </c>
      <c r="AA1577" s="104">
        <f t="shared" si="223"/>
        <v>0</v>
      </c>
      <c r="AC1577" s="104">
        <f t="shared" si="224"/>
        <v>0</v>
      </c>
      <c r="AD1577" s="104">
        <f ca="1">IF(F1577="Arbeitgeberähnliche Stellung",OFFSET(MD!$Q$5,MATCH(Grundlagen_Abrechnung_KAE!$AK$7,MD_JAHR,0),0)*$H1577,IF(J1577&gt;0,AC1577,I1577))</f>
        <v>0</v>
      </c>
      <c r="AF1577" s="85" t="e">
        <f ca="1">OFFSET(MD!$P$5,MATCH($AK$7,MD_JAHR,0),0)*12</f>
        <v>#VALUE!</v>
      </c>
      <c r="AG1577" s="85">
        <f t="shared" si="225"/>
        <v>0</v>
      </c>
      <c r="AH1577" s="81"/>
      <c r="AJ1577" s="72"/>
      <c r="AK1577" s="72"/>
      <c r="AL1577" s="72"/>
      <c r="AM1577" s="72"/>
      <c r="AN1577" s="72"/>
    </row>
    <row r="1578" spans="2:40" ht="15" customHeight="1" x14ac:dyDescent="0.2">
      <c r="B1578" s="78"/>
      <c r="C1578" s="78"/>
      <c r="D1578" s="78"/>
      <c r="E1578" s="79"/>
      <c r="F1578" s="80"/>
      <c r="G1578" s="73"/>
      <c r="H1578" s="82"/>
      <c r="I1578" s="93"/>
      <c r="J1578" s="90"/>
      <c r="K1578" s="83"/>
      <c r="L1578" s="83"/>
      <c r="M1578" s="84"/>
      <c r="N1578" s="83"/>
      <c r="O1578" s="104" t="str">
        <f ca="1">IF($B1578="","",IF(F1578="Arbeitgeberähnliche Stellung",OFFSET(MD!$Q$5,MATCH(Grundlagen_Abrechnung_KAE!$AK$7,MD_JAHR,0),0)*$H1578,IF(((AD1578/12*M1578*12)+N1578)&gt;AF1578,AF1578/12,((AD1578/12*M1578*12)+N1578)/12)))</f>
        <v/>
      </c>
      <c r="P1578" s="90"/>
      <c r="Q1578" s="90"/>
      <c r="R1578" s="104">
        <f t="shared" si="218"/>
        <v>0</v>
      </c>
      <c r="T1578" s="145">
        <f t="shared" si="219"/>
        <v>0</v>
      </c>
      <c r="U1578" s="76">
        <f t="shared" ca="1" si="220"/>
        <v>0</v>
      </c>
      <c r="V1578" s="76">
        <f t="shared" ca="1" si="226"/>
        <v>0</v>
      </c>
      <c r="W1578" s="76">
        <f t="shared" ca="1" si="221"/>
        <v>0</v>
      </c>
      <c r="Y1578" s="106" t="str">
        <f t="shared" si="222"/>
        <v>prüfen</v>
      </c>
      <c r="Z1578" s="107" t="str">
        <f ca="1">IFERROR(OFFSET(MD!$U$5,MATCH(Grundlagen_Abrechnung_KAE!$E1578,MD_GENDER,0),0),"")</f>
        <v/>
      </c>
      <c r="AA1578" s="104">
        <f t="shared" si="223"/>
        <v>0</v>
      </c>
      <c r="AC1578" s="104">
        <f t="shared" si="224"/>
        <v>0</v>
      </c>
      <c r="AD1578" s="104">
        <f ca="1">IF(F1578="Arbeitgeberähnliche Stellung",OFFSET(MD!$Q$5,MATCH(Grundlagen_Abrechnung_KAE!$AK$7,MD_JAHR,0),0)*$H1578,IF(J1578&gt;0,AC1578,I1578))</f>
        <v>0</v>
      </c>
      <c r="AF1578" s="85" t="e">
        <f ca="1">OFFSET(MD!$P$5,MATCH($AK$7,MD_JAHR,0),0)*12</f>
        <v>#VALUE!</v>
      </c>
      <c r="AG1578" s="85">
        <f t="shared" si="225"/>
        <v>0</v>
      </c>
      <c r="AH1578" s="81"/>
      <c r="AJ1578" s="72"/>
      <c r="AK1578" s="72"/>
      <c r="AL1578" s="72"/>
      <c r="AM1578" s="72"/>
      <c r="AN1578" s="72"/>
    </row>
    <row r="1579" spans="2:40" ht="15" customHeight="1" x14ac:dyDescent="0.2">
      <c r="B1579" s="78"/>
      <c r="C1579" s="78"/>
      <c r="D1579" s="78"/>
      <c r="E1579" s="79"/>
      <c r="F1579" s="80"/>
      <c r="G1579" s="73"/>
      <c r="H1579" s="82"/>
      <c r="I1579" s="93"/>
      <c r="J1579" s="90"/>
      <c r="K1579" s="83"/>
      <c r="L1579" s="83"/>
      <c r="M1579" s="84"/>
      <c r="N1579" s="83"/>
      <c r="O1579" s="104" t="str">
        <f ca="1">IF($B1579="","",IF(F1579="Arbeitgeberähnliche Stellung",OFFSET(MD!$Q$5,MATCH(Grundlagen_Abrechnung_KAE!$AK$7,MD_JAHR,0),0)*$H1579,IF(((AD1579/12*M1579*12)+N1579)&gt;AF1579,AF1579/12,((AD1579/12*M1579*12)+N1579)/12)))</f>
        <v/>
      </c>
      <c r="P1579" s="90"/>
      <c r="Q1579" s="90"/>
      <c r="R1579" s="104">
        <f t="shared" si="218"/>
        <v>0</v>
      </c>
      <c r="T1579" s="145">
        <f t="shared" si="219"/>
        <v>0</v>
      </c>
      <c r="U1579" s="76">
        <f t="shared" ca="1" si="220"/>
        <v>0</v>
      </c>
      <c r="V1579" s="76">
        <f t="shared" ca="1" si="226"/>
        <v>0</v>
      </c>
      <c r="W1579" s="76">
        <f t="shared" ca="1" si="221"/>
        <v>0</v>
      </c>
      <c r="Y1579" s="106" t="str">
        <f t="shared" si="222"/>
        <v>prüfen</v>
      </c>
      <c r="Z1579" s="107" t="str">
        <f ca="1">IFERROR(OFFSET(MD!$U$5,MATCH(Grundlagen_Abrechnung_KAE!$E1579,MD_GENDER,0),0),"")</f>
        <v/>
      </c>
      <c r="AA1579" s="104">
        <f t="shared" si="223"/>
        <v>0</v>
      </c>
      <c r="AC1579" s="104">
        <f t="shared" si="224"/>
        <v>0</v>
      </c>
      <c r="AD1579" s="104">
        <f ca="1">IF(F1579="Arbeitgeberähnliche Stellung",OFFSET(MD!$Q$5,MATCH(Grundlagen_Abrechnung_KAE!$AK$7,MD_JAHR,0),0)*$H1579,IF(J1579&gt;0,AC1579,I1579))</f>
        <v>0</v>
      </c>
      <c r="AF1579" s="85" t="e">
        <f ca="1">OFFSET(MD!$P$5,MATCH($AK$7,MD_JAHR,0),0)*12</f>
        <v>#VALUE!</v>
      </c>
      <c r="AG1579" s="85">
        <f t="shared" si="225"/>
        <v>0</v>
      </c>
      <c r="AH1579" s="81"/>
      <c r="AJ1579" s="72"/>
      <c r="AK1579" s="72"/>
      <c r="AL1579" s="72"/>
      <c r="AM1579" s="72"/>
      <c r="AN1579" s="72"/>
    </row>
    <row r="1580" spans="2:40" ht="15" customHeight="1" x14ac:dyDescent="0.2">
      <c r="B1580" s="78"/>
      <c r="C1580" s="78"/>
      <c r="D1580" s="78"/>
      <c r="E1580" s="79"/>
      <c r="F1580" s="80"/>
      <c r="G1580" s="73"/>
      <c r="H1580" s="82"/>
      <c r="I1580" s="93"/>
      <c r="J1580" s="90"/>
      <c r="K1580" s="83"/>
      <c r="L1580" s="83"/>
      <c r="M1580" s="84"/>
      <c r="N1580" s="83"/>
      <c r="O1580" s="104" t="str">
        <f ca="1">IF($B1580="","",IF(F1580="Arbeitgeberähnliche Stellung",OFFSET(MD!$Q$5,MATCH(Grundlagen_Abrechnung_KAE!$AK$7,MD_JAHR,0),0)*$H1580,IF(((AD1580/12*M1580*12)+N1580)&gt;AF1580,AF1580/12,((AD1580/12*M1580*12)+N1580)/12)))</f>
        <v/>
      </c>
      <c r="P1580" s="90"/>
      <c r="Q1580" s="90"/>
      <c r="R1580" s="104">
        <f t="shared" si="218"/>
        <v>0</v>
      </c>
      <c r="T1580" s="145">
        <f t="shared" si="219"/>
        <v>0</v>
      </c>
      <c r="U1580" s="76">
        <f t="shared" ca="1" si="220"/>
        <v>0</v>
      </c>
      <c r="V1580" s="76">
        <f t="shared" ca="1" si="226"/>
        <v>0</v>
      </c>
      <c r="W1580" s="76">
        <f t="shared" ca="1" si="221"/>
        <v>0</v>
      </c>
      <c r="Y1580" s="106" t="str">
        <f t="shared" si="222"/>
        <v>prüfen</v>
      </c>
      <c r="Z1580" s="107" t="str">
        <f ca="1">IFERROR(OFFSET(MD!$U$5,MATCH(Grundlagen_Abrechnung_KAE!$E1580,MD_GENDER,0),0),"")</f>
        <v/>
      </c>
      <c r="AA1580" s="104">
        <f t="shared" si="223"/>
        <v>0</v>
      </c>
      <c r="AC1580" s="104">
        <f t="shared" si="224"/>
        <v>0</v>
      </c>
      <c r="AD1580" s="104">
        <f ca="1">IF(F1580="Arbeitgeberähnliche Stellung",OFFSET(MD!$Q$5,MATCH(Grundlagen_Abrechnung_KAE!$AK$7,MD_JAHR,0),0)*$H1580,IF(J1580&gt;0,AC1580,I1580))</f>
        <v>0</v>
      </c>
      <c r="AF1580" s="85" t="e">
        <f ca="1">OFFSET(MD!$P$5,MATCH($AK$7,MD_JAHR,0),0)*12</f>
        <v>#VALUE!</v>
      </c>
      <c r="AG1580" s="85">
        <f t="shared" si="225"/>
        <v>0</v>
      </c>
      <c r="AH1580" s="81"/>
      <c r="AJ1580" s="72"/>
      <c r="AK1580" s="72"/>
      <c r="AL1580" s="72"/>
      <c r="AM1580" s="72"/>
      <c r="AN1580" s="72"/>
    </row>
    <row r="1581" spans="2:40" ht="15" customHeight="1" x14ac:dyDescent="0.2">
      <c r="B1581" s="78"/>
      <c r="C1581" s="78"/>
      <c r="D1581" s="78"/>
      <c r="E1581" s="79"/>
      <c r="F1581" s="80"/>
      <c r="G1581" s="73"/>
      <c r="H1581" s="82"/>
      <c r="I1581" s="93"/>
      <c r="J1581" s="90"/>
      <c r="K1581" s="83"/>
      <c r="L1581" s="83"/>
      <c r="M1581" s="84"/>
      <c r="N1581" s="83"/>
      <c r="O1581" s="104" t="str">
        <f ca="1">IF($B1581="","",IF(F1581="Arbeitgeberähnliche Stellung",OFFSET(MD!$Q$5,MATCH(Grundlagen_Abrechnung_KAE!$AK$7,MD_JAHR,0),0)*$H1581,IF(((AD1581/12*M1581*12)+N1581)&gt;AF1581,AF1581/12,((AD1581/12*M1581*12)+N1581)/12)))</f>
        <v/>
      </c>
      <c r="P1581" s="90"/>
      <c r="Q1581" s="90"/>
      <c r="R1581" s="104">
        <f t="shared" si="218"/>
        <v>0</v>
      </c>
      <c r="T1581" s="145">
        <f t="shared" si="219"/>
        <v>0</v>
      </c>
      <c r="U1581" s="76">
        <f t="shared" ca="1" si="220"/>
        <v>0</v>
      </c>
      <c r="V1581" s="76">
        <f t="shared" ca="1" si="226"/>
        <v>0</v>
      </c>
      <c r="W1581" s="76">
        <f t="shared" ca="1" si="221"/>
        <v>0</v>
      </c>
      <c r="Y1581" s="106" t="str">
        <f t="shared" si="222"/>
        <v>prüfen</v>
      </c>
      <c r="Z1581" s="107" t="str">
        <f ca="1">IFERROR(OFFSET(MD!$U$5,MATCH(Grundlagen_Abrechnung_KAE!$E1581,MD_GENDER,0),0),"")</f>
        <v/>
      </c>
      <c r="AA1581" s="104">
        <f t="shared" si="223"/>
        <v>0</v>
      </c>
      <c r="AC1581" s="104">
        <f t="shared" si="224"/>
        <v>0</v>
      </c>
      <c r="AD1581" s="104">
        <f ca="1">IF(F1581="Arbeitgeberähnliche Stellung",OFFSET(MD!$Q$5,MATCH(Grundlagen_Abrechnung_KAE!$AK$7,MD_JAHR,0),0)*$H1581,IF(J1581&gt;0,AC1581,I1581))</f>
        <v>0</v>
      </c>
      <c r="AF1581" s="85" t="e">
        <f ca="1">OFFSET(MD!$P$5,MATCH($AK$7,MD_JAHR,0),0)*12</f>
        <v>#VALUE!</v>
      </c>
      <c r="AG1581" s="85">
        <f t="shared" si="225"/>
        <v>0</v>
      </c>
      <c r="AH1581" s="81"/>
      <c r="AJ1581" s="72"/>
      <c r="AK1581" s="72"/>
      <c r="AL1581" s="72"/>
      <c r="AM1581" s="72"/>
      <c r="AN1581" s="72"/>
    </row>
    <row r="1582" spans="2:40" ht="15" customHeight="1" x14ac:dyDescent="0.2">
      <c r="B1582" s="78"/>
      <c r="C1582" s="78"/>
      <c r="D1582" s="78"/>
      <c r="E1582" s="79"/>
      <c r="F1582" s="80"/>
      <c r="G1582" s="73"/>
      <c r="H1582" s="82"/>
      <c r="I1582" s="93"/>
      <c r="J1582" s="90"/>
      <c r="K1582" s="83"/>
      <c r="L1582" s="83"/>
      <c r="M1582" s="84"/>
      <c r="N1582" s="83"/>
      <c r="O1582" s="104" t="str">
        <f ca="1">IF($B1582="","",IF(F1582="Arbeitgeberähnliche Stellung",OFFSET(MD!$Q$5,MATCH(Grundlagen_Abrechnung_KAE!$AK$7,MD_JAHR,0),0)*$H1582,IF(((AD1582/12*M1582*12)+N1582)&gt;AF1582,AF1582/12,((AD1582/12*M1582*12)+N1582)/12)))</f>
        <v/>
      </c>
      <c r="P1582" s="90"/>
      <c r="Q1582" s="90"/>
      <c r="R1582" s="104">
        <f t="shared" si="218"/>
        <v>0</v>
      </c>
      <c r="T1582" s="145">
        <f t="shared" si="219"/>
        <v>0</v>
      </c>
      <c r="U1582" s="76">
        <f t="shared" ca="1" si="220"/>
        <v>0</v>
      </c>
      <c r="V1582" s="76">
        <f t="shared" ca="1" si="226"/>
        <v>0</v>
      </c>
      <c r="W1582" s="76">
        <f t="shared" ca="1" si="221"/>
        <v>0</v>
      </c>
      <c r="Y1582" s="106" t="str">
        <f t="shared" si="222"/>
        <v>prüfen</v>
      </c>
      <c r="Z1582" s="107" t="str">
        <f ca="1">IFERROR(OFFSET(MD!$U$5,MATCH(Grundlagen_Abrechnung_KAE!$E1582,MD_GENDER,0),0),"")</f>
        <v/>
      </c>
      <c r="AA1582" s="104">
        <f t="shared" si="223"/>
        <v>0</v>
      </c>
      <c r="AC1582" s="104">
        <f t="shared" si="224"/>
        <v>0</v>
      </c>
      <c r="AD1582" s="104">
        <f ca="1">IF(F1582="Arbeitgeberähnliche Stellung",OFFSET(MD!$Q$5,MATCH(Grundlagen_Abrechnung_KAE!$AK$7,MD_JAHR,0),0)*$H1582,IF(J1582&gt;0,AC1582,I1582))</f>
        <v>0</v>
      </c>
      <c r="AF1582" s="85" t="e">
        <f ca="1">OFFSET(MD!$P$5,MATCH($AK$7,MD_JAHR,0),0)*12</f>
        <v>#VALUE!</v>
      </c>
      <c r="AG1582" s="85">
        <f t="shared" si="225"/>
        <v>0</v>
      </c>
      <c r="AH1582" s="81"/>
      <c r="AJ1582" s="72"/>
      <c r="AK1582" s="72"/>
      <c r="AL1582" s="72"/>
      <c r="AM1582" s="72"/>
      <c r="AN1582" s="72"/>
    </row>
    <row r="1583" spans="2:40" ht="15" customHeight="1" x14ac:dyDescent="0.2">
      <c r="B1583" s="78"/>
      <c r="C1583" s="78"/>
      <c r="D1583" s="78"/>
      <c r="E1583" s="79"/>
      <c r="F1583" s="80"/>
      <c r="G1583" s="73"/>
      <c r="H1583" s="82"/>
      <c r="I1583" s="93"/>
      <c r="J1583" s="90"/>
      <c r="K1583" s="83"/>
      <c r="L1583" s="83"/>
      <c r="M1583" s="84"/>
      <c r="N1583" s="83"/>
      <c r="O1583" s="104" t="str">
        <f ca="1">IF($B1583="","",IF(F1583="Arbeitgeberähnliche Stellung",OFFSET(MD!$Q$5,MATCH(Grundlagen_Abrechnung_KAE!$AK$7,MD_JAHR,0),0)*$H1583,IF(((AD1583/12*M1583*12)+N1583)&gt;AF1583,AF1583/12,((AD1583/12*M1583*12)+N1583)/12)))</f>
        <v/>
      </c>
      <c r="P1583" s="90"/>
      <c r="Q1583" s="90"/>
      <c r="R1583" s="104">
        <f t="shared" si="218"/>
        <v>0</v>
      </c>
      <c r="T1583" s="145">
        <f t="shared" si="219"/>
        <v>0</v>
      </c>
      <c r="U1583" s="76">
        <f t="shared" ca="1" si="220"/>
        <v>0</v>
      </c>
      <c r="V1583" s="76">
        <f t="shared" ca="1" si="226"/>
        <v>0</v>
      </c>
      <c r="W1583" s="76">
        <f t="shared" ca="1" si="221"/>
        <v>0</v>
      </c>
      <c r="Y1583" s="106" t="str">
        <f t="shared" si="222"/>
        <v>prüfen</v>
      </c>
      <c r="Z1583" s="107" t="str">
        <f ca="1">IFERROR(OFFSET(MD!$U$5,MATCH(Grundlagen_Abrechnung_KAE!$E1583,MD_GENDER,0),0),"")</f>
        <v/>
      </c>
      <c r="AA1583" s="104">
        <f t="shared" si="223"/>
        <v>0</v>
      </c>
      <c r="AC1583" s="104">
        <f t="shared" si="224"/>
        <v>0</v>
      </c>
      <c r="AD1583" s="104">
        <f ca="1">IF(F1583="Arbeitgeberähnliche Stellung",OFFSET(MD!$Q$5,MATCH(Grundlagen_Abrechnung_KAE!$AK$7,MD_JAHR,0),0)*$H1583,IF(J1583&gt;0,AC1583,I1583))</f>
        <v>0</v>
      </c>
      <c r="AF1583" s="85" t="e">
        <f ca="1">OFFSET(MD!$P$5,MATCH($AK$7,MD_JAHR,0),0)*12</f>
        <v>#VALUE!</v>
      </c>
      <c r="AG1583" s="85">
        <f t="shared" si="225"/>
        <v>0</v>
      </c>
      <c r="AH1583" s="81"/>
      <c r="AJ1583" s="72"/>
      <c r="AK1583" s="72"/>
      <c r="AL1583" s="72"/>
      <c r="AM1583" s="72"/>
      <c r="AN1583" s="72"/>
    </row>
    <row r="1584" spans="2:40" ht="15" customHeight="1" x14ac:dyDescent="0.2">
      <c r="B1584" s="78"/>
      <c r="C1584" s="78"/>
      <c r="D1584" s="78"/>
      <c r="E1584" s="79"/>
      <c r="F1584" s="80"/>
      <c r="G1584" s="73"/>
      <c r="H1584" s="82"/>
      <c r="I1584" s="93"/>
      <c r="J1584" s="90"/>
      <c r="K1584" s="83"/>
      <c r="L1584" s="83"/>
      <c r="M1584" s="84"/>
      <c r="N1584" s="83"/>
      <c r="O1584" s="104" t="str">
        <f ca="1">IF($B1584="","",IF(F1584="Arbeitgeberähnliche Stellung",OFFSET(MD!$Q$5,MATCH(Grundlagen_Abrechnung_KAE!$AK$7,MD_JAHR,0),0)*$H1584,IF(((AD1584/12*M1584*12)+N1584)&gt;AF1584,AF1584/12,((AD1584/12*M1584*12)+N1584)/12)))</f>
        <v/>
      </c>
      <c r="P1584" s="90"/>
      <c r="Q1584" s="90"/>
      <c r="R1584" s="104">
        <f t="shared" si="218"/>
        <v>0</v>
      </c>
      <c r="T1584" s="145">
        <f t="shared" si="219"/>
        <v>0</v>
      </c>
      <c r="U1584" s="76">
        <f t="shared" ca="1" si="220"/>
        <v>0</v>
      </c>
      <c r="V1584" s="76">
        <f t="shared" ca="1" si="226"/>
        <v>0</v>
      </c>
      <c r="W1584" s="76">
        <f t="shared" ca="1" si="221"/>
        <v>0</v>
      </c>
      <c r="Y1584" s="106" t="str">
        <f t="shared" si="222"/>
        <v>prüfen</v>
      </c>
      <c r="Z1584" s="107" t="str">
        <f ca="1">IFERROR(OFFSET(MD!$U$5,MATCH(Grundlagen_Abrechnung_KAE!$E1584,MD_GENDER,0),0),"")</f>
        <v/>
      </c>
      <c r="AA1584" s="104">
        <f t="shared" si="223"/>
        <v>0</v>
      </c>
      <c r="AC1584" s="104">
        <f t="shared" si="224"/>
        <v>0</v>
      </c>
      <c r="AD1584" s="104">
        <f ca="1">IF(F1584="Arbeitgeberähnliche Stellung",OFFSET(MD!$Q$5,MATCH(Grundlagen_Abrechnung_KAE!$AK$7,MD_JAHR,0),0)*$H1584,IF(J1584&gt;0,AC1584,I1584))</f>
        <v>0</v>
      </c>
      <c r="AF1584" s="85" t="e">
        <f ca="1">OFFSET(MD!$P$5,MATCH($AK$7,MD_JAHR,0),0)*12</f>
        <v>#VALUE!</v>
      </c>
      <c r="AG1584" s="85">
        <f t="shared" si="225"/>
        <v>0</v>
      </c>
      <c r="AH1584" s="81"/>
      <c r="AJ1584" s="72"/>
      <c r="AK1584" s="72"/>
      <c r="AL1584" s="72"/>
      <c r="AM1584" s="72"/>
      <c r="AN1584" s="72"/>
    </row>
    <row r="1585" spans="2:40" ht="15" customHeight="1" x14ac:dyDescent="0.2">
      <c r="B1585" s="78"/>
      <c r="C1585" s="78"/>
      <c r="D1585" s="78"/>
      <c r="E1585" s="79"/>
      <c r="F1585" s="80"/>
      <c r="G1585" s="73"/>
      <c r="H1585" s="82"/>
      <c r="I1585" s="93"/>
      <c r="J1585" s="90"/>
      <c r="K1585" s="83"/>
      <c r="L1585" s="83"/>
      <c r="M1585" s="84"/>
      <c r="N1585" s="83"/>
      <c r="O1585" s="104" t="str">
        <f ca="1">IF($B1585="","",IF(F1585="Arbeitgeberähnliche Stellung",OFFSET(MD!$Q$5,MATCH(Grundlagen_Abrechnung_KAE!$AK$7,MD_JAHR,0),0)*$H1585,IF(((AD1585/12*M1585*12)+N1585)&gt;AF1585,AF1585/12,((AD1585/12*M1585*12)+N1585)/12)))</f>
        <v/>
      </c>
      <c r="P1585" s="90"/>
      <c r="Q1585" s="90"/>
      <c r="R1585" s="104">
        <f t="shared" si="218"/>
        <v>0</v>
      </c>
      <c r="T1585" s="145">
        <f t="shared" si="219"/>
        <v>0</v>
      </c>
      <c r="U1585" s="76">
        <f t="shared" ca="1" si="220"/>
        <v>0</v>
      </c>
      <c r="V1585" s="76">
        <f t="shared" ca="1" si="226"/>
        <v>0</v>
      </c>
      <c r="W1585" s="76">
        <f t="shared" ca="1" si="221"/>
        <v>0</v>
      </c>
      <c r="Y1585" s="106" t="str">
        <f t="shared" si="222"/>
        <v>prüfen</v>
      </c>
      <c r="Z1585" s="107" t="str">
        <f ca="1">IFERROR(OFFSET(MD!$U$5,MATCH(Grundlagen_Abrechnung_KAE!$E1585,MD_GENDER,0),0),"")</f>
        <v/>
      </c>
      <c r="AA1585" s="104">
        <f t="shared" si="223"/>
        <v>0</v>
      </c>
      <c r="AC1585" s="104">
        <f t="shared" si="224"/>
        <v>0</v>
      </c>
      <c r="AD1585" s="104">
        <f ca="1">IF(F1585="Arbeitgeberähnliche Stellung",OFFSET(MD!$Q$5,MATCH(Grundlagen_Abrechnung_KAE!$AK$7,MD_JAHR,0),0)*$H1585,IF(J1585&gt;0,AC1585,I1585))</f>
        <v>0</v>
      </c>
      <c r="AF1585" s="85" t="e">
        <f ca="1">OFFSET(MD!$P$5,MATCH($AK$7,MD_JAHR,0),0)*12</f>
        <v>#VALUE!</v>
      </c>
      <c r="AG1585" s="85">
        <f t="shared" si="225"/>
        <v>0</v>
      </c>
      <c r="AH1585" s="81"/>
      <c r="AJ1585" s="72"/>
      <c r="AK1585" s="72"/>
      <c r="AL1585" s="72"/>
      <c r="AM1585" s="72"/>
      <c r="AN1585" s="72"/>
    </row>
    <row r="1586" spans="2:40" ht="15" customHeight="1" x14ac:dyDescent="0.2">
      <c r="B1586" s="78"/>
      <c r="C1586" s="78"/>
      <c r="D1586" s="78"/>
      <c r="E1586" s="79"/>
      <c r="F1586" s="80"/>
      <c r="G1586" s="73"/>
      <c r="H1586" s="82"/>
      <c r="I1586" s="93"/>
      <c r="J1586" s="90"/>
      <c r="K1586" s="83"/>
      <c r="L1586" s="83"/>
      <c r="M1586" s="84"/>
      <c r="N1586" s="83"/>
      <c r="O1586" s="104" t="str">
        <f ca="1">IF($B1586="","",IF(F1586="Arbeitgeberähnliche Stellung",OFFSET(MD!$Q$5,MATCH(Grundlagen_Abrechnung_KAE!$AK$7,MD_JAHR,0),0)*$H1586,IF(((AD1586/12*M1586*12)+N1586)&gt;AF1586,AF1586/12,((AD1586/12*M1586*12)+N1586)/12)))</f>
        <v/>
      </c>
      <c r="P1586" s="90"/>
      <c r="Q1586" s="90"/>
      <c r="R1586" s="104">
        <f t="shared" si="218"/>
        <v>0</v>
      </c>
      <c r="T1586" s="145">
        <f t="shared" si="219"/>
        <v>0</v>
      </c>
      <c r="U1586" s="76">
        <f t="shared" ca="1" si="220"/>
        <v>0</v>
      </c>
      <c r="V1586" s="76">
        <f t="shared" ca="1" si="226"/>
        <v>0</v>
      </c>
      <c r="W1586" s="76">
        <f t="shared" ca="1" si="221"/>
        <v>0</v>
      </c>
      <c r="Y1586" s="106" t="str">
        <f t="shared" si="222"/>
        <v>prüfen</v>
      </c>
      <c r="Z1586" s="107" t="str">
        <f ca="1">IFERROR(OFFSET(MD!$U$5,MATCH(Grundlagen_Abrechnung_KAE!$E1586,MD_GENDER,0),0),"")</f>
        <v/>
      </c>
      <c r="AA1586" s="104">
        <f t="shared" si="223"/>
        <v>0</v>
      </c>
      <c r="AC1586" s="104">
        <f t="shared" si="224"/>
        <v>0</v>
      </c>
      <c r="AD1586" s="104">
        <f ca="1">IF(F1586="Arbeitgeberähnliche Stellung",OFFSET(MD!$Q$5,MATCH(Grundlagen_Abrechnung_KAE!$AK$7,MD_JAHR,0),0)*$H1586,IF(J1586&gt;0,AC1586,I1586))</f>
        <v>0</v>
      </c>
      <c r="AF1586" s="85" t="e">
        <f ca="1">OFFSET(MD!$P$5,MATCH($AK$7,MD_JAHR,0),0)*12</f>
        <v>#VALUE!</v>
      </c>
      <c r="AG1586" s="85">
        <f t="shared" si="225"/>
        <v>0</v>
      </c>
      <c r="AH1586" s="81"/>
      <c r="AJ1586" s="72"/>
      <c r="AK1586" s="72"/>
      <c r="AL1586" s="72"/>
      <c r="AM1586" s="72"/>
      <c r="AN1586" s="72"/>
    </row>
    <row r="1587" spans="2:40" ht="15" customHeight="1" x14ac:dyDescent="0.2">
      <c r="B1587" s="78"/>
      <c r="C1587" s="78"/>
      <c r="D1587" s="78"/>
      <c r="E1587" s="79"/>
      <c r="F1587" s="80"/>
      <c r="G1587" s="73"/>
      <c r="H1587" s="82"/>
      <c r="I1587" s="93"/>
      <c r="J1587" s="90"/>
      <c r="K1587" s="83"/>
      <c r="L1587" s="83"/>
      <c r="M1587" s="84"/>
      <c r="N1587" s="83"/>
      <c r="O1587" s="104" t="str">
        <f ca="1">IF($B1587="","",IF(F1587="Arbeitgeberähnliche Stellung",OFFSET(MD!$Q$5,MATCH(Grundlagen_Abrechnung_KAE!$AK$7,MD_JAHR,0),0)*$H1587,IF(((AD1587/12*M1587*12)+N1587)&gt;AF1587,AF1587/12,((AD1587/12*M1587*12)+N1587)/12)))</f>
        <v/>
      </c>
      <c r="P1587" s="90"/>
      <c r="Q1587" s="90"/>
      <c r="R1587" s="104">
        <f t="shared" si="218"/>
        <v>0</v>
      </c>
      <c r="T1587" s="145">
        <f t="shared" si="219"/>
        <v>0</v>
      </c>
      <c r="U1587" s="76">
        <f t="shared" ca="1" si="220"/>
        <v>0</v>
      </c>
      <c r="V1587" s="76">
        <f t="shared" ca="1" si="226"/>
        <v>0</v>
      </c>
      <c r="W1587" s="76">
        <f t="shared" ca="1" si="221"/>
        <v>0</v>
      </c>
      <c r="Y1587" s="106" t="str">
        <f t="shared" si="222"/>
        <v>prüfen</v>
      </c>
      <c r="Z1587" s="107" t="str">
        <f ca="1">IFERROR(OFFSET(MD!$U$5,MATCH(Grundlagen_Abrechnung_KAE!$E1587,MD_GENDER,0),0),"")</f>
        <v/>
      </c>
      <c r="AA1587" s="104">
        <f t="shared" si="223"/>
        <v>0</v>
      </c>
      <c r="AC1587" s="104">
        <f t="shared" si="224"/>
        <v>0</v>
      </c>
      <c r="AD1587" s="104">
        <f ca="1">IF(F1587="Arbeitgeberähnliche Stellung",OFFSET(MD!$Q$5,MATCH(Grundlagen_Abrechnung_KAE!$AK$7,MD_JAHR,0),0)*$H1587,IF(J1587&gt;0,AC1587,I1587))</f>
        <v>0</v>
      </c>
      <c r="AF1587" s="85" t="e">
        <f ca="1">OFFSET(MD!$P$5,MATCH($AK$7,MD_JAHR,0),0)*12</f>
        <v>#VALUE!</v>
      </c>
      <c r="AG1587" s="85">
        <f t="shared" si="225"/>
        <v>0</v>
      </c>
      <c r="AH1587" s="81"/>
      <c r="AJ1587" s="72"/>
      <c r="AK1587" s="72"/>
      <c r="AL1587" s="72"/>
      <c r="AM1587" s="72"/>
      <c r="AN1587" s="72"/>
    </row>
    <row r="1588" spans="2:40" ht="15" customHeight="1" x14ac:dyDescent="0.2">
      <c r="B1588" s="78"/>
      <c r="C1588" s="78"/>
      <c r="D1588" s="78"/>
      <c r="E1588" s="79"/>
      <c r="F1588" s="80"/>
      <c r="G1588" s="73"/>
      <c r="H1588" s="82"/>
      <c r="I1588" s="93"/>
      <c r="J1588" s="90"/>
      <c r="K1588" s="83"/>
      <c r="L1588" s="83"/>
      <c r="M1588" s="84"/>
      <c r="N1588" s="83"/>
      <c r="O1588" s="104" t="str">
        <f ca="1">IF($B1588="","",IF(F1588="Arbeitgeberähnliche Stellung",OFFSET(MD!$Q$5,MATCH(Grundlagen_Abrechnung_KAE!$AK$7,MD_JAHR,0),0)*$H1588,IF(((AD1588/12*M1588*12)+N1588)&gt;AF1588,AF1588/12,((AD1588/12*M1588*12)+N1588)/12)))</f>
        <v/>
      </c>
      <c r="P1588" s="90"/>
      <c r="Q1588" s="90"/>
      <c r="R1588" s="104">
        <f t="shared" si="218"/>
        <v>0</v>
      </c>
      <c r="T1588" s="145">
        <f t="shared" si="219"/>
        <v>0</v>
      </c>
      <c r="U1588" s="76">
        <f t="shared" ca="1" si="220"/>
        <v>0</v>
      </c>
      <c r="V1588" s="76">
        <f t="shared" ca="1" si="226"/>
        <v>0</v>
      </c>
      <c r="W1588" s="76">
        <f t="shared" ca="1" si="221"/>
        <v>0</v>
      </c>
      <c r="Y1588" s="106" t="str">
        <f t="shared" si="222"/>
        <v>prüfen</v>
      </c>
      <c r="Z1588" s="107" t="str">
        <f ca="1">IFERROR(OFFSET(MD!$U$5,MATCH(Grundlagen_Abrechnung_KAE!$E1588,MD_GENDER,0),0),"")</f>
        <v/>
      </c>
      <c r="AA1588" s="104">
        <f t="shared" si="223"/>
        <v>0</v>
      </c>
      <c r="AC1588" s="104">
        <f t="shared" si="224"/>
        <v>0</v>
      </c>
      <c r="AD1588" s="104">
        <f ca="1">IF(F1588="Arbeitgeberähnliche Stellung",OFFSET(MD!$Q$5,MATCH(Grundlagen_Abrechnung_KAE!$AK$7,MD_JAHR,0),0)*$H1588,IF(J1588&gt;0,AC1588,I1588))</f>
        <v>0</v>
      </c>
      <c r="AF1588" s="85" t="e">
        <f ca="1">OFFSET(MD!$P$5,MATCH($AK$7,MD_JAHR,0),0)*12</f>
        <v>#VALUE!</v>
      </c>
      <c r="AG1588" s="85">
        <f t="shared" si="225"/>
        <v>0</v>
      </c>
      <c r="AH1588" s="81"/>
      <c r="AJ1588" s="72"/>
      <c r="AK1588" s="72"/>
      <c r="AL1588" s="72"/>
      <c r="AM1588" s="72"/>
      <c r="AN1588" s="72"/>
    </row>
    <row r="1589" spans="2:40" ht="15" customHeight="1" x14ac:dyDescent="0.2">
      <c r="B1589" s="78"/>
      <c r="C1589" s="78"/>
      <c r="D1589" s="78"/>
      <c r="E1589" s="79"/>
      <c r="F1589" s="80"/>
      <c r="G1589" s="73"/>
      <c r="H1589" s="82"/>
      <c r="I1589" s="93"/>
      <c r="J1589" s="90"/>
      <c r="K1589" s="83"/>
      <c r="L1589" s="83"/>
      <c r="M1589" s="84"/>
      <c r="N1589" s="83"/>
      <c r="O1589" s="104" t="str">
        <f ca="1">IF($B1589="","",IF(F1589="Arbeitgeberähnliche Stellung",OFFSET(MD!$Q$5,MATCH(Grundlagen_Abrechnung_KAE!$AK$7,MD_JAHR,0),0)*$H1589,IF(((AD1589/12*M1589*12)+N1589)&gt;AF1589,AF1589/12,((AD1589/12*M1589*12)+N1589)/12)))</f>
        <v/>
      </c>
      <c r="P1589" s="90"/>
      <c r="Q1589" s="90"/>
      <c r="R1589" s="104">
        <f t="shared" si="218"/>
        <v>0</v>
      </c>
      <c r="T1589" s="145">
        <f t="shared" si="219"/>
        <v>0</v>
      </c>
      <c r="U1589" s="76">
        <f t="shared" ca="1" si="220"/>
        <v>0</v>
      </c>
      <c r="V1589" s="76">
        <f t="shared" ca="1" si="226"/>
        <v>0</v>
      </c>
      <c r="W1589" s="76">
        <f t="shared" ca="1" si="221"/>
        <v>0</v>
      </c>
      <c r="Y1589" s="106" t="str">
        <f t="shared" si="222"/>
        <v>prüfen</v>
      </c>
      <c r="Z1589" s="107" t="str">
        <f ca="1">IFERROR(OFFSET(MD!$U$5,MATCH(Grundlagen_Abrechnung_KAE!$E1589,MD_GENDER,0),0),"")</f>
        <v/>
      </c>
      <c r="AA1589" s="104">
        <f t="shared" si="223"/>
        <v>0</v>
      </c>
      <c r="AC1589" s="104">
        <f t="shared" si="224"/>
        <v>0</v>
      </c>
      <c r="AD1589" s="104">
        <f ca="1">IF(F1589="Arbeitgeberähnliche Stellung",OFFSET(MD!$Q$5,MATCH(Grundlagen_Abrechnung_KAE!$AK$7,MD_JAHR,0),0)*$H1589,IF(J1589&gt;0,AC1589,I1589))</f>
        <v>0</v>
      </c>
      <c r="AF1589" s="85" t="e">
        <f ca="1">OFFSET(MD!$P$5,MATCH($AK$7,MD_JAHR,0),0)*12</f>
        <v>#VALUE!</v>
      </c>
      <c r="AG1589" s="85">
        <f t="shared" si="225"/>
        <v>0</v>
      </c>
      <c r="AH1589" s="81"/>
      <c r="AJ1589" s="72"/>
      <c r="AK1589" s="72"/>
      <c r="AL1589" s="72"/>
      <c r="AM1589" s="72"/>
      <c r="AN1589" s="72"/>
    </row>
    <row r="1590" spans="2:40" ht="15" customHeight="1" x14ac:dyDescent="0.2">
      <c r="B1590" s="78"/>
      <c r="C1590" s="78"/>
      <c r="D1590" s="78"/>
      <c r="E1590" s="79"/>
      <c r="F1590" s="80"/>
      <c r="G1590" s="73"/>
      <c r="H1590" s="82"/>
      <c r="I1590" s="93"/>
      <c r="J1590" s="90"/>
      <c r="K1590" s="83"/>
      <c r="L1590" s="83"/>
      <c r="M1590" s="84"/>
      <c r="N1590" s="83"/>
      <c r="O1590" s="104" t="str">
        <f ca="1">IF($B1590="","",IF(F1590="Arbeitgeberähnliche Stellung",OFFSET(MD!$Q$5,MATCH(Grundlagen_Abrechnung_KAE!$AK$7,MD_JAHR,0),0)*$H1590,IF(((AD1590/12*M1590*12)+N1590)&gt;AF1590,AF1590/12,((AD1590/12*M1590*12)+N1590)/12)))</f>
        <v/>
      </c>
      <c r="P1590" s="90"/>
      <c r="Q1590" s="90"/>
      <c r="R1590" s="104">
        <f t="shared" si="218"/>
        <v>0</v>
      </c>
      <c r="T1590" s="145">
        <f t="shared" si="219"/>
        <v>0</v>
      </c>
      <c r="U1590" s="76">
        <f t="shared" ca="1" si="220"/>
        <v>0</v>
      </c>
      <c r="V1590" s="76">
        <f t="shared" ca="1" si="226"/>
        <v>0</v>
      </c>
      <c r="W1590" s="76">
        <f t="shared" ca="1" si="221"/>
        <v>0</v>
      </c>
      <c r="Y1590" s="106" t="str">
        <f t="shared" si="222"/>
        <v>prüfen</v>
      </c>
      <c r="Z1590" s="107" t="str">
        <f ca="1">IFERROR(OFFSET(MD!$U$5,MATCH(Grundlagen_Abrechnung_KAE!$E1590,MD_GENDER,0),0),"")</f>
        <v/>
      </c>
      <c r="AA1590" s="104">
        <f t="shared" si="223"/>
        <v>0</v>
      </c>
      <c r="AC1590" s="104">
        <f t="shared" si="224"/>
        <v>0</v>
      </c>
      <c r="AD1590" s="104">
        <f ca="1">IF(F1590="Arbeitgeberähnliche Stellung",OFFSET(MD!$Q$5,MATCH(Grundlagen_Abrechnung_KAE!$AK$7,MD_JAHR,0),0)*$H1590,IF(J1590&gt;0,AC1590,I1590))</f>
        <v>0</v>
      </c>
      <c r="AF1590" s="85" t="e">
        <f ca="1">OFFSET(MD!$P$5,MATCH($AK$7,MD_JAHR,0),0)*12</f>
        <v>#VALUE!</v>
      </c>
      <c r="AG1590" s="85">
        <f t="shared" si="225"/>
        <v>0</v>
      </c>
      <c r="AH1590" s="81"/>
      <c r="AJ1590" s="72"/>
      <c r="AK1590" s="72"/>
      <c r="AL1590" s="72"/>
      <c r="AM1590" s="72"/>
      <c r="AN1590" s="72"/>
    </row>
    <row r="1591" spans="2:40" ht="15" customHeight="1" x14ac:dyDescent="0.2">
      <c r="B1591" s="78"/>
      <c r="C1591" s="78"/>
      <c r="D1591" s="78"/>
      <c r="E1591" s="79"/>
      <c r="F1591" s="80"/>
      <c r="G1591" s="73"/>
      <c r="H1591" s="82"/>
      <c r="I1591" s="93"/>
      <c r="J1591" s="90"/>
      <c r="K1591" s="83"/>
      <c r="L1591" s="83"/>
      <c r="M1591" s="84"/>
      <c r="N1591" s="83"/>
      <c r="O1591" s="104" t="str">
        <f ca="1">IF($B1591="","",IF(F1591="Arbeitgeberähnliche Stellung",OFFSET(MD!$Q$5,MATCH(Grundlagen_Abrechnung_KAE!$AK$7,MD_JAHR,0),0)*$H1591,IF(((AD1591/12*M1591*12)+N1591)&gt;AF1591,AF1591/12,((AD1591/12*M1591*12)+N1591)/12)))</f>
        <v/>
      </c>
      <c r="P1591" s="90"/>
      <c r="Q1591" s="90"/>
      <c r="R1591" s="104">
        <f t="shared" si="218"/>
        <v>0</v>
      </c>
      <c r="T1591" s="145">
        <f t="shared" si="219"/>
        <v>0</v>
      </c>
      <c r="U1591" s="76">
        <f t="shared" ca="1" si="220"/>
        <v>0</v>
      </c>
      <c r="V1591" s="76">
        <f t="shared" ca="1" si="226"/>
        <v>0</v>
      </c>
      <c r="W1591" s="76">
        <f t="shared" ca="1" si="221"/>
        <v>0</v>
      </c>
      <c r="Y1591" s="106" t="str">
        <f t="shared" si="222"/>
        <v>prüfen</v>
      </c>
      <c r="Z1591" s="107" t="str">
        <f ca="1">IFERROR(OFFSET(MD!$U$5,MATCH(Grundlagen_Abrechnung_KAE!$E1591,MD_GENDER,0),0),"")</f>
        <v/>
      </c>
      <c r="AA1591" s="104">
        <f t="shared" si="223"/>
        <v>0</v>
      </c>
      <c r="AC1591" s="104">
        <f t="shared" si="224"/>
        <v>0</v>
      </c>
      <c r="AD1591" s="104">
        <f ca="1">IF(F1591="Arbeitgeberähnliche Stellung",OFFSET(MD!$Q$5,MATCH(Grundlagen_Abrechnung_KAE!$AK$7,MD_JAHR,0),0)*$H1591,IF(J1591&gt;0,AC1591,I1591))</f>
        <v>0</v>
      </c>
      <c r="AF1591" s="85" t="e">
        <f ca="1">OFFSET(MD!$P$5,MATCH($AK$7,MD_JAHR,0),0)*12</f>
        <v>#VALUE!</v>
      </c>
      <c r="AG1591" s="85">
        <f t="shared" si="225"/>
        <v>0</v>
      </c>
      <c r="AH1591" s="81"/>
      <c r="AJ1591" s="72"/>
      <c r="AK1591" s="72"/>
      <c r="AL1591" s="72"/>
      <c r="AM1591" s="72"/>
      <c r="AN1591" s="72"/>
    </row>
    <row r="1592" spans="2:40" ht="15" customHeight="1" x14ac:dyDescent="0.2">
      <c r="B1592" s="78"/>
      <c r="C1592" s="78"/>
      <c r="D1592" s="78"/>
      <c r="E1592" s="79"/>
      <c r="F1592" s="80"/>
      <c r="G1592" s="73"/>
      <c r="H1592" s="82"/>
      <c r="I1592" s="93"/>
      <c r="J1592" s="90"/>
      <c r="K1592" s="83"/>
      <c r="L1592" s="83"/>
      <c r="M1592" s="84"/>
      <c r="N1592" s="83"/>
      <c r="O1592" s="104" t="str">
        <f ca="1">IF($B1592="","",IF(F1592="Arbeitgeberähnliche Stellung",OFFSET(MD!$Q$5,MATCH(Grundlagen_Abrechnung_KAE!$AK$7,MD_JAHR,0),0)*$H1592,IF(((AD1592/12*M1592*12)+N1592)&gt;AF1592,AF1592/12,((AD1592/12*M1592*12)+N1592)/12)))</f>
        <v/>
      </c>
      <c r="P1592" s="90"/>
      <c r="Q1592" s="90"/>
      <c r="R1592" s="104">
        <f t="shared" si="218"/>
        <v>0</v>
      </c>
      <c r="T1592" s="145">
        <f t="shared" si="219"/>
        <v>0</v>
      </c>
      <c r="U1592" s="76">
        <f t="shared" ca="1" si="220"/>
        <v>0</v>
      </c>
      <c r="V1592" s="76">
        <f t="shared" ca="1" si="226"/>
        <v>0</v>
      </c>
      <c r="W1592" s="76">
        <f t="shared" ca="1" si="221"/>
        <v>0</v>
      </c>
      <c r="Y1592" s="106" t="str">
        <f t="shared" si="222"/>
        <v>prüfen</v>
      </c>
      <c r="Z1592" s="107" t="str">
        <f ca="1">IFERROR(OFFSET(MD!$U$5,MATCH(Grundlagen_Abrechnung_KAE!$E1592,MD_GENDER,0),0),"")</f>
        <v/>
      </c>
      <c r="AA1592" s="104">
        <f t="shared" si="223"/>
        <v>0</v>
      </c>
      <c r="AC1592" s="104">
        <f t="shared" si="224"/>
        <v>0</v>
      </c>
      <c r="AD1592" s="104">
        <f ca="1">IF(F1592="Arbeitgeberähnliche Stellung",OFFSET(MD!$Q$5,MATCH(Grundlagen_Abrechnung_KAE!$AK$7,MD_JAHR,0),0)*$H1592,IF(J1592&gt;0,AC1592,I1592))</f>
        <v>0</v>
      </c>
      <c r="AF1592" s="85" t="e">
        <f ca="1">OFFSET(MD!$P$5,MATCH($AK$7,MD_JAHR,0),0)*12</f>
        <v>#VALUE!</v>
      </c>
      <c r="AG1592" s="85">
        <f t="shared" si="225"/>
        <v>0</v>
      </c>
      <c r="AH1592" s="81"/>
      <c r="AJ1592" s="72"/>
      <c r="AK1592" s="72"/>
      <c r="AL1592" s="72"/>
      <c r="AM1592" s="72"/>
      <c r="AN1592" s="72"/>
    </row>
    <row r="1593" spans="2:40" ht="15" customHeight="1" x14ac:dyDescent="0.2">
      <c r="B1593" s="78"/>
      <c r="C1593" s="78"/>
      <c r="D1593" s="78"/>
      <c r="E1593" s="79"/>
      <c r="F1593" s="80"/>
      <c r="G1593" s="73"/>
      <c r="H1593" s="82"/>
      <c r="I1593" s="93"/>
      <c r="J1593" s="90"/>
      <c r="K1593" s="83"/>
      <c r="L1593" s="83"/>
      <c r="M1593" s="84"/>
      <c r="N1593" s="83"/>
      <c r="O1593" s="104" t="str">
        <f ca="1">IF($B1593="","",IF(F1593="Arbeitgeberähnliche Stellung",OFFSET(MD!$Q$5,MATCH(Grundlagen_Abrechnung_KAE!$AK$7,MD_JAHR,0),0)*$H1593,IF(((AD1593/12*M1593*12)+N1593)&gt;AF1593,AF1593/12,((AD1593/12*M1593*12)+N1593)/12)))</f>
        <v/>
      </c>
      <c r="P1593" s="90"/>
      <c r="Q1593" s="90"/>
      <c r="R1593" s="104">
        <f t="shared" si="218"/>
        <v>0</v>
      </c>
      <c r="T1593" s="145">
        <f t="shared" si="219"/>
        <v>0</v>
      </c>
      <c r="U1593" s="76">
        <f t="shared" ca="1" si="220"/>
        <v>0</v>
      </c>
      <c r="V1593" s="76">
        <f t="shared" ca="1" si="226"/>
        <v>0</v>
      </c>
      <c r="W1593" s="76">
        <f t="shared" ca="1" si="221"/>
        <v>0</v>
      </c>
      <c r="Y1593" s="106" t="str">
        <f t="shared" si="222"/>
        <v>prüfen</v>
      </c>
      <c r="Z1593" s="107" t="str">
        <f ca="1">IFERROR(OFFSET(MD!$U$5,MATCH(Grundlagen_Abrechnung_KAE!$E1593,MD_GENDER,0),0),"")</f>
        <v/>
      </c>
      <c r="AA1593" s="104">
        <f t="shared" si="223"/>
        <v>0</v>
      </c>
      <c r="AC1593" s="104">
        <f t="shared" si="224"/>
        <v>0</v>
      </c>
      <c r="AD1593" s="104">
        <f ca="1">IF(F1593="Arbeitgeberähnliche Stellung",OFFSET(MD!$Q$5,MATCH(Grundlagen_Abrechnung_KAE!$AK$7,MD_JAHR,0),0)*$H1593,IF(J1593&gt;0,AC1593,I1593))</f>
        <v>0</v>
      </c>
      <c r="AF1593" s="85" t="e">
        <f ca="1">OFFSET(MD!$P$5,MATCH($AK$7,MD_JAHR,0),0)*12</f>
        <v>#VALUE!</v>
      </c>
      <c r="AG1593" s="85">
        <f t="shared" si="225"/>
        <v>0</v>
      </c>
      <c r="AH1593" s="81"/>
      <c r="AJ1593" s="72"/>
      <c r="AK1593" s="72"/>
      <c r="AL1593" s="72"/>
      <c r="AM1593" s="72"/>
      <c r="AN1593" s="72"/>
    </row>
    <row r="1594" spans="2:40" ht="15" customHeight="1" x14ac:dyDescent="0.2">
      <c r="B1594" s="78"/>
      <c r="C1594" s="78"/>
      <c r="D1594" s="78"/>
      <c r="E1594" s="79"/>
      <c r="F1594" s="80"/>
      <c r="G1594" s="73"/>
      <c r="H1594" s="82"/>
      <c r="I1594" s="93"/>
      <c r="J1594" s="90"/>
      <c r="K1594" s="83"/>
      <c r="L1594" s="83"/>
      <c r="M1594" s="84"/>
      <c r="N1594" s="83"/>
      <c r="O1594" s="104" t="str">
        <f ca="1">IF($B1594="","",IF(F1594="Arbeitgeberähnliche Stellung",OFFSET(MD!$Q$5,MATCH(Grundlagen_Abrechnung_KAE!$AK$7,MD_JAHR,0),0)*$H1594,IF(((AD1594/12*M1594*12)+N1594)&gt;AF1594,AF1594/12,((AD1594/12*M1594*12)+N1594)/12)))</f>
        <v/>
      </c>
      <c r="P1594" s="90"/>
      <c r="Q1594" s="90"/>
      <c r="R1594" s="104">
        <f t="shared" si="218"/>
        <v>0</v>
      </c>
      <c r="T1594" s="145">
        <f t="shared" si="219"/>
        <v>0</v>
      </c>
      <c r="U1594" s="76">
        <f t="shared" ca="1" si="220"/>
        <v>0</v>
      </c>
      <c r="V1594" s="76">
        <f t="shared" ca="1" si="226"/>
        <v>0</v>
      </c>
      <c r="W1594" s="76">
        <f t="shared" ca="1" si="221"/>
        <v>0</v>
      </c>
      <c r="Y1594" s="106" t="str">
        <f t="shared" si="222"/>
        <v>prüfen</v>
      </c>
      <c r="Z1594" s="107" t="str">
        <f ca="1">IFERROR(OFFSET(MD!$U$5,MATCH(Grundlagen_Abrechnung_KAE!$E1594,MD_GENDER,0),0),"")</f>
        <v/>
      </c>
      <c r="AA1594" s="104">
        <f t="shared" si="223"/>
        <v>0</v>
      </c>
      <c r="AC1594" s="104">
        <f t="shared" si="224"/>
        <v>0</v>
      </c>
      <c r="AD1594" s="104">
        <f ca="1">IF(F1594="Arbeitgeberähnliche Stellung",OFFSET(MD!$Q$5,MATCH(Grundlagen_Abrechnung_KAE!$AK$7,MD_JAHR,0),0)*$H1594,IF(J1594&gt;0,AC1594,I1594))</f>
        <v>0</v>
      </c>
      <c r="AF1594" s="85" t="e">
        <f ca="1">OFFSET(MD!$P$5,MATCH($AK$7,MD_JAHR,0),0)*12</f>
        <v>#VALUE!</v>
      </c>
      <c r="AG1594" s="85">
        <f t="shared" si="225"/>
        <v>0</v>
      </c>
      <c r="AH1594" s="81"/>
      <c r="AJ1594" s="72"/>
      <c r="AK1594" s="72"/>
      <c r="AL1594" s="72"/>
      <c r="AM1594" s="72"/>
      <c r="AN1594" s="72"/>
    </row>
    <row r="1595" spans="2:40" ht="15" customHeight="1" x14ac:dyDescent="0.2">
      <c r="B1595" s="78"/>
      <c r="C1595" s="78"/>
      <c r="D1595" s="78"/>
      <c r="E1595" s="79"/>
      <c r="F1595" s="80"/>
      <c r="G1595" s="73"/>
      <c r="H1595" s="82"/>
      <c r="I1595" s="93"/>
      <c r="J1595" s="90"/>
      <c r="K1595" s="83"/>
      <c r="L1595" s="83"/>
      <c r="M1595" s="84"/>
      <c r="N1595" s="83"/>
      <c r="O1595" s="104" t="str">
        <f ca="1">IF($B1595="","",IF(F1595="Arbeitgeberähnliche Stellung",OFFSET(MD!$Q$5,MATCH(Grundlagen_Abrechnung_KAE!$AK$7,MD_JAHR,0),0)*$H1595,IF(((AD1595/12*M1595*12)+N1595)&gt;AF1595,AF1595/12,((AD1595/12*M1595*12)+N1595)/12)))</f>
        <v/>
      </c>
      <c r="P1595" s="90"/>
      <c r="Q1595" s="90"/>
      <c r="R1595" s="104">
        <f t="shared" si="218"/>
        <v>0</v>
      </c>
      <c r="T1595" s="145">
        <f t="shared" si="219"/>
        <v>0</v>
      </c>
      <c r="U1595" s="76">
        <f t="shared" ca="1" si="220"/>
        <v>0</v>
      </c>
      <c r="V1595" s="76">
        <f t="shared" ca="1" si="226"/>
        <v>0</v>
      </c>
      <c r="W1595" s="76">
        <f t="shared" ca="1" si="221"/>
        <v>0</v>
      </c>
      <c r="Y1595" s="106" t="str">
        <f t="shared" si="222"/>
        <v>prüfen</v>
      </c>
      <c r="Z1595" s="107" t="str">
        <f ca="1">IFERROR(OFFSET(MD!$U$5,MATCH(Grundlagen_Abrechnung_KAE!$E1595,MD_GENDER,0),0),"")</f>
        <v/>
      </c>
      <c r="AA1595" s="104">
        <f t="shared" si="223"/>
        <v>0</v>
      </c>
      <c r="AC1595" s="104">
        <f t="shared" si="224"/>
        <v>0</v>
      </c>
      <c r="AD1595" s="104">
        <f ca="1">IF(F1595="Arbeitgeberähnliche Stellung",OFFSET(MD!$Q$5,MATCH(Grundlagen_Abrechnung_KAE!$AK$7,MD_JAHR,0),0)*$H1595,IF(J1595&gt;0,AC1595,I1595))</f>
        <v>0</v>
      </c>
      <c r="AF1595" s="85" t="e">
        <f ca="1">OFFSET(MD!$P$5,MATCH($AK$7,MD_JAHR,0),0)*12</f>
        <v>#VALUE!</v>
      </c>
      <c r="AG1595" s="85">
        <f t="shared" si="225"/>
        <v>0</v>
      </c>
      <c r="AH1595" s="81"/>
      <c r="AJ1595" s="72"/>
      <c r="AK1595" s="72"/>
      <c r="AL1595" s="72"/>
      <c r="AM1595" s="72"/>
      <c r="AN1595" s="72"/>
    </row>
    <row r="1596" spans="2:40" ht="15" customHeight="1" x14ac:dyDescent="0.2">
      <c r="B1596" s="78"/>
      <c r="C1596" s="78"/>
      <c r="D1596" s="78"/>
      <c r="E1596" s="79"/>
      <c r="F1596" s="80"/>
      <c r="G1596" s="73"/>
      <c r="H1596" s="82"/>
      <c r="I1596" s="93"/>
      <c r="J1596" s="90"/>
      <c r="K1596" s="83"/>
      <c r="L1596" s="83"/>
      <c r="M1596" s="84"/>
      <c r="N1596" s="83"/>
      <c r="O1596" s="104" t="str">
        <f ca="1">IF($B1596="","",IF(F1596="Arbeitgeberähnliche Stellung",OFFSET(MD!$Q$5,MATCH(Grundlagen_Abrechnung_KAE!$AK$7,MD_JAHR,0),0)*$H1596,IF(((AD1596/12*M1596*12)+N1596)&gt;AF1596,AF1596/12,((AD1596/12*M1596*12)+N1596)/12)))</f>
        <v/>
      </c>
      <c r="P1596" s="90"/>
      <c r="Q1596" s="90"/>
      <c r="R1596" s="104">
        <f t="shared" si="218"/>
        <v>0</v>
      </c>
      <c r="T1596" s="145">
        <f t="shared" si="219"/>
        <v>0</v>
      </c>
      <c r="U1596" s="76">
        <f t="shared" ca="1" si="220"/>
        <v>0</v>
      </c>
      <c r="V1596" s="76">
        <f t="shared" ca="1" si="226"/>
        <v>0</v>
      </c>
      <c r="W1596" s="76">
        <f t="shared" ca="1" si="221"/>
        <v>0</v>
      </c>
      <c r="Y1596" s="106" t="str">
        <f t="shared" si="222"/>
        <v>prüfen</v>
      </c>
      <c r="Z1596" s="107" t="str">
        <f ca="1">IFERROR(OFFSET(MD!$U$5,MATCH(Grundlagen_Abrechnung_KAE!$E1596,MD_GENDER,0),0),"")</f>
        <v/>
      </c>
      <c r="AA1596" s="104">
        <f t="shared" si="223"/>
        <v>0</v>
      </c>
      <c r="AC1596" s="104">
        <f t="shared" si="224"/>
        <v>0</v>
      </c>
      <c r="AD1596" s="104">
        <f ca="1">IF(F1596="Arbeitgeberähnliche Stellung",OFFSET(MD!$Q$5,MATCH(Grundlagen_Abrechnung_KAE!$AK$7,MD_JAHR,0),0)*$H1596,IF(J1596&gt;0,AC1596,I1596))</f>
        <v>0</v>
      </c>
      <c r="AF1596" s="85" t="e">
        <f ca="1">OFFSET(MD!$P$5,MATCH($AK$7,MD_JAHR,0),0)*12</f>
        <v>#VALUE!</v>
      </c>
      <c r="AG1596" s="85">
        <f t="shared" si="225"/>
        <v>0</v>
      </c>
      <c r="AH1596" s="81"/>
      <c r="AJ1596" s="72"/>
      <c r="AK1596" s="72"/>
      <c r="AL1596" s="72"/>
      <c r="AM1596" s="72"/>
      <c r="AN1596" s="72"/>
    </row>
    <row r="1597" spans="2:40" ht="15" customHeight="1" x14ac:dyDescent="0.2">
      <c r="B1597" s="78"/>
      <c r="C1597" s="78"/>
      <c r="D1597" s="78"/>
      <c r="E1597" s="79"/>
      <c r="F1597" s="80"/>
      <c r="G1597" s="73"/>
      <c r="H1597" s="82"/>
      <c r="I1597" s="93"/>
      <c r="J1597" s="90"/>
      <c r="K1597" s="83"/>
      <c r="L1597" s="83"/>
      <c r="M1597" s="84"/>
      <c r="N1597" s="83"/>
      <c r="O1597" s="104" t="str">
        <f ca="1">IF($B1597="","",IF(F1597="Arbeitgeberähnliche Stellung",OFFSET(MD!$Q$5,MATCH(Grundlagen_Abrechnung_KAE!$AK$7,MD_JAHR,0),0)*$H1597,IF(((AD1597/12*M1597*12)+N1597)&gt;AF1597,AF1597/12,((AD1597/12*M1597*12)+N1597)/12)))</f>
        <v/>
      </c>
      <c r="P1597" s="90"/>
      <c r="Q1597" s="90"/>
      <c r="R1597" s="104">
        <f t="shared" si="218"/>
        <v>0</v>
      </c>
      <c r="T1597" s="145">
        <f t="shared" si="219"/>
        <v>0</v>
      </c>
      <c r="U1597" s="76">
        <f t="shared" ca="1" si="220"/>
        <v>0</v>
      </c>
      <c r="V1597" s="76">
        <f t="shared" ca="1" si="226"/>
        <v>0</v>
      </c>
      <c r="W1597" s="76">
        <f t="shared" ca="1" si="221"/>
        <v>0</v>
      </c>
      <c r="Y1597" s="106" t="str">
        <f t="shared" si="222"/>
        <v>prüfen</v>
      </c>
      <c r="Z1597" s="107" t="str">
        <f ca="1">IFERROR(OFFSET(MD!$U$5,MATCH(Grundlagen_Abrechnung_KAE!$E1597,MD_GENDER,0),0),"")</f>
        <v/>
      </c>
      <c r="AA1597" s="104">
        <f t="shared" si="223"/>
        <v>0</v>
      </c>
      <c r="AC1597" s="104">
        <f t="shared" si="224"/>
        <v>0</v>
      </c>
      <c r="AD1597" s="104">
        <f ca="1">IF(F1597="Arbeitgeberähnliche Stellung",OFFSET(MD!$Q$5,MATCH(Grundlagen_Abrechnung_KAE!$AK$7,MD_JAHR,0),0)*$H1597,IF(J1597&gt;0,AC1597,I1597))</f>
        <v>0</v>
      </c>
      <c r="AF1597" s="85" t="e">
        <f ca="1">OFFSET(MD!$P$5,MATCH($AK$7,MD_JAHR,0),0)*12</f>
        <v>#VALUE!</v>
      </c>
      <c r="AG1597" s="85">
        <f t="shared" si="225"/>
        <v>0</v>
      </c>
      <c r="AH1597" s="81"/>
      <c r="AJ1597" s="72"/>
      <c r="AK1597" s="72"/>
      <c r="AL1597" s="72"/>
      <c r="AM1597" s="72"/>
      <c r="AN1597" s="72"/>
    </row>
    <row r="1598" spans="2:40" ht="15" customHeight="1" x14ac:dyDescent="0.2">
      <c r="B1598" s="78"/>
      <c r="C1598" s="78"/>
      <c r="D1598" s="78"/>
      <c r="E1598" s="79"/>
      <c r="F1598" s="80"/>
      <c r="G1598" s="73"/>
      <c r="H1598" s="82"/>
      <c r="I1598" s="93"/>
      <c r="J1598" s="90"/>
      <c r="K1598" s="83"/>
      <c r="L1598" s="83"/>
      <c r="M1598" s="84"/>
      <c r="N1598" s="83"/>
      <c r="O1598" s="104" t="str">
        <f ca="1">IF($B1598="","",IF(F1598="Arbeitgeberähnliche Stellung",OFFSET(MD!$Q$5,MATCH(Grundlagen_Abrechnung_KAE!$AK$7,MD_JAHR,0),0)*$H1598,IF(((AD1598/12*M1598*12)+N1598)&gt;AF1598,AF1598/12,((AD1598/12*M1598*12)+N1598)/12)))</f>
        <v/>
      </c>
      <c r="P1598" s="90"/>
      <c r="Q1598" s="90"/>
      <c r="R1598" s="104">
        <f t="shared" si="218"/>
        <v>0</v>
      </c>
      <c r="T1598" s="145">
        <f t="shared" si="219"/>
        <v>0</v>
      </c>
      <c r="U1598" s="76">
        <f t="shared" ca="1" si="220"/>
        <v>0</v>
      </c>
      <c r="V1598" s="76">
        <f t="shared" ca="1" si="226"/>
        <v>0</v>
      </c>
      <c r="W1598" s="76">
        <f t="shared" ca="1" si="221"/>
        <v>0</v>
      </c>
      <c r="Y1598" s="106" t="str">
        <f t="shared" si="222"/>
        <v>prüfen</v>
      </c>
      <c r="Z1598" s="107" t="str">
        <f ca="1">IFERROR(OFFSET(MD!$U$5,MATCH(Grundlagen_Abrechnung_KAE!$E1598,MD_GENDER,0),0),"")</f>
        <v/>
      </c>
      <c r="AA1598" s="104">
        <f t="shared" si="223"/>
        <v>0</v>
      </c>
      <c r="AC1598" s="104">
        <f t="shared" si="224"/>
        <v>0</v>
      </c>
      <c r="AD1598" s="104">
        <f ca="1">IF(F1598="Arbeitgeberähnliche Stellung",OFFSET(MD!$Q$5,MATCH(Grundlagen_Abrechnung_KAE!$AK$7,MD_JAHR,0),0)*$H1598,IF(J1598&gt;0,AC1598,I1598))</f>
        <v>0</v>
      </c>
      <c r="AF1598" s="85" t="e">
        <f ca="1">OFFSET(MD!$P$5,MATCH($AK$7,MD_JAHR,0),0)*12</f>
        <v>#VALUE!</v>
      </c>
      <c r="AG1598" s="85">
        <f t="shared" si="225"/>
        <v>0</v>
      </c>
      <c r="AH1598" s="81"/>
      <c r="AJ1598" s="72"/>
      <c r="AK1598" s="72"/>
      <c r="AL1598" s="72"/>
      <c r="AM1598" s="72"/>
      <c r="AN1598" s="72"/>
    </row>
    <row r="1599" spans="2:40" ht="15" customHeight="1" x14ac:dyDescent="0.2">
      <c r="B1599" s="78"/>
      <c r="C1599" s="78"/>
      <c r="D1599" s="78"/>
      <c r="E1599" s="79"/>
      <c r="F1599" s="80"/>
      <c r="G1599" s="73"/>
      <c r="H1599" s="82"/>
      <c r="I1599" s="93"/>
      <c r="J1599" s="90"/>
      <c r="K1599" s="83"/>
      <c r="L1599" s="83"/>
      <c r="M1599" s="84"/>
      <c r="N1599" s="83"/>
      <c r="O1599" s="104" t="str">
        <f ca="1">IF($B1599="","",IF(F1599="Arbeitgeberähnliche Stellung",OFFSET(MD!$Q$5,MATCH(Grundlagen_Abrechnung_KAE!$AK$7,MD_JAHR,0),0)*$H1599,IF(((AD1599/12*M1599*12)+N1599)&gt;AF1599,AF1599/12,((AD1599/12*M1599*12)+N1599)/12)))</f>
        <v/>
      </c>
      <c r="P1599" s="90"/>
      <c r="Q1599" s="90"/>
      <c r="R1599" s="104">
        <f t="shared" si="218"/>
        <v>0</v>
      </c>
      <c r="T1599" s="145">
        <f t="shared" si="219"/>
        <v>0</v>
      </c>
      <c r="U1599" s="76">
        <f t="shared" ca="1" si="220"/>
        <v>0</v>
      </c>
      <c r="V1599" s="76">
        <f t="shared" ca="1" si="226"/>
        <v>0</v>
      </c>
      <c r="W1599" s="76">
        <f t="shared" ca="1" si="221"/>
        <v>0</v>
      </c>
      <c r="Y1599" s="106" t="str">
        <f t="shared" si="222"/>
        <v>prüfen</v>
      </c>
      <c r="Z1599" s="107" t="str">
        <f ca="1">IFERROR(OFFSET(MD!$U$5,MATCH(Grundlagen_Abrechnung_KAE!$E1599,MD_GENDER,0),0),"")</f>
        <v/>
      </c>
      <c r="AA1599" s="104">
        <f t="shared" si="223"/>
        <v>0</v>
      </c>
      <c r="AC1599" s="104">
        <f t="shared" si="224"/>
        <v>0</v>
      </c>
      <c r="AD1599" s="104">
        <f ca="1">IF(F1599="Arbeitgeberähnliche Stellung",OFFSET(MD!$Q$5,MATCH(Grundlagen_Abrechnung_KAE!$AK$7,MD_JAHR,0),0)*$H1599,IF(J1599&gt;0,AC1599,I1599))</f>
        <v>0</v>
      </c>
      <c r="AF1599" s="85" t="e">
        <f ca="1">OFFSET(MD!$P$5,MATCH($AK$7,MD_JAHR,0),0)*12</f>
        <v>#VALUE!</v>
      </c>
      <c r="AG1599" s="85">
        <f t="shared" si="225"/>
        <v>0</v>
      </c>
      <c r="AH1599" s="81"/>
      <c r="AJ1599" s="72"/>
      <c r="AK1599" s="72"/>
      <c r="AL1599" s="72"/>
      <c r="AM1599" s="72"/>
      <c r="AN1599" s="72"/>
    </row>
    <row r="1600" spans="2:40" ht="15" customHeight="1" x14ac:dyDescent="0.2">
      <c r="B1600" s="78"/>
      <c r="C1600" s="78"/>
      <c r="D1600" s="78"/>
      <c r="E1600" s="79"/>
      <c r="F1600" s="80"/>
      <c r="G1600" s="73"/>
      <c r="H1600" s="82"/>
      <c r="I1600" s="93"/>
      <c r="J1600" s="90"/>
      <c r="K1600" s="83"/>
      <c r="L1600" s="83"/>
      <c r="M1600" s="84"/>
      <c r="N1600" s="83"/>
      <c r="O1600" s="104" t="str">
        <f ca="1">IF($B1600="","",IF(F1600="Arbeitgeberähnliche Stellung",OFFSET(MD!$Q$5,MATCH(Grundlagen_Abrechnung_KAE!$AK$7,MD_JAHR,0),0)*$H1600,IF(((AD1600/12*M1600*12)+N1600)&gt;AF1600,AF1600/12,((AD1600/12*M1600*12)+N1600)/12)))</f>
        <v/>
      </c>
      <c r="P1600" s="90"/>
      <c r="Q1600" s="90"/>
      <c r="R1600" s="104">
        <f t="shared" si="218"/>
        <v>0</v>
      </c>
      <c r="T1600" s="145">
        <f t="shared" si="219"/>
        <v>0</v>
      </c>
      <c r="U1600" s="76">
        <f t="shared" ca="1" si="220"/>
        <v>0</v>
      </c>
      <c r="V1600" s="76">
        <f t="shared" ca="1" si="226"/>
        <v>0</v>
      </c>
      <c r="W1600" s="76">
        <f t="shared" ca="1" si="221"/>
        <v>0</v>
      </c>
      <c r="Y1600" s="106" t="str">
        <f t="shared" si="222"/>
        <v>prüfen</v>
      </c>
      <c r="Z1600" s="107" t="str">
        <f ca="1">IFERROR(OFFSET(MD!$U$5,MATCH(Grundlagen_Abrechnung_KAE!$E1600,MD_GENDER,0),0),"")</f>
        <v/>
      </c>
      <c r="AA1600" s="104">
        <f t="shared" si="223"/>
        <v>0</v>
      </c>
      <c r="AC1600" s="104">
        <f t="shared" si="224"/>
        <v>0</v>
      </c>
      <c r="AD1600" s="104">
        <f ca="1">IF(F1600="Arbeitgeberähnliche Stellung",OFFSET(MD!$Q$5,MATCH(Grundlagen_Abrechnung_KAE!$AK$7,MD_JAHR,0),0)*$H1600,IF(J1600&gt;0,AC1600,I1600))</f>
        <v>0</v>
      </c>
      <c r="AF1600" s="85" t="e">
        <f ca="1">OFFSET(MD!$P$5,MATCH($AK$7,MD_JAHR,0),0)*12</f>
        <v>#VALUE!</v>
      </c>
      <c r="AG1600" s="85">
        <f t="shared" si="225"/>
        <v>0</v>
      </c>
      <c r="AH1600" s="81"/>
      <c r="AJ1600" s="72"/>
      <c r="AK1600" s="72"/>
      <c r="AL1600" s="72"/>
      <c r="AM1600" s="72"/>
      <c r="AN1600" s="72"/>
    </row>
    <row r="1601" spans="2:40" ht="15" customHeight="1" x14ac:dyDescent="0.2">
      <c r="B1601" s="78"/>
      <c r="C1601" s="78"/>
      <c r="D1601" s="78"/>
      <c r="E1601" s="79"/>
      <c r="F1601" s="80"/>
      <c r="G1601" s="73"/>
      <c r="H1601" s="82"/>
      <c r="I1601" s="93"/>
      <c r="J1601" s="90"/>
      <c r="K1601" s="83"/>
      <c r="L1601" s="83"/>
      <c r="M1601" s="84"/>
      <c r="N1601" s="83"/>
      <c r="O1601" s="104" t="str">
        <f ca="1">IF($B1601="","",IF(F1601="Arbeitgeberähnliche Stellung",OFFSET(MD!$Q$5,MATCH(Grundlagen_Abrechnung_KAE!$AK$7,MD_JAHR,0),0)*$H1601,IF(((AD1601/12*M1601*12)+N1601)&gt;AF1601,AF1601/12,((AD1601/12*M1601*12)+N1601)/12)))</f>
        <v/>
      </c>
      <c r="P1601" s="90"/>
      <c r="Q1601" s="90"/>
      <c r="R1601" s="104">
        <f t="shared" si="218"/>
        <v>0</v>
      </c>
      <c r="T1601" s="145">
        <f t="shared" si="219"/>
        <v>0</v>
      </c>
      <c r="U1601" s="76">
        <f t="shared" ca="1" si="220"/>
        <v>0</v>
      </c>
      <c r="V1601" s="76">
        <f t="shared" ca="1" si="226"/>
        <v>0</v>
      </c>
      <c r="W1601" s="76">
        <f t="shared" ca="1" si="221"/>
        <v>0</v>
      </c>
      <c r="Y1601" s="106" t="str">
        <f t="shared" si="222"/>
        <v>prüfen</v>
      </c>
      <c r="Z1601" s="107" t="str">
        <f ca="1">IFERROR(OFFSET(MD!$U$5,MATCH(Grundlagen_Abrechnung_KAE!$E1601,MD_GENDER,0),0),"")</f>
        <v/>
      </c>
      <c r="AA1601" s="104">
        <f t="shared" si="223"/>
        <v>0</v>
      </c>
      <c r="AC1601" s="104">
        <f t="shared" si="224"/>
        <v>0</v>
      </c>
      <c r="AD1601" s="104">
        <f ca="1">IF(F1601="Arbeitgeberähnliche Stellung",OFFSET(MD!$Q$5,MATCH(Grundlagen_Abrechnung_KAE!$AK$7,MD_JAHR,0),0)*$H1601,IF(J1601&gt;0,AC1601,I1601))</f>
        <v>0</v>
      </c>
      <c r="AF1601" s="85" t="e">
        <f ca="1">OFFSET(MD!$P$5,MATCH($AK$7,MD_JAHR,0),0)*12</f>
        <v>#VALUE!</v>
      </c>
      <c r="AG1601" s="85">
        <f t="shared" si="225"/>
        <v>0</v>
      </c>
      <c r="AH1601" s="81"/>
      <c r="AJ1601" s="72"/>
      <c r="AK1601" s="72"/>
      <c r="AL1601" s="72"/>
      <c r="AM1601" s="72"/>
      <c r="AN1601" s="72"/>
    </row>
    <row r="1602" spans="2:40" ht="15" customHeight="1" x14ac:dyDescent="0.2">
      <c r="B1602" s="78"/>
      <c r="C1602" s="78"/>
      <c r="D1602" s="78"/>
      <c r="E1602" s="79"/>
      <c r="F1602" s="80"/>
      <c r="G1602" s="73"/>
      <c r="H1602" s="82"/>
      <c r="I1602" s="93"/>
      <c r="J1602" s="90"/>
      <c r="K1602" s="83"/>
      <c r="L1602" s="83"/>
      <c r="M1602" s="84"/>
      <c r="N1602" s="83"/>
      <c r="O1602" s="104" t="str">
        <f ca="1">IF($B1602="","",IF(F1602="Arbeitgeberähnliche Stellung",OFFSET(MD!$Q$5,MATCH(Grundlagen_Abrechnung_KAE!$AK$7,MD_JAHR,0),0)*$H1602,IF(((AD1602/12*M1602*12)+N1602)&gt;AF1602,AF1602/12,((AD1602/12*M1602*12)+N1602)/12)))</f>
        <v/>
      </c>
      <c r="P1602" s="90"/>
      <c r="Q1602" s="90"/>
      <c r="R1602" s="104">
        <f t="shared" si="218"/>
        <v>0</v>
      </c>
      <c r="T1602" s="145">
        <f t="shared" si="219"/>
        <v>0</v>
      </c>
      <c r="U1602" s="76">
        <f t="shared" ca="1" si="220"/>
        <v>0</v>
      </c>
      <c r="V1602" s="76">
        <f t="shared" ca="1" si="226"/>
        <v>0</v>
      </c>
      <c r="W1602" s="76">
        <f t="shared" ca="1" si="221"/>
        <v>0</v>
      </c>
      <c r="Y1602" s="106" t="str">
        <f t="shared" si="222"/>
        <v>prüfen</v>
      </c>
      <c r="Z1602" s="107" t="str">
        <f ca="1">IFERROR(OFFSET(MD!$U$5,MATCH(Grundlagen_Abrechnung_KAE!$E1602,MD_GENDER,0),0),"")</f>
        <v/>
      </c>
      <c r="AA1602" s="104">
        <f t="shared" si="223"/>
        <v>0</v>
      </c>
      <c r="AC1602" s="104">
        <f t="shared" si="224"/>
        <v>0</v>
      </c>
      <c r="AD1602" s="104">
        <f ca="1">IF(F1602="Arbeitgeberähnliche Stellung",OFFSET(MD!$Q$5,MATCH(Grundlagen_Abrechnung_KAE!$AK$7,MD_JAHR,0),0)*$H1602,IF(J1602&gt;0,AC1602,I1602))</f>
        <v>0</v>
      </c>
      <c r="AF1602" s="85" t="e">
        <f ca="1">OFFSET(MD!$P$5,MATCH($AK$7,MD_JAHR,0),0)*12</f>
        <v>#VALUE!</v>
      </c>
      <c r="AG1602" s="85">
        <f t="shared" si="225"/>
        <v>0</v>
      </c>
      <c r="AH1602" s="81"/>
      <c r="AJ1602" s="72"/>
      <c r="AK1602" s="72"/>
      <c r="AL1602" s="72"/>
      <c r="AM1602" s="72"/>
      <c r="AN1602" s="72"/>
    </row>
    <row r="1603" spans="2:40" ht="15" customHeight="1" x14ac:dyDescent="0.2">
      <c r="B1603" s="78"/>
      <c r="C1603" s="78"/>
      <c r="D1603" s="78"/>
      <c r="E1603" s="79"/>
      <c r="F1603" s="80"/>
      <c r="G1603" s="73"/>
      <c r="H1603" s="82"/>
      <c r="I1603" s="93"/>
      <c r="J1603" s="90"/>
      <c r="K1603" s="83"/>
      <c r="L1603" s="83"/>
      <c r="M1603" s="84"/>
      <c r="N1603" s="83"/>
      <c r="O1603" s="104" t="str">
        <f ca="1">IF($B1603="","",IF(F1603="Arbeitgeberähnliche Stellung",OFFSET(MD!$Q$5,MATCH(Grundlagen_Abrechnung_KAE!$AK$7,MD_JAHR,0),0)*$H1603,IF(((AD1603/12*M1603*12)+N1603)&gt;AF1603,AF1603/12,((AD1603/12*M1603*12)+N1603)/12)))</f>
        <v/>
      </c>
      <c r="P1603" s="90"/>
      <c r="Q1603" s="90"/>
      <c r="R1603" s="104">
        <f t="shared" si="218"/>
        <v>0</v>
      </c>
      <c r="T1603" s="145">
        <f t="shared" si="219"/>
        <v>0</v>
      </c>
      <c r="U1603" s="76">
        <f t="shared" ca="1" si="220"/>
        <v>0</v>
      </c>
      <c r="V1603" s="76">
        <f t="shared" ca="1" si="226"/>
        <v>0</v>
      </c>
      <c r="W1603" s="76">
        <f t="shared" ca="1" si="221"/>
        <v>0</v>
      </c>
      <c r="Y1603" s="106" t="str">
        <f t="shared" si="222"/>
        <v>prüfen</v>
      </c>
      <c r="Z1603" s="107" t="str">
        <f ca="1">IFERROR(OFFSET(MD!$U$5,MATCH(Grundlagen_Abrechnung_KAE!$E1603,MD_GENDER,0),0),"")</f>
        <v/>
      </c>
      <c r="AA1603" s="104">
        <f t="shared" si="223"/>
        <v>0</v>
      </c>
      <c r="AC1603" s="104">
        <f t="shared" si="224"/>
        <v>0</v>
      </c>
      <c r="AD1603" s="104">
        <f ca="1">IF(F1603="Arbeitgeberähnliche Stellung",OFFSET(MD!$Q$5,MATCH(Grundlagen_Abrechnung_KAE!$AK$7,MD_JAHR,0),0)*$H1603,IF(J1603&gt;0,AC1603,I1603))</f>
        <v>0</v>
      </c>
      <c r="AF1603" s="85" t="e">
        <f ca="1">OFFSET(MD!$P$5,MATCH($AK$7,MD_JAHR,0),0)*12</f>
        <v>#VALUE!</v>
      </c>
      <c r="AG1603" s="85">
        <f t="shared" si="225"/>
        <v>0</v>
      </c>
      <c r="AH1603" s="81"/>
      <c r="AJ1603" s="72"/>
      <c r="AK1603" s="72"/>
      <c r="AL1603" s="72"/>
      <c r="AM1603" s="72"/>
      <c r="AN1603" s="72"/>
    </row>
    <row r="1604" spans="2:40" ht="15" customHeight="1" x14ac:dyDescent="0.2">
      <c r="B1604" s="78"/>
      <c r="C1604" s="78"/>
      <c r="D1604" s="78"/>
      <c r="E1604" s="79"/>
      <c r="F1604" s="80"/>
      <c r="G1604" s="73"/>
      <c r="H1604" s="82"/>
      <c r="I1604" s="93"/>
      <c r="J1604" s="90"/>
      <c r="K1604" s="83"/>
      <c r="L1604" s="83"/>
      <c r="M1604" s="84"/>
      <c r="N1604" s="83"/>
      <c r="O1604" s="104" t="str">
        <f ca="1">IF($B1604="","",IF(F1604="Arbeitgeberähnliche Stellung",OFFSET(MD!$Q$5,MATCH(Grundlagen_Abrechnung_KAE!$AK$7,MD_JAHR,0),0)*$H1604,IF(((AD1604/12*M1604*12)+N1604)&gt;AF1604,AF1604/12,((AD1604/12*M1604*12)+N1604)/12)))</f>
        <v/>
      </c>
      <c r="P1604" s="90"/>
      <c r="Q1604" s="90"/>
      <c r="R1604" s="104">
        <f t="shared" si="218"/>
        <v>0</v>
      </c>
      <c r="T1604" s="145">
        <f t="shared" si="219"/>
        <v>0</v>
      </c>
      <c r="U1604" s="76">
        <f t="shared" ca="1" si="220"/>
        <v>0</v>
      </c>
      <c r="V1604" s="76">
        <f t="shared" ca="1" si="226"/>
        <v>0</v>
      </c>
      <c r="W1604" s="76">
        <f t="shared" ca="1" si="221"/>
        <v>0</v>
      </c>
      <c r="Y1604" s="106" t="str">
        <f t="shared" si="222"/>
        <v>prüfen</v>
      </c>
      <c r="Z1604" s="107" t="str">
        <f ca="1">IFERROR(OFFSET(MD!$U$5,MATCH(Grundlagen_Abrechnung_KAE!$E1604,MD_GENDER,0),0),"")</f>
        <v/>
      </c>
      <c r="AA1604" s="104">
        <f t="shared" si="223"/>
        <v>0</v>
      </c>
      <c r="AC1604" s="104">
        <f t="shared" si="224"/>
        <v>0</v>
      </c>
      <c r="AD1604" s="104">
        <f ca="1">IF(F1604="Arbeitgeberähnliche Stellung",OFFSET(MD!$Q$5,MATCH(Grundlagen_Abrechnung_KAE!$AK$7,MD_JAHR,0),0)*$H1604,IF(J1604&gt;0,AC1604,I1604))</f>
        <v>0</v>
      </c>
      <c r="AF1604" s="85" t="e">
        <f ca="1">OFFSET(MD!$P$5,MATCH($AK$7,MD_JAHR,0),0)*12</f>
        <v>#VALUE!</v>
      </c>
      <c r="AG1604" s="85">
        <f t="shared" si="225"/>
        <v>0</v>
      </c>
      <c r="AH1604" s="81"/>
      <c r="AJ1604" s="72"/>
      <c r="AK1604" s="72"/>
      <c r="AL1604" s="72"/>
      <c r="AM1604" s="72"/>
      <c r="AN1604" s="72"/>
    </row>
    <row r="1605" spans="2:40" ht="15" customHeight="1" x14ac:dyDescent="0.2">
      <c r="B1605" s="78"/>
      <c r="C1605" s="78"/>
      <c r="D1605" s="78"/>
      <c r="E1605" s="79"/>
      <c r="F1605" s="80"/>
      <c r="G1605" s="73"/>
      <c r="H1605" s="82"/>
      <c r="I1605" s="93"/>
      <c r="J1605" s="90"/>
      <c r="K1605" s="83"/>
      <c r="L1605" s="83"/>
      <c r="M1605" s="84"/>
      <c r="N1605" s="83"/>
      <c r="O1605" s="104" t="str">
        <f ca="1">IF($B1605="","",IF(F1605="Arbeitgeberähnliche Stellung",OFFSET(MD!$Q$5,MATCH(Grundlagen_Abrechnung_KAE!$AK$7,MD_JAHR,0),0)*$H1605,IF(((AD1605/12*M1605*12)+N1605)&gt;AF1605,AF1605/12,((AD1605/12*M1605*12)+N1605)/12)))</f>
        <v/>
      </c>
      <c r="P1605" s="90"/>
      <c r="Q1605" s="90"/>
      <c r="R1605" s="104">
        <f t="shared" si="218"/>
        <v>0</v>
      </c>
      <c r="T1605" s="145">
        <f t="shared" si="219"/>
        <v>0</v>
      </c>
      <c r="U1605" s="76">
        <f t="shared" ca="1" si="220"/>
        <v>0</v>
      </c>
      <c r="V1605" s="76">
        <f t="shared" ca="1" si="226"/>
        <v>0</v>
      </c>
      <c r="W1605" s="76">
        <f t="shared" ca="1" si="221"/>
        <v>0</v>
      </c>
      <c r="Y1605" s="106" t="str">
        <f t="shared" si="222"/>
        <v>prüfen</v>
      </c>
      <c r="Z1605" s="107" t="str">
        <f ca="1">IFERROR(OFFSET(MD!$U$5,MATCH(Grundlagen_Abrechnung_KAE!$E1605,MD_GENDER,0),0),"")</f>
        <v/>
      </c>
      <c r="AA1605" s="104">
        <f t="shared" si="223"/>
        <v>0</v>
      </c>
      <c r="AC1605" s="104">
        <f t="shared" si="224"/>
        <v>0</v>
      </c>
      <c r="AD1605" s="104">
        <f ca="1">IF(F1605="Arbeitgeberähnliche Stellung",OFFSET(MD!$Q$5,MATCH(Grundlagen_Abrechnung_KAE!$AK$7,MD_JAHR,0),0)*$H1605,IF(J1605&gt;0,AC1605,I1605))</f>
        <v>0</v>
      </c>
      <c r="AF1605" s="85" t="e">
        <f ca="1">OFFSET(MD!$P$5,MATCH($AK$7,MD_JAHR,0),0)*12</f>
        <v>#VALUE!</v>
      </c>
      <c r="AG1605" s="85">
        <f t="shared" si="225"/>
        <v>0</v>
      </c>
      <c r="AH1605" s="81"/>
      <c r="AJ1605" s="72"/>
      <c r="AK1605" s="72"/>
      <c r="AL1605" s="72"/>
      <c r="AM1605" s="72"/>
      <c r="AN1605" s="72"/>
    </row>
    <row r="1606" spans="2:40" ht="15" customHeight="1" x14ac:dyDescent="0.2">
      <c r="B1606" s="78"/>
      <c r="C1606" s="78"/>
      <c r="D1606" s="78"/>
      <c r="E1606" s="79"/>
      <c r="F1606" s="80"/>
      <c r="G1606" s="73"/>
      <c r="H1606" s="82"/>
      <c r="I1606" s="93"/>
      <c r="J1606" s="90"/>
      <c r="K1606" s="83"/>
      <c r="L1606" s="83"/>
      <c r="M1606" s="84"/>
      <c r="N1606" s="83"/>
      <c r="O1606" s="104" t="str">
        <f ca="1">IF($B1606="","",IF(F1606="Arbeitgeberähnliche Stellung",OFFSET(MD!$Q$5,MATCH(Grundlagen_Abrechnung_KAE!$AK$7,MD_JAHR,0),0)*$H1606,IF(((AD1606/12*M1606*12)+N1606)&gt;AF1606,AF1606/12,((AD1606/12*M1606*12)+N1606)/12)))</f>
        <v/>
      </c>
      <c r="P1606" s="90"/>
      <c r="Q1606" s="90"/>
      <c r="R1606" s="104">
        <f t="shared" si="218"/>
        <v>0</v>
      </c>
      <c r="T1606" s="145">
        <f t="shared" si="219"/>
        <v>0</v>
      </c>
      <c r="U1606" s="76">
        <f t="shared" ca="1" si="220"/>
        <v>0</v>
      </c>
      <c r="V1606" s="76">
        <f t="shared" ca="1" si="226"/>
        <v>0</v>
      </c>
      <c r="W1606" s="76">
        <f t="shared" ca="1" si="221"/>
        <v>0</v>
      </c>
      <c r="Y1606" s="106" t="str">
        <f t="shared" si="222"/>
        <v>prüfen</v>
      </c>
      <c r="Z1606" s="107" t="str">
        <f ca="1">IFERROR(OFFSET(MD!$U$5,MATCH(Grundlagen_Abrechnung_KAE!$E1606,MD_GENDER,0),0),"")</f>
        <v/>
      </c>
      <c r="AA1606" s="104">
        <f t="shared" si="223"/>
        <v>0</v>
      </c>
      <c r="AC1606" s="104">
        <f t="shared" si="224"/>
        <v>0</v>
      </c>
      <c r="AD1606" s="104">
        <f ca="1">IF(F1606="Arbeitgeberähnliche Stellung",OFFSET(MD!$Q$5,MATCH(Grundlagen_Abrechnung_KAE!$AK$7,MD_JAHR,0),0)*$H1606,IF(J1606&gt;0,AC1606,I1606))</f>
        <v>0</v>
      </c>
      <c r="AF1606" s="85" t="e">
        <f ca="1">OFFSET(MD!$P$5,MATCH($AK$7,MD_JAHR,0),0)*12</f>
        <v>#VALUE!</v>
      </c>
      <c r="AG1606" s="85">
        <f t="shared" si="225"/>
        <v>0</v>
      </c>
      <c r="AH1606" s="81"/>
      <c r="AJ1606" s="72"/>
      <c r="AK1606" s="72"/>
      <c r="AL1606" s="72"/>
      <c r="AM1606" s="72"/>
      <c r="AN1606" s="72"/>
    </row>
    <row r="1607" spans="2:40" ht="15" customHeight="1" x14ac:dyDescent="0.2">
      <c r="B1607" s="78"/>
      <c r="C1607" s="78"/>
      <c r="D1607" s="78"/>
      <c r="E1607" s="79"/>
      <c r="F1607" s="80"/>
      <c r="G1607" s="73"/>
      <c r="H1607" s="82"/>
      <c r="I1607" s="93"/>
      <c r="J1607" s="90"/>
      <c r="K1607" s="83"/>
      <c r="L1607" s="83"/>
      <c r="M1607" s="84"/>
      <c r="N1607" s="83"/>
      <c r="O1607" s="104" t="str">
        <f ca="1">IF($B1607="","",IF(F1607="Arbeitgeberähnliche Stellung",OFFSET(MD!$Q$5,MATCH(Grundlagen_Abrechnung_KAE!$AK$7,MD_JAHR,0),0)*$H1607,IF(((AD1607/12*M1607*12)+N1607)&gt;AF1607,AF1607/12,((AD1607/12*M1607*12)+N1607)/12)))</f>
        <v/>
      </c>
      <c r="P1607" s="90"/>
      <c r="Q1607" s="90"/>
      <c r="R1607" s="104">
        <f t="shared" si="218"/>
        <v>0</v>
      </c>
      <c r="T1607" s="145">
        <f t="shared" si="219"/>
        <v>0</v>
      </c>
      <c r="U1607" s="76">
        <f t="shared" ca="1" si="220"/>
        <v>0</v>
      </c>
      <c r="V1607" s="76">
        <f t="shared" ca="1" si="226"/>
        <v>0</v>
      </c>
      <c r="W1607" s="76">
        <f t="shared" ca="1" si="221"/>
        <v>0</v>
      </c>
      <c r="Y1607" s="106" t="str">
        <f t="shared" si="222"/>
        <v>prüfen</v>
      </c>
      <c r="Z1607" s="107" t="str">
        <f ca="1">IFERROR(OFFSET(MD!$U$5,MATCH(Grundlagen_Abrechnung_KAE!$E1607,MD_GENDER,0),0),"")</f>
        <v/>
      </c>
      <c r="AA1607" s="104">
        <f t="shared" si="223"/>
        <v>0</v>
      </c>
      <c r="AC1607" s="104">
        <f t="shared" si="224"/>
        <v>0</v>
      </c>
      <c r="AD1607" s="104">
        <f ca="1">IF(F1607="Arbeitgeberähnliche Stellung",OFFSET(MD!$Q$5,MATCH(Grundlagen_Abrechnung_KAE!$AK$7,MD_JAHR,0),0)*$H1607,IF(J1607&gt;0,AC1607,I1607))</f>
        <v>0</v>
      </c>
      <c r="AF1607" s="85" t="e">
        <f ca="1">OFFSET(MD!$P$5,MATCH($AK$7,MD_JAHR,0),0)*12</f>
        <v>#VALUE!</v>
      </c>
      <c r="AG1607" s="85">
        <f t="shared" si="225"/>
        <v>0</v>
      </c>
      <c r="AH1607" s="81"/>
      <c r="AJ1607" s="72"/>
      <c r="AK1607" s="72"/>
      <c r="AL1607" s="72"/>
      <c r="AM1607" s="72"/>
      <c r="AN1607" s="72"/>
    </row>
    <row r="1608" spans="2:40" ht="15" customHeight="1" x14ac:dyDescent="0.2">
      <c r="B1608" s="78"/>
      <c r="C1608" s="78"/>
      <c r="D1608" s="78"/>
      <c r="E1608" s="79"/>
      <c r="F1608" s="80"/>
      <c r="G1608" s="73"/>
      <c r="H1608" s="82"/>
      <c r="I1608" s="93"/>
      <c r="J1608" s="90"/>
      <c r="K1608" s="83"/>
      <c r="L1608" s="83"/>
      <c r="M1608" s="84"/>
      <c r="N1608" s="83"/>
      <c r="O1608" s="104" t="str">
        <f ca="1">IF($B1608="","",IF(F1608="Arbeitgeberähnliche Stellung",OFFSET(MD!$Q$5,MATCH(Grundlagen_Abrechnung_KAE!$AK$7,MD_JAHR,0),0)*$H1608,IF(((AD1608/12*M1608*12)+N1608)&gt;AF1608,AF1608/12,((AD1608/12*M1608*12)+N1608)/12)))</f>
        <v/>
      </c>
      <c r="P1608" s="90"/>
      <c r="Q1608" s="90"/>
      <c r="R1608" s="104">
        <f t="shared" si="218"/>
        <v>0</v>
      </c>
      <c r="T1608" s="145">
        <f t="shared" si="219"/>
        <v>0</v>
      </c>
      <c r="U1608" s="76">
        <f t="shared" ca="1" si="220"/>
        <v>0</v>
      </c>
      <c r="V1608" s="76">
        <f t="shared" ca="1" si="226"/>
        <v>0</v>
      </c>
      <c r="W1608" s="76">
        <f t="shared" ca="1" si="221"/>
        <v>0</v>
      </c>
      <c r="Y1608" s="106" t="str">
        <f t="shared" si="222"/>
        <v>prüfen</v>
      </c>
      <c r="Z1608" s="107" t="str">
        <f ca="1">IFERROR(OFFSET(MD!$U$5,MATCH(Grundlagen_Abrechnung_KAE!$E1608,MD_GENDER,0),0),"")</f>
        <v/>
      </c>
      <c r="AA1608" s="104">
        <f t="shared" si="223"/>
        <v>0</v>
      </c>
      <c r="AC1608" s="104">
        <f t="shared" si="224"/>
        <v>0</v>
      </c>
      <c r="AD1608" s="104">
        <f ca="1">IF(F1608="Arbeitgeberähnliche Stellung",OFFSET(MD!$Q$5,MATCH(Grundlagen_Abrechnung_KAE!$AK$7,MD_JAHR,0),0)*$H1608,IF(J1608&gt;0,AC1608,I1608))</f>
        <v>0</v>
      </c>
      <c r="AF1608" s="85" t="e">
        <f ca="1">OFFSET(MD!$P$5,MATCH($AK$7,MD_JAHR,0),0)*12</f>
        <v>#VALUE!</v>
      </c>
      <c r="AG1608" s="85">
        <f t="shared" si="225"/>
        <v>0</v>
      </c>
      <c r="AH1608" s="81"/>
      <c r="AJ1608" s="72"/>
      <c r="AK1608" s="72"/>
      <c r="AL1608" s="72"/>
      <c r="AM1608" s="72"/>
      <c r="AN1608" s="72"/>
    </row>
    <row r="1609" spans="2:40" ht="15" customHeight="1" x14ac:dyDescent="0.2">
      <c r="B1609" s="78"/>
      <c r="C1609" s="78"/>
      <c r="D1609" s="78"/>
      <c r="E1609" s="79"/>
      <c r="F1609" s="80"/>
      <c r="G1609" s="73"/>
      <c r="H1609" s="82"/>
      <c r="I1609" s="93"/>
      <c r="J1609" s="90"/>
      <c r="K1609" s="83"/>
      <c r="L1609" s="83"/>
      <c r="M1609" s="84"/>
      <c r="N1609" s="83"/>
      <c r="O1609" s="104" t="str">
        <f ca="1">IF($B1609="","",IF(F1609="Arbeitgeberähnliche Stellung",OFFSET(MD!$Q$5,MATCH(Grundlagen_Abrechnung_KAE!$AK$7,MD_JAHR,0),0)*$H1609,IF(((AD1609/12*M1609*12)+N1609)&gt;AF1609,AF1609/12,((AD1609/12*M1609*12)+N1609)/12)))</f>
        <v/>
      </c>
      <c r="P1609" s="90"/>
      <c r="Q1609" s="90"/>
      <c r="R1609" s="104">
        <f t="shared" si="218"/>
        <v>0</v>
      </c>
      <c r="T1609" s="145">
        <f t="shared" si="219"/>
        <v>0</v>
      </c>
      <c r="U1609" s="76">
        <f t="shared" ca="1" si="220"/>
        <v>0</v>
      </c>
      <c r="V1609" s="76">
        <f t="shared" ca="1" si="226"/>
        <v>0</v>
      </c>
      <c r="W1609" s="76">
        <f t="shared" ca="1" si="221"/>
        <v>0</v>
      </c>
      <c r="Y1609" s="106" t="str">
        <f t="shared" si="222"/>
        <v>prüfen</v>
      </c>
      <c r="Z1609" s="107" t="str">
        <f ca="1">IFERROR(OFFSET(MD!$U$5,MATCH(Grundlagen_Abrechnung_KAE!$E1609,MD_GENDER,0),0),"")</f>
        <v/>
      </c>
      <c r="AA1609" s="104">
        <f t="shared" si="223"/>
        <v>0</v>
      </c>
      <c r="AC1609" s="104">
        <f t="shared" si="224"/>
        <v>0</v>
      </c>
      <c r="AD1609" s="104">
        <f ca="1">IF(F1609="Arbeitgeberähnliche Stellung",OFFSET(MD!$Q$5,MATCH(Grundlagen_Abrechnung_KAE!$AK$7,MD_JAHR,0),0)*$H1609,IF(J1609&gt;0,AC1609,I1609))</f>
        <v>0</v>
      </c>
      <c r="AF1609" s="85" t="e">
        <f ca="1">OFFSET(MD!$P$5,MATCH($AK$7,MD_JAHR,0),0)*12</f>
        <v>#VALUE!</v>
      </c>
      <c r="AG1609" s="85">
        <f t="shared" si="225"/>
        <v>0</v>
      </c>
      <c r="AH1609" s="81"/>
      <c r="AJ1609" s="72"/>
      <c r="AK1609" s="72"/>
      <c r="AL1609" s="72"/>
      <c r="AM1609" s="72"/>
      <c r="AN1609" s="72"/>
    </row>
    <row r="1610" spans="2:40" ht="15" customHeight="1" x14ac:dyDescent="0.2">
      <c r="B1610" s="78"/>
      <c r="C1610" s="78"/>
      <c r="D1610" s="78"/>
      <c r="E1610" s="79"/>
      <c r="F1610" s="80"/>
      <c r="G1610" s="73"/>
      <c r="H1610" s="82"/>
      <c r="I1610" s="93"/>
      <c r="J1610" s="90"/>
      <c r="K1610" s="83"/>
      <c r="L1610" s="83"/>
      <c r="M1610" s="84"/>
      <c r="N1610" s="83"/>
      <c r="O1610" s="104" t="str">
        <f ca="1">IF($B1610="","",IF(F1610="Arbeitgeberähnliche Stellung",OFFSET(MD!$Q$5,MATCH(Grundlagen_Abrechnung_KAE!$AK$7,MD_JAHR,0),0)*$H1610,IF(((AD1610/12*M1610*12)+N1610)&gt;AF1610,AF1610/12,((AD1610/12*M1610*12)+N1610)/12)))</f>
        <v/>
      </c>
      <c r="P1610" s="90"/>
      <c r="Q1610" s="90"/>
      <c r="R1610" s="104">
        <f t="shared" si="218"/>
        <v>0</v>
      </c>
      <c r="T1610" s="145">
        <f t="shared" si="219"/>
        <v>0</v>
      </c>
      <c r="U1610" s="76">
        <f t="shared" ca="1" si="220"/>
        <v>0</v>
      </c>
      <c r="V1610" s="76">
        <f t="shared" ca="1" si="226"/>
        <v>0</v>
      </c>
      <c r="W1610" s="76">
        <f t="shared" ca="1" si="221"/>
        <v>0</v>
      </c>
      <c r="Y1610" s="106" t="str">
        <f t="shared" si="222"/>
        <v>prüfen</v>
      </c>
      <c r="Z1610" s="107" t="str">
        <f ca="1">IFERROR(OFFSET(MD!$U$5,MATCH(Grundlagen_Abrechnung_KAE!$E1610,MD_GENDER,0),0),"")</f>
        <v/>
      </c>
      <c r="AA1610" s="104">
        <f t="shared" si="223"/>
        <v>0</v>
      </c>
      <c r="AC1610" s="104">
        <f t="shared" si="224"/>
        <v>0</v>
      </c>
      <c r="AD1610" s="104">
        <f ca="1">IF(F1610="Arbeitgeberähnliche Stellung",OFFSET(MD!$Q$5,MATCH(Grundlagen_Abrechnung_KAE!$AK$7,MD_JAHR,0),0)*$H1610,IF(J1610&gt;0,AC1610,I1610))</f>
        <v>0</v>
      </c>
      <c r="AF1610" s="85" t="e">
        <f ca="1">OFFSET(MD!$P$5,MATCH($AK$7,MD_JAHR,0),0)*12</f>
        <v>#VALUE!</v>
      </c>
      <c r="AG1610" s="85">
        <f t="shared" si="225"/>
        <v>0</v>
      </c>
      <c r="AH1610" s="81"/>
      <c r="AJ1610" s="72"/>
      <c r="AK1610" s="72"/>
      <c r="AL1610" s="72"/>
      <c r="AM1610" s="72"/>
      <c r="AN1610" s="72"/>
    </row>
    <row r="1611" spans="2:40" ht="15" customHeight="1" x14ac:dyDescent="0.2">
      <c r="B1611" s="78"/>
      <c r="C1611" s="78"/>
      <c r="D1611" s="78"/>
      <c r="E1611" s="79"/>
      <c r="F1611" s="80"/>
      <c r="G1611" s="73"/>
      <c r="H1611" s="82"/>
      <c r="I1611" s="93"/>
      <c r="J1611" s="90"/>
      <c r="K1611" s="83"/>
      <c r="L1611" s="83"/>
      <c r="M1611" s="84"/>
      <c r="N1611" s="83"/>
      <c r="O1611" s="104" t="str">
        <f ca="1">IF($B1611="","",IF(F1611="Arbeitgeberähnliche Stellung",OFFSET(MD!$Q$5,MATCH(Grundlagen_Abrechnung_KAE!$AK$7,MD_JAHR,0),0)*$H1611,IF(((AD1611/12*M1611*12)+N1611)&gt;AF1611,AF1611/12,((AD1611/12*M1611*12)+N1611)/12)))</f>
        <v/>
      </c>
      <c r="P1611" s="90"/>
      <c r="Q1611" s="90"/>
      <c r="R1611" s="104">
        <f t="shared" si="218"/>
        <v>0</v>
      </c>
      <c r="T1611" s="145">
        <f t="shared" si="219"/>
        <v>0</v>
      </c>
      <c r="U1611" s="76">
        <f t="shared" ca="1" si="220"/>
        <v>0</v>
      </c>
      <c r="V1611" s="76">
        <f t="shared" ca="1" si="226"/>
        <v>0</v>
      </c>
      <c r="W1611" s="76">
        <f t="shared" ca="1" si="221"/>
        <v>0</v>
      </c>
      <c r="Y1611" s="106" t="str">
        <f t="shared" si="222"/>
        <v>prüfen</v>
      </c>
      <c r="Z1611" s="107" t="str">
        <f ca="1">IFERROR(OFFSET(MD!$U$5,MATCH(Grundlagen_Abrechnung_KAE!$E1611,MD_GENDER,0),0),"")</f>
        <v/>
      </c>
      <c r="AA1611" s="104">
        <f t="shared" si="223"/>
        <v>0</v>
      </c>
      <c r="AC1611" s="104">
        <f t="shared" si="224"/>
        <v>0</v>
      </c>
      <c r="AD1611" s="104">
        <f ca="1">IF(F1611="Arbeitgeberähnliche Stellung",OFFSET(MD!$Q$5,MATCH(Grundlagen_Abrechnung_KAE!$AK$7,MD_JAHR,0),0)*$H1611,IF(J1611&gt;0,AC1611,I1611))</f>
        <v>0</v>
      </c>
      <c r="AF1611" s="85" t="e">
        <f ca="1">OFFSET(MD!$P$5,MATCH($AK$7,MD_JAHR,0),0)*12</f>
        <v>#VALUE!</v>
      </c>
      <c r="AG1611" s="85">
        <f t="shared" si="225"/>
        <v>0</v>
      </c>
      <c r="AH1611" s="81"/>
      <c r="AJ1611" s="72"/>
      <c r="AK1611" s="72"/>
      <c r="AL1611" s="72"/>
      <c r="AM1611" s="72"/>
      <c r="AN1611" s="72"/>
    </row>
    <row r="1612" spans="2:40" ht="15" customHeight="1" x14ac:dyDescent="0.2">
      <c r="B1612" s="78"/>
      <c r="C1612" s="78"/>
      <c r="D1612" s="78"/>
      <c r="E1612" s="79"/>
      <c r="F1612" s="80"/>
      <c r="G1612" s="73"/>
      <c r="H1612" s="82"/>
      <c r="I1612" s="93"/>
      <c r="J1612" s="90"/>
      <c r="K1612" s="83"/>
      <c r="L1612" s="83"/>
      <c r="M1612" s="84"/>
      <c r="N1612" s="83"/>
      <c r="O1612" s="104" t="str">
        <f ca="1">IF($B1612="","",IF(F1612="Arbeitgeberähnliche Stellung",OFFSET(MD!$Q$5,MATCH(Grundlagen_Abrechnung_KAE!$AK$7,MD_JAHR,0),0)*$H1612,IF(((AD1612/12*M1612*12)+N1612)&gt;AF1612,AF1612/12,((AD1612/12*M1612*12)+N1612)/12)))</f>
        <v/>
      </c>
      <c r="P1612" s="90"/>
      <c r="Q1612" s="90"/>
      <c r="R1612" s="104">
        <f t="shared" si="218"/>
        <v>0</v>
      </c>
      <c r="T1612" s="145">
        <f t="shared" si="219"/>
        <v>0</v>
      </c>
      <c r="U1612" s="76">
        <f t="shared" ca="1" si="220"/>
        <v>0</v>
      </c>
      <c r="V1612" s="76">
        <f t="shared" ca="1" si="226"/>
        <v>0</v>
      </c>
      <c r="W1612" s="76">
        <f t="shared" ca="1" si="221"/>
        <v>0</v>
      </c>
      <c r="Y1612" s="106" t="str">
        <f t="shared" si="222"/>
        <v>prüfen</v>
      </c>
      <c r="Z1612" s="107" t="str">
        <f ca="1">IFERROR(OFFSET(MD!$U$5,MATCH(Grundlagen_Abrechnung_KAE!$E1612,MD_GENDER,0),0),"")</f>
        <v/>
      </c>
      <c r="AA1612" s="104">
        <f t="shared" si="223"/>
        <v>0</v>
      </c>
      <c r="AC1612" s="104">
        <f t="shared" si="224"/>
        <v>0</v>
      </c>
      <c r="AD1612" s="104">
        <f ca="1">IF(F1612="Arbeitgeberähnliche Stellung",OFFSET(MD!$Q$5,MATCH(Grundlagen_Abrechnung_KAE!$AK$7,MD_JAHR,0),0)*$H1612,IF(J1612&gt;0,AC1612,I1612))</f>
        <v>0</v>
      </c>
      <c r="AF1612" s="85" t="e">
        <f ca="1">OFFSET(MD!$P$5,MATCH($AK$7,MD_JAHR,0),0)*12</f>
        <v>#VALUE!</v>
      </c>
      <c r="AG1612" s="85">
        <f t="shared" si="225"/>
        <v>0</v>
      </c>
      <c r="AH1612" s="81"/>
      <c r="AJ1612" s="72"/>
      <c r="AK1612" s="72"/>
      <c r="AL1612" s="72"/>
      <c r="AM1612" s="72"/>
      <c r="AN1612" s="72"/>
    </row>
    <row r="1613" spans="2:40" ht="15" customHeight="1" x14ac:dyDescent="0.2">
      <c r="B1613" s="78"/>
      <c r="C1613" s="78"/>
      <c r="D1613" s="78"/>
      <c r="E1613" s="79"/>
      <c r="F1613" s="80"/>
      <c r="G1613" s="73"/>
      <c r="H1613" s="82"/>
      <c r="I1613" s="93"/>
      <c r="J1613" s="90"/>
      <c r="K1613" s="83"/>
      <c r="L1613" s="83"/>
      <c r="M1613" s="84"/>
      <c r="N1613" s="83"/>
      <c r="O1613" s="104" t="str">
        <f ca="1">IF($B1613="","",IF(F1613="Arbeitgeberähnliche Stellung",OFFSET(MD!$Q$5,MATCH(Grundlagen_Abrechnung_KAE!$AK$7,MD_JAHR,0),0)*$H1613,IF(((AD1613/12*M1613*12)+N1613)&gt;AF1613,AF1613/12,((AD1613/12*M1613*12)+N1613)/12)))</f>
        <v/>
      </c>
      <c r="P1613" s="90"/>
      <c r="Q1613" s="90"/>
      <c r="R1613" s="104">
        <f t="shared" si="218"/>
        <v>0</v>
      </c>
      <c r="T1613" s="145">
        <f t="shared" si="219"/>
        <v>0</v>
      </c>
      <c r="U1613" s="76">
        <f t="shared" ca="1" si="220"/>
        <v>0</v>
      </c>
      <c r="V1613" s="76">
        <f t="shared" ca="1" si="226"/>
        <v>0</v>
      </c>
      <c r="W1613" s="76">
        <f t="shared" ca="1" si="221"/>
        <v>0</v>
      </c>
      <c r="Y1613" s="106" t="str">
        <f t="shared" si="222"/>
        <v>prüfen</v>
      </c>
      <c r="Z1613" s="107" t="str">
        <f ca="1">IFERROR(OFFSET(MD!$U$5,MATCH(Grundlagen_Abrechnung_KAE!$E1613,MD_GENDER,0),0),"")</f>
        <v/>
      </c>
      <c r="AA1613" s="104">
        <f t="shared" si="223"/>
        <v>0</v>
      </c>
      <c r="AC1613" s="104">
        <f t="shared" si="224"/>
        <v>0</v>
      </c>
      <c r="AD1613" s="104">
        <f ca="1">IF(F1613="Arbeitgeberähnliche Stellung",OFFSET(MD!$Q$5,MATCH(Grundlagen_Abrechnung_KAE!$AK$7,MD_JAHR,0),0)*$H1613,IF(J1613&gt;0,AC1613,I1613))</f>
        <v>0</v>
      </c>
      <c r="AF1613" s="85" t="e">
        <f ca="1">OFFSET(MD!$P$5,MATCH($AK$7,MD_JAHR,0),0)*12</f>
        <v>#VALUE!</v>
      </c>
      <c r="AG1613" s="85">
        <f t="shared" si="225"/>
        <v>0</v>
      </c>
      <c r="AH1613" s="81"/>
      <c r="AJ1613" s="72"/>
      <c r="AK1613" s="72"/>
      <c r="AL1613" s="72"/>
      <c r="AM1613" s="72"/>
      <c r="AN1613" s="72"/>
    </row>
    <row r="1614" spans="2:40" ht="15" customHeight="1" x14ac:dyDescent="0.2">
      <c r="B1614" s="78"/>
      <c r="C1614" s="78"/>
      <c r="D1614" s="78"/>
      <c r="E1614" s="79"/>
      <c r="F1614" s="80"/>
      <c r="G1614" s="73"/>
      <c r="H1614" s="82"/>
      <c r="I1614" s="93"/>
      <c r="J1614" s="90"/>
      <c r="K1614" s="83"/>
      <c r="L1614" s="83"/>
      <c r="M1614" s="84"/>
      <c r="N1614" s="83"/>
      <c r="O1614" s="104" t="str">
        <f ca="1">IF($B1614="","",IF(F1614="Arbeitgeberähnliche Stellung",OFFSET(MD!$Q$5,MATCH(Grundlagen_Abrechnung_KAE!$AK$7,MD_JAHR,0),0)*$H1614,IF(((AD1614/12*M1614*12)+N1614)&gt;AF1614,AF1614/12,((AD1614/12*M1614*12)+N1614)/12)))</f>
        <v/>
      </c>
      <c r="P1614" s="90"/>
      <c r="Q1614" s="90"/>
      <c r="R1614" s="104">
        <f t="shared" si="218"/>
        <v>0</v>
      </c>
      <c r="T1614" s="145">
        <f t="shared" si="219"/>
        <v>0</v>
      </c>
      <c r="U1614" s="76">
        <f t="shared" ca="1" si="220"/>
        <v>0</v>
      </c>
      <c r="V1614" s="76">
        <f t="shared" ca="1" si="226"/>
        <v>0</v>
      </c>
      <c r="W1614" s="76">
        <f t="shared" ca="1" si="221"/>
        <v>0</v>
      </c>
      <c r="Y1614" s="106" t="str">
        <f t="shared" si="222"/>
        <v>prüfen</v>
      </c>
      <c r="Z1614" s="107" t="str">
        <f ca="1">IFERROR(OFFSET(MD!$U$5,MATCH(Grundlagen_Abrechnung_KAE!$E1614,MD_GENDER,0),0),"")</f>
        <v/>
      </c>
      <c r="AA1614" s="104">
        <f t="shared" si="223"/>
        <v>0</v>
      </c>
      <c r="AC1614" s="104">
        <f t="shared" si="224"/>
        <v>0</v>
      </c>
      <c r="AD1614" s="104">
        <f ca="1">IF(F1614="Arbeitgeberähnliche Stellung",OFFSET(MD!$Q$5,MATCH(Grundlagen_Abrechnung_KAE!$AK$7,MD_JAHR,0),0)*$H1614,IF(J1614&gt;0,AC1614,I1614))</f>
        <v>0</v>
      </c>
      <c r="AF1614" s="85" t="e">
        <f ca="1">OFFSET(MD!$P$5,MATCH($AK$7,MD_JAHR,0),0)*12</f>
        <v>#VALUE!</v>
      </c>
      <c r="AG1614" s="85">
        <f t="shared" si="225"/>
        <v>0</v>
      </c>
      <c r="AH1614" s="81"/>
      <c r="AJ1614" s="72"/>
      <c r="AK1614" s="72"/>
      <c r="AL1614" s="72"/>
      <c r="AM1614" s="72"/>
      <c r="AN1614" s="72"/>
    </row>
    <row r="1615" spans="2:40" ht="15" customHeight="1" x14ac:dyDescent="0.2">
      <c r="B1615" s="78"/>
      <c r="C1615" s="78"/>
      <c r="D1615" s="78"/>
      <c r="E1615" s="79"/>
      <c r="F1615" s="80"/>
      <c r="G1615" s="73"/>
      <c r="H1615" s="82"/>
      <c r="I1615" s="93"/>
      <c r="J1615" s="90"/>
      <c r="K1615" s="83"/>
      <c r="L1615" s="83"/>
      <c r="M1615" s="84"/>
      <c r="N1615" s="83"/>
      <c r="O1615" s="104" t="str">
        <f ca="1">IF($B1615="","",IF(F1615="Arbeitgeberähnliche Stellung",OFFSET(MD!$Q$5,MATCH(Grundlagen_Abrechnung_KAE!$AK$7,MD_JAHR,0),0)*$H1615,IF(((AD1615/12*M1615*12)+N1615)&gt;AF1615,AF1615/12,((AD1615/12*M1615*12)+N1615)/12)))</f>
        <v/>
      </c>
      <c r="P1615" s="90"/>
      <c r="Q1615" s="90"/>
      <c r="R1615" s="104">
        <f t="shared" si="218"/>
        <v>0</v>
      </c>
      <c r="T1615" s="145">
        <f t="shared" si="219"/>
        <v>0</v>
      </c>
      <c r="U1615" s="76">
        <f t="shared" ca="1" si="220"/>
        <v>0</v>
      </c>
      <c r="V1615" s="76">
        <f t="shared" ca="1" si="226"/>
        <v>0</v>
      </c>
      <c r="W1615" s="76">
        <f t="shared" ca="1" si="221"/>
        <v>0</v>
      </c>
      <c r="Y1615" s="106" t="str">
        <f t="shared" si="222"/>
        <v>prüfen</v>
      </c>
      <c r="Z1615" s="107" t="str">
        <f ca="1">IFERROR(OFFSET(MD!$U$5,MATCH(Grundlagen_Abrechnung_KAE!$E1615,MD_GENDER,0),0),"")</f>
        <v/>
      </c>
      <c r="AA1615" s="104">
        <f t="shared" si="223"/>
        <v>0</v>
      </c>
      <c r="AC1615" s="104">
        <f t="shared" si="224"/>
        <v>0</v>
      </c>
      <c r="AD1615" s="104">
        <f ca="1">IF(F1615="Arbeitgeberähnliche Stellung",OFFSET(MD!$Q$5,MATCH(Grundlagen_Abrechnung_KAE!$AK$7,MD_JAHR,0),0)*$H1615,IF(J1615&gt;0,AC1615,I1615))</f>
        <v>0</v>
      </c>
      <c r="AF1615" s="85" t="e">
        <f ca="1">OFFSET(MD!$P$5,MATCH($AK$7,MD_JAHR,0),0)*12</f>
        <v>#VALUE!</v>
      </c>
      <c r="AG1615" s="85">
        <f t="shared" si="225"/>
        <v>0</v>
      </c>
      <c r="AH1615" s="81"/>
      <c r="AJ1615" s="72"/>
      <c r="AK1615" s="72"/>
      <c r="AL1615" s="72"/>
      <c r="AM1615" s="72"/>
      <c r="AN1615" s="72"/>
    </row>
    <row r="1616" spans="2:40" ht="15" customHeight="1" x14ac:dyDescent="0.2">
      <c r="B1616" s="78"/>
      <c r="C1616" s="78"/>
      <c r="D1616" s="78"/>
      <c r="E1616" s="79"/>
      <c r="F1616" s="80"/>
      <c r="G1616" s="73"/>
      <c r="H1616" s="82"/>
      <c r="I1616" s="93"/>
      <c r="J1616" s="90"/>
      <c r="K1616" s="83"/>
      <c r="L1616" s="83"/>
      <c r="M1616" s="84"/>
      <c r="N1616" s="83"/>
      <c r="O1616" s="104" t="str">
        <f ca="1">IF($B1616="","",IF(F1616="Arbeitgeberähnliche Stellung",OFFSET(MD!$Q$5,MATCH(Grundlagen_Abrechnung_KAE!$AK$7,MD_JAHR,0),0)*$H1616,IF(((AD1616/12*M1616*12)+N1616)&gt;AF1616,AF1616/12,((AD1616/12*M1616*12)+N1616)/12)))</f>
        <v/>
      </c>
      <c r="P1616" s="90"/>
      <c r="Q1616" s="90"/>
      <c r="R1616" s="104">
        <f t="shared" si="218"/>
        <v>0</v>
      </c>
      <c r="T1616" s="145">
        <f t="shared" si="219"/>
        <v>0</v>
      </c>
      <c r="U1616" s="76">
        <f t="shared" ca="1" si="220"/>
        <v>0</v>
      </c>
      <c r="V1616" s="76">
        <f t="shared" ca="1" si="226"/>
        <v>0</v>
      </c>
      <c r="W1616" s="76">
        <f t="shared" ca="1" si="221"/>
        <v>0</v>
      </c>
      <c r="Y1616" s="106" t="str">
        <f t="shared" si="222"/>
        <v>prüfen</v>
      </c>
      <c r="Z1616" s="107" t="str">
        <f ca="1">IFERROR(OFFSET(MD!$U$5,MATCH(Grundlagen_Abrechnung_KAE!$E1616,MD_GENDER,0),0),"")</f>
        <v/>
      </c>
      <c r="AA1616" s="104">
        <f t="shared" si="223"/>
        <v>0</v>
      </c>
      <c r="AC1616" s="104">
        <f t="shared" si="224"/>
        <v>0</v>
      </c>
      <c r="AD1616" s="104">
        <f ca="1">IF(F1616="Arbeitgeberähnliche Stellung",OFFSET(MD!$Q$5,MATCH(Grundlagen_Abrechnung_KAE!$AK$7,MD_JAHR,0),0)*$H1616,IF(J1616&gt;0,AC1616,I1616))</f>
        <v>0</v>
      </c>
      <c r="AF1616" s="85" t="e">
        <f ca="1">OFFSET(MD!$P$5,MATCH($AK$7,MD_JAHR,0),0)*12</f>
        <v>#VALUE!</v>
      </c>
      <c r="AG1616" s="85">
        <f t="shared" si="225"/>
        <v>0</v>
      </c>
      <c r="AH1616" s="81"/>
      <c r="AJ1616" s="72"/>
      <c r="AK1616" s="72"/>
      <c r="AL1616" s="72"/>
      <c r="AM1616" s="72"/>
      <c r="AN1616" s="72"/>
    </row>
    <row r="1617" spans="2:40" ht="15" customHeight="1" x14ac:dyDescent="0.2">
      <c r="B1617" s="78"/>
      <c r="C1617" s="78"/>
      <c r="D1617" s="78"/>
      <c r="E1617" s="79"/>
      <c r="F1617" s="80"/>
      <c r="G1617" s="73"/>
      <c r="H1617" s="82"/>
      <c r="I1617" s="93"/>
      <c r="J1617" s="90"/>
      <c r="K1617" s="83"/>
      <c r="L1617" s="83"/>
      <c r="M1617" s="84"/>
      <c r="N1617" s="83"/>
      <c r="O1617" s="104" t="str">
        <f ca="1">IF($B1617="","",IF(F1617="Arbeitgeberähnliche Stellung",OFFSET(MD!$Q$5,MATCH(Grundlagen_Abrechnung_KAE!$AK$7,MD_JAHR,0),0)*$H1617,IF(((AD1617/12*M1617*12)+N1617)&gt;AF1617,AF1617/12,((AD1617/12*M1617*12)+N1617)/12)))</f>
        <v/>
      </c>
      <c r="P1617" s="90"/>
      <c r="Q1617" s="90"/>
      <c r="R1617" s="104">
        <f t="shared" si="218"/>
        <v>0</v>
      </c>
      <c r="T1617" s="145">
        <f t="shared" si="219"/>
        <v>0</v>
      </c>
      <c r="U1617" s="76">
        <f t="shared" ca="1" si="220"/>
        <v>0</v>
      </c>
      <c r="V1617" s="76">
        <f t="shared" ca="1" si="226"/>
        <v>0</v>
      </c>
      <c r="W1617" s="76">
        <f t="shared" ca="1" si="221"/>
        <v>0</v>
      </c>
      <c r="Y1617" s="106" t="str">
        <f t="shared" si="222"/>
        <v>prüfen</v>
      </c>
      <c r="Z1617" s="107" t="str">
        <f ca="1">IFERROR(OFFSET(MD!$U$5,MATCH(Grundlagen_Abrechnung_KAE!$E1617,MD_GENDER,0),0),"")</f>
        <v/>
      </c>
      <c r="AA1617" s="104">
        <f t="shared" si="223"/>
        <v>0</v>
      </c>
      <c r="AC1617" s="104">
        <f t="shared" si="224"/>
        <v>0</v>
      </c>
      <c r="AD1617" s="104">
        <f ca="1">IF(F1617="Arbeitgeberähnliche Stellung",OFFSET(MD!$Q$5,MATCH(Grundlagen_Abrechnung_KAE!$AK$7,MD_JAHR,0),0)*$H1617,IF(J1617&gt;0,AC1617,I1617))</f>
        <v>0</v>
      </c>
      <c r="AF1617" s="85" t="e">
        <f ca="1">OFFSET(MD!$P$5,MATCH($AK$7,MD_JAHR,0),0)*12</f>
        <v>#VALUE!</v>
      </c>
      <c r="AG1617" s="85">
        <f t="shared" si="225"/>
        <v>0</v>
      </c>
      <c r="AH1617" s="81"/>
      <c r="AJ1617" s="72"/>
      <c r="AK1617" s="72"/>
      <c r="AL1617" s="72"/>
      <c r="AM1617" s="72"/>
      <c r="AN1617" s="72"/>
    </row>
    <row r="1618" spans="2:40" ht="15" customHeight="1" x14ac:dyDescent="0.2">
      <c r="B1618" s="78"/>
      <c r="C1618" s="78"/>
      <c r="D1618" s="78"/>
      <c r="E1618" s="79"/>
      <c r="F1618" s="80"/>
      <c r="G1618" s="73"/>
      <c r="H1618" s="82"/>
      <c r="I1618" s="93"/>
      <c r="J1618" s="90"/>
      <c r="K1618" s="83"/>
      <c r="L1618" s="83"/>
      <c r="M1618" s="84"/>
      <c r="N1618" s="83"/>
      <c r="O1618" s="104" t="str">
        <f ca="1">IF($B1618="","",IF(F1618="Arbeitgeberähnliche Stellung",OFFSET(MD!$Q$5,MATCH(Grundlagen_Abrechnung_KAE!$AK$7,MD_JAHR,0),0)*$H1618,IF(((AD1618/12*M1618*12)+N1618)&gt;AF1618,AF1618/12,((AD1618/12*M1618*12)+N1618)/12)))</f>
        <v/>
      </c>
      <c r="P1618" s="90"/>
      <c r="Q1618" s="90"/>
      <c r="R1618" s="104">
        <f t="shared" si="218"/>
        <v>0</v>
      </c>
      <c r="T1618" s="145">
        <f t="shared" si="219"/>
        <v>0</v>
      </c>
      <c r="U1618" s="76">
        <f t="shared" ca="1" si="220"/>
        <v>0</v>
      </c>
      <c r="V1618" s="76">
        <f t="shared" ca="1" si="226"/>
        <v>0</v>
      </c>
      <c r="W1618" s="76">
        <f t="shared" ca="1" si="221"/>
        <v>0</v>
      </c>
      <c r="Y1618" s="106" t="str">
        <f t="shared" si="222"/>
        <v>prüfen</v>
      </c>
      <c r="Z1618" s="107" t="str">
        <f ca="1">IFERROR(OFFSET(MD!$U$5,MATCH(Grundlagen_Abrechnung_KAE!$E1618,MD_GENDER,0),0),"")</f>
        <v/>
      </c>
      <c r="AA1618" s="104">
        <f t="shared" si="223"/>
        <v>0</v>
      </c>
      <c r="AC1618" s="104">
        <f t="shared" si="224"/>
        <v>0</v>
      </c>
      <c r="AD1618" s="104">
        <f ca="1">IF(F1618="Arbeitgeberähnliche Stellung",OFFSET(MD!$Q$5,MATCH(Grundlagen_Abrechnung_KAE!$AK$7,MD_JAHR,0),0)*$H1618,IF(J1618&gt;0,AC1618,I1618))</f>
        <v>0</v>
      </c>
      <c r="AF1618" s="85" t="e">
        <f ca="1">OFFSET(MD!$P$5,MATCH($AK$7,MD_JAHR,0),0)*12</f>
        <v>#VALUE!</v>
      </c>
      <c r="AG1618" s="85">
        <f t="shared" si="225"/>
        <v>0</v>
      </c>
      <c r="AH1618" s="81"/>
      <c r="AJ1618" s="72"/>
      <c r="AK1618" s="72"/>
      <c r="AL1618" s="72"/>
      <c r="AM1618" s="72"/>
      <c r="AN1618" s="72"/>
    </row>
    <row r="1619" spans="2:40" ht="15" customHeight="1" x14ac:dyDescent="0.2">
      <c r="B1619" s="78"/>
      <c r="C1619" s="78"/>
      <c r="D1619" s="78"/>
      <c r="E1619" s="79"/>
      <c r="F1619" s="80"/>
      <c r="G1619" s="73"/>
      <c r="H1619" s="82"/>
      <c r="I1619" s="93"/>
      <c r="J1619" s="90"/>
      <c r="K1619" s="83"/>
      <c r="L1619" s="83"/>
      <c r="M1619" s="84"/>
      <c r="N1619" s="83"/>
      <c r="O1619" s="104" t="str">
        <f ca="1">IF($B1619="","",IF(F1619="Arbeitgeberähnliche Stellung",OFFSET(MD!$Q$5,MATCH(Grundlagen_Abrechnung_KAE!$AK$7,MD_JAHR,0),0)*$H1619,IF(((AD1619/12*M1619*12)+N1619)&gt;AF1619,AF1619/12,((AD1619/12*M1619*12)+N1619)/12)))</f>
        <v/>
      </c>
      <c r="P1619" s="90"/>
      <c r="Q1619" s="90"/>
      <c r="R1619" s="104">
        <f t="shared" ref="R1619:R1682" si="227">ROUND(IF(Q1619="",0,IF(P1619=0,0,IF(Q1619&gt;P1619,0,P1619-Q1619))),2)</f>
        <v>0</v>
      </c>
      <c r="T1619" s="145">
        <f t="shared" ref="T1619:T1682" si="228">IFERROR(R1619/P1619,0)</f>
        <v>0</v>
      </c>
      <c r="U1619" s="76">
        <f t="shared" ref="U1619:U1682" ca="1" si="229">IFERROR(IF(O1619-W1619=0,O1619,(O1619)*(1-T1619)),0)</f>
        <v>0</v>
      </c>
      <c r="V1619" s="76">
        <f t="shared" ca="1" si="226"/>
        <v>0</v>
      </c>
      <c r="W1619" s="76">
        <f t="shared" ref="W1619:W1682" ca="1" si="230">IFERROR(O1619*T1619,0)*0.8</f>
        <v>0</v>
      </c>
      <c r="Y1619" s="106" t="str">
        <f t="shared" ref="Y1619:Y1682" si="231">IF(YEAR($G1619)&gt;$Y$16,"prüfen","")</f>
        <v>prüfen</v>
      </c>
      <c r="Z1619" s="107" t="str">
        <f ca="1">IFERROR(OFFSET(MD!$U$5,MATCH(Grundlagen_Abrechnung_KAE!$E1619,MD_GENDER,0),0),"")</f>
        <v/>
      </c>
      <c r="AA1619" s="104">
        <f t="shared" ref="AA1619:AA1682" si="232">IF(B1619="",0,IF(YEAR(G1619)&gt;$AA$16,0,1))</f>
        <v>0</v>
      </c>
      <c r="AC1619" s="104">
        <f t="shared" ref="AC1619:AC1682" si="233">IF(J1619*K1619/6&gt;J1619*L1619/12,J1619*K1619/6,J1619*L1619/12)</f>
        <v>0</v>
      </c>
      <c r="AD1619" s="104">
        <f ca="1">IF(F1619="Arbeitgeberähnliche Stellung",OFFSET(MD!$Q$5,MATCH(Grundlagen_Abrechnung_KAE!$AK$7,MD_JAHR,0),0)*$H1619,IF(J1619&gt;0,AC1619,I1619))</f>
        <v>0</v>
      </c>
      <c r="AF1619" s="85" t="e">
        <f ca="1">OFFSET(MD!$P$5,MATCH($AK$7,MD_JAHR,0),0)*12</f>
        <v>#VALUE!</v>
      </c>
      <c r="AG1619" s="85">
        <f t="shared" ref="AG1619:AG1682" si="234">I1619*M1619+N1619</f>
        <v>0</v>
      </c>
      <c r="AH1619" s="81"/>
      <c r="AJ1619" s="72"/>
      <c r="AK1619" s="72"/>
      <c r="AL1619" s="72"/>
      <c r="AM1619" s="72"/>
      <c r="AN1619" s="72"/>
    </row>
    <row r="1620" spans="2:40" ht="15" customHeight="1" x14ac:dyDescent="0.2">
      <c r="B1620" s="78"/>
      <c r="C1620" s="78"/>
      <c r="D1620" s="78"/>
      <c r="E1620" s="79"/>
      <c r="F1620" s="80"/>
      <c r="G1620" s="73"/>
      <c r="H1620" s="82"/>
      <c r="I1620" s="93"/>
      <c r="J1620" s="90"/>
      <c r="K1620" s="83"/>
      <c r="L1620" s="83"/>
      <c r="M1620" s="84"/>
      <c r="N1620" s="83"/>
      <c r="O1620" s="104" t="str">
        <f ca="1">IF($B1620="","",IF(F1620="Arbeitgeberähnliche Stellung",OFFSET(MD!$Q$5,MATCH(Grundlagen_Abrechnung_KAE!$AK$7,MD_JAHR,0),0)*$H1620,IF(((AD1620/12*M1620*12)+N1620)&gt;AF1620,AF1620/12,((AD1620/12*M1620*12)+N1620)/12)))</f>
        <v/>
      </c>
      <c r="P1620" s="90"/>
      <c r="Q1620" s="90"/>
      <c r="R1620" s="104">
        <f t="shared" si="227"/>
        <v>0</v>
      </c>
      <c r="T1620" s="145">
        <f t="shared" si="228"/>
        <v>0</v>
      </c>
      <c r="U1620" s="76">
        <f t="shared" ca="1" si="229"/>
        <v>0</v>
      </c>
      <c r="V1620" s="76">
        <f t="shared" ref="V1620:V1683" ca="1" si="235">IFERROR(O1620*T1620,0)</f>
        <v>0</v>
      </c>
      <c r="W1620" s="76">
        <f t="shared" ca="1" si="230"/>
        <v>0</v>
      </c>
      <c r="Y1620" s="106" t="str">
        <f t="shared" si="231"/>
        <v>prüfen</v>
      </c>
      <c r="Z1620" s="107" t="str">
        <f ca="1">IFERROR(OFFSET(MD!$U$5,MATCH(Grundlagen_Abrechnung_KAE!$E1620,MD_GENDER,0),0),"")</f>
        <v/>
      </c>
      <c r="AA1620" s="104">
        <f t="shared" si="232"/>
        <v>0</v>
      </c>
      <c r="AC1620" s="104">
        <f t="shared" si="233"/>
        <v>0</v>
      </c>
      <c r="AD1620" s="104">
        <f ca="1">IF(F1620="Arbeitgeberähnliche Stellung",OFFSET(MD!$Q$5,MATCH(Grundlagen_Abrechnung_KAE!$AK$7,MD_JAHR,0),0)*$H1620,IF(J1620&gt;0,AC1620,I1620))</f>
        <v>0</v>
      </c>
      <c r="AF1620" s="85" t="e">
        <f ca="1">OFFSET(MD!$P$5,MATCH($AK$7,MD_JAHR,0),0)*12</f>
        <v>#VALUE!</v>
      </c>
      <c r="AG1620" s="85">
        <f t="shared" si="234"/>
        <v>0</v>
      </c>
      <c r="AH1620" s="81"/>
      <c r="AJ1620" s="72"/>
      <c r="AK1620" s="72"/>
      <c r="AL1620" s="72"/>
      <c r="AM1620" s="72"/>
      <c r="AN1620" s="72"/>
    </row>
    <row r="1621" spans="2:40" ht="15" customHeight="1" x14ac:dyDescent="0.2">
      <c r="B1621" s="78"/>
      <c r="C1621" s="78"/>
      <c r="D1621" s="78"/>
      <c r="E1621" s="79"/>
      <c r="F1621" s="80"/>
      <c r="G1621" s="73"/>
      <c r="H1621" s="82"/>
      <c r="I1621" s="93"/>
      <c r="J1621" s="90"/>
      <c r="K1621" s="83"/>
      <c r="L1621" s="83"/>
      <c r="M1621" s="84"/>
      <c r="N1621" s="83"/>
      <c r="O1621" s="104" t="str">
        <f ca="1">IF($B1621="","",IF(F1621="Arbeitgeberähnliche Stellung",OFFSET(MD!$Q$5,MATCH(Grundlagen_Abrechnung_KAE!$AK$7,MD_JAHR,0),0)*$H1621,IF(((AD1621/12*M1621*12)+N1621)&gt;AF1621,AF1621/12,((AD1621/12*M1621*12)+N1621)/12)))</f>
        <v/>
      </c>
      <c r="P1621" s="90"/>
      <c r="Q1621" s="90"/>
      <c r="R1621" s="104">
        <f t="shared" si="227"/>
        <v>0</v>
      </c>
      <c r="T1621" s="145">
        <f t="shared" si="228"/>
        <v>0</v>
      </c>
      <c r="U1621" s="76">
        <f t="shared" ca="1" si="229"/>
        <v>0</v>
      </c>
      <c r="V1621" s="76">
        <f t="shared" ca="1" si="235"/>
        <v>0</v>
      </c>
      <c r="W1621" s="76">
        <f t="shared" ca="1" si="230"/>
        <v>0</v>
      </c>
      <c r="Y1621" s="106" t="str">
        <f t="shared" si="231"/>
        <v>prüfen</v>
      </c>
      <c r="Z1621" s="107" t="str">
        <f ca="1">IFERROR(OFFSET(MD!$U$5,MATCH(Grundlagen_Abrechnung_KAE!$E1621,MD_GENDER,0),0),"")</f>
        <v/>
      </c>
      <c r="AA1621" s="104">
        <f t="shared" si="232"/>
        <v>0</v>
      </c>
      <c r="AC1621" s="104">
        <f t="shared" si="233"/>
        <v>0</v>
      </c>
      <c r="AD1621" s="104">
        <f ca="1">IF(F1621="Arbeitgeberähnliche Stellung",OFFSET(MD!$Q$5,MATCH(Grundlagen_Abrechnung_KAE!$AK$7,MD_JAHR,0),0)*$H1621,IF(J1621&gt;0,AC1621,I1621))</f>
        <v>0</v>
      </c>
      <c r="AF1621" s="85" t="e">
        <f ca="1">OFFSET(MD!$P$5,MATCH($AK$7,MD_JAHR,0),0)*12</f>
        <v>#VALUE!</v>
      </c>
      <c r="AG1621" s="85">
        <f t="shared" si="234"/>
        <v>0</v>
      </c>
      <c r="AH1621" s="81"/>
      <c r="AJ1621" s="72"/>
      <c r="AK1621" s="72"/>
      <c r="AL1621" s="72"/>
      <c r="AM1621" s="72"/>
      <c r="AN1621" s="72"/>
    </row>
    <row r="1622" spans="2:40" ht="15" customHeight="1" x14ac:dyDescent="0.2">
      <c r="B1622" s="78"/>
      <c r="C1622" s="78"/>
      <c r="D1622" s="78"/>
      <c r="E1622" s="79"/>
      <c r="F1622" s="80"/>
      <c r="G1622" s="73"/>
      <c r="H1622" s="82"/>
      <c r="I1622" s="93"/>
      <c r="J1622" s="90"/>
      <c r="K1622" s="83"/>
      <c r="L1622" s="83"/>
      <c r="M1622" s="84"/>
      <c r="N1622" s="83"/>
      <c r="O1622" s="104" t="str">
        <f ca="1">IF($B1622="","",IF(F1622="Arbeitgeberähnliche Stellung",OFFSET(MD!$Q$5,MATCH(Grundlagen_Abrechnung_KAE!$AK$7,MD_JAHR,0),0)*$H1622,IF(((AD1622/12*M1622*12)+N1622)&gt;AF1622,AF1622/12,((AD1622/12*M1622*12)+N1622)/12)))</f>
        <v/>
      </c>
      <c r="P1622" s="90"/>
      <c r="Q1622" s="90"/>
      <c r="R1622" s="104">
        <f t="shared" si="227"/>
        <v>0</v>
      </c>
      <c r="T1622" s="145">
        <f t="shared" si="228"/>
        <v>0</v>
      </c>
      <c r="U1622" s="76">
        <f t="shared" ca="1" si="229"/>
        <v>0</v>
      </c>
      <c r="V1622" s="76">
        <f t="shared" ca="1" si="235"/>
        <v>0</v>
      </c>
      <c r="W1622" s="76">
        <f t="shared" ca="1" si="230"/>
        <v>0</v>
      </c>
      <c r="Y1622" s="106" t="str">
        <f t="shared" si="231"/>
        <v>prüfen</v>
      </c>
      <c r="Z1622" s="107" t="str">
        <f ca="1">IFERROR(OFFSET(MD!$U$5,MATCH(Grundlagen_Abrechnung_KAE!$E1622,MD_GENDER,0),0),"")</f>
        <v/>
      </c>
      <c r="AA1622" s="104">
        <f t="shared" si="232"/>
        <v>0</v>
      </c>
      <c r="AC1622" s="104">
        <f t="shared" si="233"/>
        <v>0</v>
      </c>
      <c r="AD1622" s="104">
        <f ca="1">IF(F1622="Arbeitgeberähnliche Stellung",OFFSET(MD!$Q$5,MATCH(Grundlagen_Abrechnung_KAE!$AK$7,MD_JAHR,0),0)*$H1622,IF(J1622&gt;0,AC1622,I1622))</f>
        <v>0</v>
      </c>
      <c r="AF1622" s="85" t="e">
        <f ca="1">OFFSET(MD!$P$5,MATCH($AK$7,MD_JAHR,0),0)*12</f>
        <v>#VALUE!</v>
      </c>
      <c r="AG1622" s="85">
        <f t="shared" si="234"/>
        <v>0</v>
      </c>
      <c r="AH1622" s="81"/>
      <c r="AJ1622" s="72"/>
      <c r="AK1622" s="72"/>
      <c r="AL1622" s="72"/>
      <c r="AM1622" s="72"/>
      <c r="AN1622" s="72"/>
    </row>
    <row r="1623" spans="2:40" ht="15" customHeight="1" x14ac:dyDescent="0.2">
      <c r="B1623" s="78"/>
      <c r="C1623" s="78"/>
      <c r="D1623" s="78"/>
      <c r="E1623" s="79"/>
      <c r="F1623" s="80"/>
      <c r="G1623" s="73"/>
      <c r="H1623" s="82"/>
      <c r="I1623" s="93"/>
      <c r="J1623" s="90"/>
      <c r="K1623" s="83"/>
      <c r="L1623" s="83"/>
      <c r="M1623" s="84"/>
      <c r="N1623" s="83"/>
      <c r="O1623" s="104" t="str">
        <f ca="1">IF($B1623="","",IF(F1623="Arbeitgeberähnliche Stellung",OFFSET(MD!$Q$5,MATCH(Grundlagen_Abrechnung_KAE!$AK$7,MD_JAHR,0),0)*$H1623,IF(((AD1623/12*M1623*12)+N1623)&gt;AF1623,AF1623/12,((AD1623/12*M1623*12)+N1623)/12)))</f>
        <v/>
      </c>
      <c r="P1623" s="90"/>
      <c r="Q1623" s="90"/>
      <c r="R1623" s="104">
        <f t="shared" si="227"/>
        <v>0</v>
      </c>
      <c r="T1623" s="145">
        <f t="shared" si="228"/>
        <v>0</v>
      </c>
      <c r="U1623" s="76">
        <f t="shared" ca="1" si="229"/>
        <v>0</v>
      </c>
      <c r="V1623" s="76">
        <f t="shared" ca="1" si="235"/>
        <v>0</v>
      </c>
      <c r="W1623" s="76">
        <f t="shared" ca="1" si="230"/>
        <v>0</v>
      </c>
      <c r="Y1623" s="106" t="str">
        <f t="shared" si="231"/>
        <v>prüfen</v>
      </c>
      <c r="Z1623" s="107" t="str">
        <f ca="1">IFERROR(OFFSET(MD!$U$5,MATCH(Grundlagen_Abrechnung_KAE!$E1623,MD_GENDER,0),0),"")</f>
        <v/>
      </c>
      <c r="AA1623" s="104">
        <f t="shared" si="232"/>
        <v>0</v>
      </c>
      <c r="AC1623" s="104">
        <f t="shared" si="233"/>
        <v>0</v>
      </c>
      <c r="AD1623" s="104">
        <f ca="1">IF(F1623="Arbeitgeberähnliche Stellung",OFFSET(MD!$Q$5,MATCH(Grundlagen_Abrechnung_KAE!$AK$7,MD_JAHR,0),0)*$H1623,IF(J1623&gt;0,AC1623,I1623))</f>
        <v>0</v>
      </c>
      <c r="AF1623" s="85" t="e">
        <f ca="1">OFFSET(MD!$P$5,MATCH($AK$7,MD_JAHR,0),0)*12</f>
        <v>#VALUE!</v>
      </c>
      <c r="AG1623" s="85">
        <f t="shared" si="234"/>
        <v>0</v>
      </c>
      <c r="AH1623" s="81"/>
      <c r="AJ1623" s="72"/>
      <c r="AK1623" s="72"/>
      <c r="AL1623" s="72"/>
      <c r="AM1623" s="72"/>
      <c r="AN1623" s="72"/>
    </row>
    <row r="1624" spans="2:40" ht="15" customHeight="1" x14ac:dyDescent="0.2">
      <c r="B1624" s="78"/>
      <c r="C1624" s="78"/>
      <c r="D1624" s="78"/>
      <c r="E1624" s="79"/>
      <c r="F1624" s="80"/>
      <c r="G1624" s="73"/>
      <c r="H1624" s="82"/>
      <c r="I1624" s="93"/>
      <c r="J1624" s="90"/>
      <c r="K1624" s="83"/>
      <c r="L1624" s="83"/>
      <c r="M1624" s="84"/>
      <c r="N1624" s="83"/>
      <c r="O1624" s="104" t="str">
        <f ca="1">IF($B1624="","",IF(F1624="Arbeitgeberähnliche Stellung",OFFSET(MD!$Q$5,MATCH(Grundlagen_Abrechnung_KAE!$AK$7,MD_JAHR,0),0)*$H1624,IF(((AD1624/12*M1624*12)+N1624)&gt;AF1624,AF1624/12,((AD1624/12*M1624*12)+N1624)/12)))</f>
        <v/>
      </c>
      <c r="P1624" s="90"/>
      <c r="Q1624" s="90"/>
      <c r="R1624" s="104">
        <f t="shared" si="227"/>
        <v>0</v>
      </c>
      <c r="T1624" s="145">
        <f t="shared" si="228"/>
        <v>0</v>
      </c>
      <c r="U1624" s="76">
        <f t="shared" ca="1" si="229"/>
        <v>0</v>
      </c>
      <c r="V1624" s="76">
        <f t="shared" ca="1" si="235"/>
        <v>0</v>
      </c>
      <c r="W1624" s="76">
        <f t="shared" ca="1" si="230"/>
        <v>0</v>
      </c>
      <c r="Y1624" s="106" t="str">
        <f t="shared" si="231"/>
        <v>prüfen</v>
      </c>
      <c r="Z1624" s="107" t="str">
        <f ca="1">IFERROR(OFFSET(MD!$U$5,MATCH(Grundlagen_Abrechnung_KAE!$E1624,MD_GENDER,0),0),"")</f>
        <v/>
      </c>
      <c r="AA1624" s="104">
        <f t="shared" si="232"/>
        <v>0</v>
      </c>
      <c r="AC1624" s="104">
        <f t="shared" si="233"/>
        <v>0</v>
      </c>
      <c r="AD1624" s="104">
        <f ca="1">IF(F1624="Arbeitgeberähnliche Stellung",OFFSET(MD!$Q$5,MATCH(Grundlagen_Abrechnung_KAE!$AK$7,MD_JAHR,0),0)*$H1624,IF(J1624&gt;0,AC1624,I1624))</f>
        <v>0</v>
      </c>
      <c r="AF1624" s="85" t="e">
        <f ca="1">OFFSET(MD!$P$5,MATCH($AK$7,MD_JAHR,0),0)*12</f>
        <v>#VALUE!</v>
      </c>
      <c r="AG1624" s="85">
        <f t="shared" si="234"/>
        <v>0</v>
      </c>
      <c r="AH1624" s="81"/>
      <c r="AJ1624" s="72"/>
      <c r="AK1624" s="72"/>
      <c r="AL1624" s="72"/>
      <c r="AM1624" s="72"/>
      <c r="AN1624" s="72"/>
    </row>
    <row r="1625" spans="2:40" ht="15" customHeight="1" x14ac:dyDescent="0.2">
      <c r="B1625" s="78"/>
      <c r="C1625" s="78"/>
      <c r="D1625" s="78"/>
      <c r="E1625" s="79"/>
      <c r="F1625" s="80"/>
      <c r="G1625" s="73"/>
      <c r="H1625" s="82"/>
      <c r="I1625" s="93"/>
      <c r="J1625" s="90"/>
      <c r="K1625" s="83"/>
      <c r="L1625" s="83"/>
      <c r="M1625" s="84"/>
      <c r="N1625" s="83"/>
      <c r="O1625" s="104" t="str">
        <f ca="1">IF($B1625="","",IF(F1625="Arbeitgeberähnliche Stellung",OFFSET(MD!$Q$5,MATCH(Grundlagen_Abrechnung_KAE!$AK$7,MD_JAHR,0),0)*$H1625,IF(((AD1625/12*M1625*12)+N1625)&gt;AF1625,AF1625/12,((AD1625/12*M1625*12)+N1625)/12)))</f>
        <v/>
      </c>
      <c r="P1625" s="90"/>
      <c r="Q1625" s="90"/>
      <c r="R1625" s="104">
        <f t="shared" si="227"/>
        <v>0</v>
      </c>
      <c r="T1625" s="145">
        <f t="shared" si="228"/>
        <v>0</v>
      </c>
      <c r="U1625" s="76">
        <f t="shared" ca="1" si="229"/>
        <v>0</v>
      </c>
      <c r="V1625" s="76">
        <f t="shared" ca="1" si="235"/>
        <v>0</v>
      </c>
      <c r="W1625" s="76">
        <f t="shared" ca="1" si="230"/>
        <v>0</v>
      </c>
      <c r="Y1625" s="106" t="str">
        <f t="shared" si="231"/>
        <v>prüfen</v>
      </c>
      <c r="Z1625" s="107" t="str">
        <f ca="1">IFERROR(OFFSET(MD!$U$5,MATCH(Grundlagen_Abrechnung_KAE!$E1625,MD_GENDER,0),0),"")</f>
        <v/>
      </c>
      <c r="AA1625" s="104">
        <f t="shared" si="232"/>
        <v>0</v>
      </c>
      <c r="AC1625" s="104">
        <f t="shared" si="233"/>
        <v>0</v>
      </c>
      <c r="AD1625" s="104">
        <f ca="1">IF(F1625="Arbeitgeberähnliche Stellung",OFFSET(MD!$Q$5,MATCH(Grundlagen_Abrechnung_KAE!$AK$7,MD_JAHR,0),0)*$H1625,IF(J1625&gt;0,AC1625,I1625))</f>
        <v>0</v>
      </c>
      <c r="AF1625" s="85" t="e">
        <f ca="1">OFFSET(MD!$P$5,MATCH($AK$7,MD_JAHR,0),0)*12</f>
        <v>#VALUE!</v>
      </c>
      <c r="AG1625" s="85">
        <f t="shared" si="234"/>
        <v>0</v>
      </c>
      <c r="AH1625" s="81"/>
      <c r="AJ1625" s="72"/>
      <c r="AK1625" s="72"/>
      <c r="AL1625" s="72"/>
      <c r="AM1625" s="72"/>
      <c r="AN1625" s="72"/>
    </row>
    <row r="1626" spans="2:40" ht="15" customHeight="1" x14ac:dyDescent="0.2">
      <c r="B1626" s="78"/>
      <c r="C1626" s="78"/>
      <c r="D1626" s="78"/>
      <c r="E1626" s="79"/>
      <c r="F1626" s="80"/>
      <c r="G1626" s="73"/>
      <c r="H1626" s="82"/>
      <c r="I1626" s="93"/>
      <c r="J1626" s="90"/>
      <c r="K1626" s="83"/>
      <c r="L1626" s="83"/>
      <c r="M1626" s="84"/>
      <c r="N1626" s="83"/>
      <c r="O1626" s="104" t="str">
        <f ca="1">IF($B1626="","",IF(F1626="Arbeitgeberähnliche Stellung",OFFSET(MD!$Q$5,MATCH(Grundlagen_Abrechnung_KAE!$AK$7,MD_JAHR,0),0)*$H1626,IF(((AD1626/12*M1626*12)+N1626)&gt;AF1626,AF1626/12,((AD1626/12*M1626*12)+N1626)/12)))</f>
        <v/>
      </c>
      <c r="P1626" s="90"/>
      <c r="Q1626" s="90"/>
      <c r="R1626" s="104">
        <f t="shared" si="227"/>
        <v>0</v>
      </c>
      <c r="T1626" s="145">
        <f t="shared" si="228"/>
        <v>0</v>
      </c>
      <c r="U1626" s="76">
        <f t="shared" ca="1" si="229"/>
        <v>0</v>
      </c>
      <c r="V1626" s="76">
        <f t="shared" ca="1" si="235"/>
        <v>0</v>
      </c>
      <c r="W1626" s="76">
        <f t="shared" ca="1" si="230"/>
        <v>0</v>
      </c>
      <c r="Y1626" s="106" t="str">
        <f t="shared" si="231"/>
        <v>prüfen</v>
      </c>
      <c r="Z1626" s="107" t="str">
        <f ca="1">IFERROR(OFFSET(MD!$U$5,MATCH(Grundlagen_Abrechnung_KAE!$E1626,MD_GENDER,0),0),"")</f>
        <v/>
      </c>
      <c r="AA1626" s="104">
        <f t="shared" si="232"/>
        <v>0</v>
      </c>
      <c r="AC1626" s="104">
        <f t="shared" si="233"/>
        <v>0</v>
      </c>
      <c r="AD1626" s="104">
        <f ca="1">IF(F1626="Arbeitgeberähnliche Stellung",OFFSET(MD!$Q$5,MATCH(Grundlagen_Abrechnung_KAE!$AK$7,MD_JAHR,0),0)*$H1626,IF(J1626&gt;0,AC1626,I1626))</f>
        <v>0</v>
      </c>
      <c r="AF1626" s="85" t="e">
        <f ca="1">OFFSET(MD!$P$5,MATCH($AK$7,MD_JAHR,0),0)*12</f>
        <v>#VALUE!</v>
      </c>
      <c r="AG1626" s="85">
        <f t="shared" si="234"/>
        <v>0</v>
      </c>
      <c r="AH1626" s="81"/>
      <c r="AJ1626" s="72"/>
      <c r="AK1626" s="72"/>
      <c r="AL1626" s="72"/>
      <c r="AM1626" s="72"/>
      <c r="AN1626" s="72"/>
    </row>
    <row r="1627" spans="2:40" ht="15" customHeight="1" x14ac:dyDescent="0.2">
      <c r="B1627" s="78"/>
      <c r="C1627" s="78"/>
      <c r="D1627" s="78"/>
      <c r="E1627" s="79"/>
      <c r="F1627" s="80"/>
      <c r="G1627" s="73"/>
      <c r="H1627" s="82"/>
      <c r="I1627" s="93"/>
      <c r="J1627" s="90"/>
      <c r="K1627" s="83"/>
      <c r="L1627" s="83"/>
      <c r="M1627" s="84"/>
      <c r="N1627" s="83"/>
      <c r="O1627" s="104" t="str">
        <f ca="1">IF($B1627="","",IF(F1627="Arbeitgeberähnliche Stellung",OFFSET(MD!$Q$5,MATCH(Grundlagen_Abrechnung_KAE!$AK$7,MD_JAHR,0),0)*$H1627,IF(((AD1627/12*M1627*12)+N1627)&gt;AF1627,AF1627/12,((AD1627/12*M1627*12)+N1627)/12)))</f>
        <v/>
      </c>
      <c r="P1627" s="90"/>
      <c r="Q1627" s="90"/>
      <c r="R1627" s="104">
        <f t="shared" si="227"/>
        <v>0</v>
      </c>
      <c r="T1627" s="145">
        <f t="shared" si="228"/>
        <v>0</v>
      </c>
      <c r="U1627" s="76">
        <f t="shared" ca="1" si="229"/>
        <v>0</v>
      </c>
      <c r="V1627" s="76">
        <f t="shared" ca="1" si="235"/>
        <v>0</v>
      </c>
      <c r="W1627" s="76">
        <f t="shared" ca="1" si="230"/>
        <v>0</v>
      </c>
      <c r="Y1627" s="106" t="str">
        <f t="shared" si="231"/>
        <v>prüfen</v>
      </c>
      <c r="Z1627" s="107" t="str">
        <f ca="1">IFERROR(OFFSET(MD!$U$5,MATCH(Grundlagen_Abrechnung_KAE!$E1627,MD_GENDER,0),0),"")</f>
        <v/>
      </c>
      <c r="AA1627" s="104">
        <f t="shared" si="232"/>
        <v>0</v>
      </c>
      <c r="AC1627" s="104">
        <f t="shared" si="233"/>
        <v>0</v>
      </c>
      <c r="AD1627" s="104">
        <f ca="1">IF(F1627="Arbeitgeberähnliche Stellung",OFFSET(MD!$Q$5,MATCH(Grundlagen_Abrechnung_KAE!$AK$7,MD_JAHR,0),0)*$H1627,IF(J1627&gt;0,AC1627,I1627))</f>
        <v>0</v>
      </c>
      <c r="AF1627" s="85" t="e">
        <f ca="1">OFFSET(MD!$P$5,MATCH($AK$7,MD_JAHR,0),0)*12</f>
        <v>#VALUE!</v>
      </c>
      <c r="AG1627" s="85">
        <f t="shared" si="234"/>
        <v>0</v>
      </c>
      <c r="AH1627" s="81"/>
      <c r="AJ1627" s="72"/>
      <c r="AK1627" s="72"/>
      <c r="AL1627" s="72"/>
      <c r="AM1627" s="72"/>
      <c r="AN1627" s="72"/>
    </row>
    <row r="1628" spans="2:40" ht="15" customHeight="1" x14ac:dyDescent="0.2">
      <c r="B1628" s="78"/>
      <c r="C1628" s="78"/>
      <c r="D1628" s="78"/>
      <c r="E1628" s="79"/>
      <c r="F1628" s="80"/>
      <c r="G1628" s="73"/>
      <c r="H1628" s="82"/>
      <c r="I1628" s="93"/>
      <c r="J1628" s="90"/>
      <c r="K1628" s="83"/>
      <c r="L1628" s="83"/>
      <c r="M1628" s="84"/>
      <c r="N1628" s="83"/>
      <c r="O1628" s="104" t="str">
        <f ca="1">IF($B1628="","",IF(F1628="Arbeitgeberähnliche Stellung",OFFSET(MD!$Q$5,MATCH(Grundlagen_Abrechnung_KAE!$AK$7,MD_JAHR,0),0)*$H1628,IF(((AD1628/12*M1628*12)+N1628)&gt;AF1628,AF1628/12,((AD1628/12*M1628*12)+N1628)/12)))</f>
        <v/>
      </c>
      <c r="P1628" s="90"/>
      <c r="Q1628" s="90"/>
      <c r="R1628" s="104">
        <f t="shared" si="227"/>
        <v>0</v>
      </c>
      <c r="T1628" s="145">
        <f t="shared" si="228"/>
        <v>0</v>
      </c>
      <c r="U1628" s="76">
        <f t="shared" ca="1" si="229"/>
        <v>0</v>
      </c>
      <c r="V1628" s="76">
        <f t="shared" ca="1" si="235"/>
        <v>0</v>
      </c>
      <c r="W1628" s="76">
        <f t="shared" ca="1" si="230"/>
        <v>0</v>
      </c>
      <c r="Y1628" s="106" t="str">
        <f t="shared" si="231"/>
        <v>prüfen</v>
      </c>
      <c r="Z1628" s="107" t="str">
        <f ca="1">IFERROR(OFFSET(MD!$U$5,MATCH(Grundlagen_Abrechnung_KAE!$E1628,MD_GENDER,0),0),"")</f>
        <v/>
      </c>
      <c r="AA1628" s="104">
        <f t="shared" si="232"/>
        <v>0</v>
      </c>
      <c r="AC1628" s="104">
        <f t="shared" si="233"/>
        <v>0</v>
      </c>
      <c r="AD1628" s="104">
        <f ca="1">IF(F1628="Arbeitgeberähnliche Stellung",OFFSET(MD!$Q$5,MATCH(Grundlagen_Abrechnung_KAE!$AK$7,MD_JAHR,0),0)*$H1628,IF(J1628&gt;0,AC1628,I1628))</f>
        <v>0</v>
      </c>
      <c r="AF1628" s="85" t="e">
        <f ca="1">OFFSET(MD!$P$5,MATCH($AK$7,MD_JAHR,0),0)*12</f>
        <v>#VALUE!</v>
      </c>
      <c r="AG1628" s="85">
        <f t="shared" si="234"/>
        <v>0</v>
      </c>
      <c r="AH1628" s="81"/>
      <c r="AJ1628" s="72"/>
      <c r="AK1628" s="72"/>
      <c r="AL1628" s="72"/>
      <c r="AM1628" s="72"/>
      <c r="AN1628" s="72"/>
    </row>
    <row r="1629" spans="2:40" ht="15" customHeight="1" x14ac:dyDescent="0.2">
      <c r="B1629" s="78"/>
      <c r="C1629" s="78"/>
      <c r="D1629" s="78"/>
      <c r="E1629" s="79"/>
      <c r="F1629" s="80"/>
      <c r="G1629" s="73"/>
      <c r="H1629" s="82"/>
      <c r="I1629" s="93"/>
      <c r="J1629" s="90"/>
      <c r="K1629" s="83"/>
      <c r="L1629" s="83"/>
      <c r="M1629" s="84"/>
      <c r="N1629" s="83"/>
      <c r="O1629" s="104" t="str">
        <f ca="1">IF($B1629="","",IF(F1629="Arbeitgeberähnliche Stellung",OFFSET(MD!$Q$5,MATCH(Grundlagen_Abrechnung_KAE!$AK$7,MD_JAHR,0),0)*$H1629,IF(((AD1629/12*M1629*12)+N1629)&gt;AF1629,AF1629/12,((AD1629/12*M1629*12)+N1629)/12)))</f>
        <v/>
      </c>
      <c r="P1629" s="90"/>
      <c r="Q1629" s="90"/>
      <c r="R1629" s="104">
        <f t="shared" si="227"/>
        <v>0</v>
      </c>
      <c r="T1629" s="145">
        <f t="shared" si="228"/>
        <v>0</v>
      </c>
      <c r="U1629" s="76">
        <f t="shared" ca="1" si="229"/>
        <v>0</v>
      </c>
      <c r="V1629" s="76">
        <f t="shared" ca="1" si="235"/>
        <v>0</v>
      </c>
      <c r="W1629" s="76">
        <f t="shared" ca="1" si="230"/>
        <v>0</v>
      </c>
      <c r="Y1629" s="106" t="str">
        <f t="shared" si="231"/>
        <v>prüfen</v>
      </c>
      <c r="Z1629" s="107" t="str">
        <f ca="1">IFERROR(OFFSET(MD!$U$5,MATCH(Grundlagen_Abrechnung_KAE!$E1629,MD_GENDER,0),0),"")</f>
        <v/>
      </c>
      <c r="AA1629" s="104">
        <f t="shared" si="232"/>
        <v>0</v>
      </c>
      <c r="AC1629" s="104">
        <f t="shared" si="233"/>
        <v>0</v>
      </c>
      <c r="AD1629" s="104">
        <f ca="1">IF(F1629="Arbeitgeberähnliche Stellung",OFFSET(MD!$Q$5,MATCH(Grundlagen_Abrechnung_KAE!$AK$7,MD_JAHR,0),0)*$H1629,IF(J1629&gt;0,AC1629,I1629))</f>
        <v>0</v>
      </c>
      <c r="AF1629" s="85" t="e">
        <f ca="1">OFFSET(MD!$P$5,MATCH($AK$7,MD_JAHR,0),0)*12</f>
        <v>#VALUE!</v>
      </c>
      <c r="AG1629" s="85">
        <f t="shared" si="234"/>
        <v>0</v>
      </c>
      <c r="AH1629" s="81"/>
      <c r="AJ1629" s="72"/>
      <c r="AK1629" s="72"/>
      <c r="AL1629" s="72"/>
      <c r="AM1629" s="72"/>
      <c r="AN1629" s="72"/>
    </row>
    <row r="1630" spans="2:40" ht="15" customHeight="1" x14ac:dyDescent="0.2">
      <c r="B1630" s="78"/>
      <c r="C1630" s="78"/>
      <c r="D1630" s="78"/>
      <c r="E1630" s="79"/>
      <c r="F1630" s="80"/>
      <c r="G1630" s="73"/>
      <c r="H1630" s="82"/>
      <c r="I1630" s="93"/>
      <c r="J1630" s="90"/>
      <c r="K1630" s="83"/>
      <c r="L1630" s="83"/>
      <c r="M1630" s="84"/>
      <c r="N1630" s="83"/>
      <c r="O1630" s="104" t="str">
        <f ca="1">IF($B1630="","",IF(F1630="Arbeitgeberähnliche Stellung",OFFSET(MD!$Q$5,MATCH(Grundlagen_Abrechnung_KAE!$AK$7,MD_JAHR,0),0)*$H1630,IF(((AD1630/12*M1630*12)+N1630)&gt;AF1630,AF1630/12,((AD1630/12*M1630*12)+N1630)/12)))</f>
        <v/>
      </c>
      <c r="P1630" s="90"/>
      <c r="Q1630" s="90"/>
      <c r="R1630" s="104">
        <f t="shared" si="227"/>
        <v>0</v>
      </c>
      <c r="T1630" s="145">
        <f t="shared" si="228"/>
        <v>0</v>
      </c>
      <c r="U1630" s="76">
        <f t="shared" ca="1" si="229"/>
        <v>0</v>
      </c>
      <c r="V1630" s="76">
        <f t="shared" ca="1" si="235"/>
        <v>0</v>
      </c>
      <c r="W1630" s="76">
        <f t="shared" ca="1" si="230"/>
        <v>0</v>
      </c>
      <c r="Y1630" s="106" t="str">
        <f t="shared" si="231"/>
        <v>prüfen</v>
      </c>
      <c r="Z1630" s="107" t="str">
        <f ca="1">IFERROR(OFFSET(MD!$U$5,MATCH(Grundlagen_Abrechnung_KAE!$E1630,MD_GENDER,0),0),"")</f>
        <v/>
      </c>
      <c r="AA1630" s="104">
        <f t="shared" si="232"/>
        <v>0</v>
      </c>
      <c r="AC1630" s="104">
        <f t="shared" si="233"/>
        <v>0</v>
      </c>
      <c r="AD1630" s="104">
        <f ca="1">IF(F1630="Arbeitgeberähnliche Stellung",OFFSET(MD!$Q$5,MATCH(Grundlagen_Abrechnung_KAE!$AK$7,MD_JAHR,0),0)*$H1630,IF(J1630&gt;0,AC1630,I1630))</f>
        <v>0</v>
      </c>
      <c r="AF1630" s="85" t="e">
        <f ca="1">OFFSET(MD!$P$5,MATCH($AK$7,MD_JAHR,0),0)*12</f>
        <v>#VALUE!</v>
      </c>
      <c r="AG1630" s="85">
        <f t="shared" si="234"/>
        <v>0</v>
      </c>
      <c r="AH1630" s="81"/>
      <c r="AJ1630" s="72"/>
      <c r="AK1630" s="72"/>
      <c r="AL1630" s="72"/>
      <c r="AM1630" s="72"/>
      <c r="AN1630" s="72"/>
    </row>
    <row r="1631" spans="2:40" ht="15" customHeight="1" x14ac:dyDescent="0.2">
      <c r="B1631" s="78"/>
      <c r="C1631" s="78"/>
      <c r="D1631" s="78"/>
      <c r="E1631" s="79"/>
      <c r="F1631" s="80"/>
      <c r="G1631" s="73"/>
      <c r="H1631" s="82"/>
      <c r="I1631" s="93"/>
      <c r="J1631" s="90"/>
      <c r="K1631" s="83"/>
      <c r="L1631" s="83"/>
      <c r="M1631" s="84"/>
      <c r="N1631" s="83"/>
      <c r="O1631" s="104" t="str">
        <f ca="1">IF($B1631="","",IF(F1631="Arbeitgeberähnliche Stellung",OFFSET(MD!$Q$5,MATCH(Grundlagen_Abrechnung_KAE!$AK$7,MD_JAHR,0),0)*$H1631,IF(((AD1631/12*M1631*12)+N1631)&gt;AF1631,AF1631/12,((AD1631/12*M1631*12)+N1631)/12)))</f>
        <v/>
      </c>
      <c r="P1631" s="90"/>
      <c r="Q1631" s="90"/>
      <c r="R1631" s="104">
        <f t="shared" si="227"/>
        <v>0</v>
      </c>
      <c r="T1631" s="145">
        <f t="shared" si="228"/>
        <v>0</v>
      </c>
      <c r="U1631" s="76">
        <f t="shared" ca="1" si="229"/>
        <v>0</v>
      </c>
      <c r="V1631" s="76">
        <f t="shared" ca="1" si="235"/>
        <v>0</v>
      </c>
      <c r="W1631" s="76">
        <f t="shared" ca="1" si="230"/>
        <v>0</v>
      </c>
      <c r="Y1631" s="106" t="str">
        <f t="shared" si="231"/>
        <v>prüfen</v>
      </c>
      <c r="Z1631" s="107" t="str">
        <f ca="1">IFERROR(OFFSET(MD!$U$5,MATCH(Grundlagen_Abrechnung_KAE!$E1631,MD_GENDER,0),0),"")</f>
        <v/>
      </c>
      <c r="AA1631" s="104">
        <f t="shared" si="232"/>
        <v>0</v>
      </c>
      <c r="AC1631" s="104">
        <f t="shared" si="233"/>
        <v>0</v>
      </c>
      <c r="AD1631" s="104">
        <f ca="1">IF(F1631="Arbeitgeberähnliche Stellung",OFFSET(MD!$Q$5,MATCH(Grundlagen_Abrechnung_KAE!$AK$7,MD_JAHR,0),0)*$H1631,IF(J1631&gt;0,AC1631,I1631))</f>
        <v>0</v>
      </c>
      <c r="AF1631" s="85" t="e">
        <f ca="1">OFFSET(MD!$P$5,MATCH($AK$7,MD_JAHR,0),0)*12</f>
        <v>#VALUE!</v>
      </c>
      <c r="AG1631" s="85">
        <f t="shared" si="234"/>
        <v>0</v>
      </c>
      <c r="AH1631" s="81"/>
      <c r="AJ1631" s="72"/>
      <c r="AK1631" s="72"/>
      <c r="AL1631" s="72"/>
      <c r="AM1631" s="72"/>
      <c r="AN1631" s="72"/>
    </row>
    <row r="1632" spans="2:40" ht="15" customHeight="1" x14ac:dyDescent="0.2">
      <c r="B1632" s="78"/>
      <c r="C1632" s="78"/>
      <c r="D1632" s="78"/>
      <c r="E1632" s="79"/>
      <c r="F1632" s="80"/>
      <c r="G1632" s="73"/>
      <c r="H1632" s="82"/>
      <c r="I1632" s="93"/>
      <c r="J1632" s="90"/>
      <c r="K1632" s="83"/>
      <c r="L1632" s="83"/>
      <c r="M1632" s="84"/>
      <c r="N1632" s="83"/>
      <c r="O1632" s="104" t="str">
        <f ca="1">IF($B1632="","",IF(F1632="Arbeitgeberähnliche Stellung",OFFSET(MD!$Q$5,MATCH(Grundlagen_Abrechnung_KAE!$AK$7,MD_JAHR,0),0)*$H1632,IF(((AD1632/12*M1632*12)+N1632)&gt;AF1632,AF1632/12,((AD1632/12*M1632*12)+N1632)/12)))</f>
        <v/>
      </c>
      <c r="P1632" s="90"/>
      <c r="Q1632" s="90"/>
      <c r="R1632" s="104">
        <f t="shared" si="227"/>
        <v>0</v>
      </c>
      <c r="T1632" s="145">
        <f t="shared" si="228"/>
        <v>0</v>
      </c>
      <c r="U1632" s="76">
        <f t="shared" ca="1" si="229"/>
        <v>0</v>
      </c>
      <c r="V1632" s="76">
        <f t="shared" ca="1" si="235"/>
        <v>0</v>
      </c>
      <c r="W1632" s="76">
        <f t="shared" ca="1" si="230"/>
        <v>0</v>
      </c>
      <c r="Y1632" s="106" t="str">
        <f t="shared" si="231"/>
        <v>prüfen</v>
      </c>
      <c r="Z1632" s="107" t="str">
        <f ca="1">IFERROR(OFFSET(MD!$U$5,MATCH(Grundlagen_Abrechnung_KAE!$E1632,MD_GENDER,0),0),"")</f>
        <v/>
      </c>
      <c r="AA1632" s="104">
        <f t="shared" si="232"/>
        <v>0</v>
      </c>
      <c r="AC1632" s="104">
        <f t="shared" si="233"/>
        <v>0</v>
      </c>
      <c r="AD1632" s="104">
        <f ca="1">IF(F1632="Arbeitgeberähnliche Stellung",OFFSET(MD!$Q$5,MATCH(Grundlagen_Abrechnung_KAE!$AK$7,MD_JAHR,0),0)*$H1632,IF(J1632&gt;0,AC1632,I1632))</f>
        <v>0</v>
      </c>
      <c r="AF1632" s="85" t="e">
        <f ca="1">OFFSET(MD!$P$5,MATCH($AK$7,MD_JAHR,0),0)*12</f>
        <v>#VALUE!</v>
      </c>
      <c r="AG1632" s="85">
        <f t="shared" si="234"/>
        <v>0</v>
      </c>
      <c r="AH1632" s="81"/>
      <c r="AJ1632" s="72"/>
      <c r="AK1632" s="72"/>
      <c r="AL1632" s="72"/>
      <c r="AM1632" s="72"/>
      <c r="AN1632" s="72"/>
    </row>
    <row r="1633" spans="2:40" ht="15" customHeight="1" x14ac:dyDescent="0.2">
      <c r="B1633" s="78"/>
      <c r="C1633" s="78"/>
      <c r="D1633" s="78"/>
      <c r="E1633" s="79"/>
      <c r="F1633" s="80"/>
      <c r="G1633" s="73"/>
      <c r="H1633" s="82"/>
      <c r="I1633" s="93"/>
      <c r="J1633" s="90"/>
      <c r="K1633" s="83"/>
      <c r="L1633" s="83"/>
      <c r="M1633" s="84"/>
      <c r="N1633" s="83"/>
      <c r="O1633" s="104" t="str">
        <f ca="1">IF($B1633="","",IF(F1633="Arbeitgeberähnliche Stellung",OFFSET(MD!$Q$5,MATCH(Grundlagen_Abrechnung_KAE!$AK$7,MD_JAHR,0),0)*$H1633,IF(((AD1633/12*M1633*12)+N1633)&gt;AF1633,AF1633/12,((AD1633/12*M1633*12)+N1633)/12)))</f>
        <v/>
      </c>
      <c r="P1633" s="90"/>
      <c r="Q1633" s="90"/>
      <c r="R1633" s="104">
        <f t="shared" si="227"/>
        <v>0</v>
      </c>
      <c r="T1633" s="145">
        <f t="shared" si="228"/>
        <v>0</v>
      </c>
      <c r="U1633" s="76">
        <f t="shared" ca="1" si="229"/>
        <v>0</v>
      </c>
      <c r="V1633" s="76">
        <f t="shared" ca="1" si="235"/>
        <v>0</v>
      </c>
      <c r="W1633" s="76">
        <f t="shared" ca="1" si="230"/>
        <v>0</v>
      </c>
      <c r="Y1633" s="106" t="str">
        <f t="shared" si="231"/>
        <v>prüfen</v>
      </c>
      <c r="Z1633" s="107" t="str">
        <f ca="1">IFERROR(OFFSET(MD!$U$5,MATCH(Grundlagen_Abrechnung_KAE!$E1633,MD_GENDER,0),0),"")</f>
        <v/>
      </c>
      <c r="AA1633" s="104">
        <f t="shared" si="232"/>
        <v>0</v>
      </c>
      <c r="AC1633" s="104">
        <f t="shared" si="233"/>
        <v>0</v>
      </c>
      <c r="AD1633" s="104">
        <f ca="1">IF(F1633="Arbeitgeberähnliche Stellung",OFFSET(MD!$Q$5,MATCH(Grundlagen_Abrechnung_KAE!$AK$7,MD_JAHR,0),0)*$H1633,IF(J1633&gt;0,AC1633,I1633))</f>
        <v>0</v>
      </c>
      <c r="AF1633" s="85" t="e">
        <f ca="1">OFFSET(MD!$P$5,MATCH($AK$7,MD_JAHR,0),0)*12</f>
        <v>#VALUE!</v>
      </c>
      <c r="AG1633" s="85">
        <f t="shared" si="234"/>
        <v>0</v>
      </c>
      <c r="AH1633" s="81"/>
      <c r="AJ1633" s="72"/>
      <c r="AK1633" s="72"/>
      <c r="AL1633" s="72"/>
      <c r="AM1633" s="72"/>
      <c r="AN1633" s="72"/>
    </row>
    <row r="1634" spans="2:40" ht="15" customHeight="1" x14ac:dyDescent="0.2">
      <c r="B1634" s="78"/>
      <c r="C1634" s="78"/>
      <c r="D1634" s="78"/>
      <c r="E1634" s="79"/>
      <c r="F1634" s="80"/>
      <c r="G1634" s="73"/>
      <c r="H1634" s="82"/>
      <c r="I1634" s="93"/>
      <c r="J1634" s="90"/>
      <c r="K1634" s="83"/>
      <c r="L1634" s="83"/>
      <c r="M1634" s="84"/>
      <c r="N1634" s="83"/>
      <c r="O1634" s="104" t="str">
        <f ca="1">IF($B1634="","",IF(F1634="Arbeitgeberähnliche Stellung",OFFSET(MD!$Q$5,MATCH(Grundlagen_Abrechnung_KAE!$AK$7,MD_JAHR,0),0)*$H1634,IF(((AD1634/12*M1634*12)+N1634)&gt;AF1634,AF1634/12,((AD1634/12*M1634*12)+N1634)/12)))</f>
        <v/>
      </c>
      <c r="P1634" s="90"/>
      <c r="Q1634" s="90"/>
      <c r="R1634" s="104">
        <f t="shared" si="227"/>
        <v>0</v>
      </c>
      <c r="T1634" s="145">
        <f t="shared" si="228"/>
        <v>0</v>
      </c>
      <c r="U1634" s="76">
        <f t="shared" ca="1" si="229"/>
        <v>0</v>
      </c>
      <c r="V1634" s="76">
        <f t="shared" ca="1" si="235"/>
        <v>0</v>
      </c>
      <c r="W1634" s="76">
        <f t="shared" ca="1" si="230"/>
        <v>0</v>
      </c>
      <c r="Y1634" s="106" t="str">
        <f t="shared" si="231"/>
        <v>prüfen</v>
      </c>
      <c r="Z1634" s="107" t="str">
        <f ca="1">IFERROR(OFFSET(MD!$U$5,MATCH(Grundlagen_Abrechnung_KAE!$E1634,MD_GENDER,0),0),"")</f>
        <v/>
      </c>
      <c r="AA1634" s="104">
        <f t="shared" si="232"/>
        <v>0</v>
      </c>
      <c r="AC1634" s="104">
        <f t="shared" si="233"/>
        <v>0</v>
      </c>
      <c r="AD1634" s="104">
        <f ca="1">IF(F1634="Arbeitgeberähnliche Stellung",OFFSET(MD!$Q$5,MATCH(Grundlagen_Abrechnung_KAE!$AK$7,MD_JAHR,0),0)*$H1634,IF(J1634&gt;0,AC1634,I1634))</f>
        <v>0</v>
      </c>
      <c r="AF1634" s="85" t="e">
        <f ca="1">OFFSET(MD!$P$5,MATCH($AK$7,MD_JAHR,0),0)*12</f>
        <v>#VALUE!</v>
      </c>
      <c r="AG1634" s="85">
        <f t="shared" si="234"/>
        <v>0</v>
      </c>
      <c r="AH1634" s="81"/>
      <c r="AJ1634" s="72"/>
      <c r="AK1634" s="72"/>
      <c r="AL1634" s="72"/>
      <c r="AM1634" s="72"/>
      <c r="AN1634" s="72"/>
    </row>
    <row r="1635" spans="2:40" ht="15" customHeight="1" x14ac:dyDescent="0.2">
      <c r="B1635" s="78"/>
      <c r="C1635" s="78"/>
      <c r="D1635" s="78"/>
      <c r="E1635" s="79"/>
      <c r="F1635" s="80"/>
      <c r="G1635" s="73"/>
      <c r="H1635" s="82"/>
      <c r="I1635" s="93"/>
      <c r="J1635" s="90"/>
      <c r="K1635" s="83"/>
      <c r="L1635" s="83"/>
      <c r="M1635" s="84"/>
      <c r="N1635" s="83"/>
      <c r="O1635" s="104" t="str">
        <f ca="1">IF($B1635="","",IF(F1635="Arbeitgeberähnliche Stellung",OFFSET(MD!$Q$5,MATCH(Grundlagen_Abrechnung_KAE!$AK$7,MD_JAHR,0),0)*$H1635,IF(((AD1635/12*M1635*12)+N1635)&gt;AF1635,AF1635/12,((AD1635/12*M1635*12)+N1635)/12)))</f>
        <v/>
      </c>
      <c r="P1635" s="90"/>
      <c r="Q1635" s="90"/>
      <c r="R1635" s="104">
        <f t="shared" si="227"/>
        <v>0</v>
      </c>
      <c r="T1635" s="145">
        <f t="shared" si="228"/>
        <v>0</v>
      </c>
      <c r="U1635" s="76">
        <f t="shared" ca="1" si="229"/>
        <v>0</v>
      </c>
      <c r="V1635" s="76">
        <f t="shared" ca="1" si="235"/>
        <v>0</v>
      </c>
      <c r="W1635" s="76">
        <f t="shared" ca="1" si="230"/>
        <v>0</v>
      </c>
      <c r="Y1635" s="106" t="str">
        <f t="shared" si="231"/>
        <v>prüfen</v>
      </c>
      <c r="Z1635" s="107" t="str">
        <f ca="1">IFERROR(OFFSET(MD!$U$5,MATCH(Grundlagen_Abrechnung_KAE!$E1635,MD_GENDER,0),0),"")</f>
        <v/>
      </c>
      <c r="AA1635" s="104">
        <f t="shared" si="232"/>
        <v>0</v>
      </c>
      <c r="AC1635" s="104">
        <f t="shared" si="233"/>
        <v>0</v>
      </c>
      <c r="AD1635" s="104">
        <f ca="1">IF(F1635="Arbeitgeberähnliche Stellung",OFFSET(MD!$Q$5,MATCH(Grundlagen_Abrechnung_KAE!$AK$7,MD_JAHR,0),0)*$H1635,IF(J1635&gt;0,AC1635,I1635))</f>
        <v>0</v>
      </c>
      <c r="AF1635" s="85" t="e">
        <f ca="1">OFFSET(MD!$P$5,MATCH($AK$7,MD_JAHR,0),0)*12</f>
        <v>#VALUE!</v>
      </c>
      <c r="AG1635" s="85">
        <f t="shared" si="234"/>
        <v>0</v>
      </c>
      <c r="AH1635" s="81"/>
      <c r="AJ1635" s="72"/>
      <c r="AK1635" s="72"/>
      <c r="AL1635" s="72"/>
      <c r="AM1635" s="72"/>
      <c r="AN1635" s="72"/>
    </row>
    <row r="1636" spans="2:40" ht="15" customHeight="1" x14ac:dyDescent="0.2">
      <c r="B1636" s="78"/>
      <c r="C1636" s="78"/>
      <c r="D1636" s="78"/>
      <c r="E1636" s="79"/>
      <c r="F1636" s="80"/>
      <c r="G1636" s="73"/>
      <c r="H1636" s="82"/>
      <c r="I1636" s="93"/>
      <c r="J1636" s="90"/>
      <c r="K1636" s="83"/>
      <c r="L1636" s="83"/>
      <c r="M1636" s="84"/>
      <c r="N1636" s="83"/>
      <c r="O1636" s="104" t="str">
        <f ca="1">IF($B1636="","",IF(F1636="Arbeitgeberähnliche Stellung",OFFSET(MD!$Q$5,MATCH(Grundlagen_Abrechnung_KAE!$AK$7,MD_JAHR,0),0)*$H1636,IF(((AD1636/12*M1636*12)+N1636)&gt;AF1636,AF1636/12,((AD1636/12*M1636*12)+N1636)/12)))</f>
        <v/>
      </c>
      <c r="P1636" s="90"/>
      <c r="Q1636" s="90"/>
      <c r="R1636" s="104">
        <f t="shared" si="227"/>
        <v>0</v>
      </c>
      <c r="T1636" s="145">
        <f t="shared" si="228"/>
        <v>0</v>
      </c>
      <c r="U1636" s="76">
        <f t="shared" ca="1" si="229"/>
        <v>0</v>
      </c>
      <c r="V1636" s="76">
        <f t="shared" ca="1" si="235"/>
        <v>0</v>
      </c>
      <c r="W1636" s="76">
        <f t="shared" ca="1" si="230"/>
        <v>0</v>
      </c>
      <c r="Y1636" s="106" t="str">
        <f t="shared" si="231"/>
        <v>prüfen</v>
      </c>
      <c r="Z1636" s="107" t="str">
        <f ca="1">IFERROR(OFFSET(MD!$U$5,MATCH(Grundlagen_Abrechnung_KAE!$E1636,MD_GENDER,0),0),"")</f>
        <v/>
      </c>
      <c r="AA1636" s="104">
        <f t="shared" si="232"/>
        <v>0</v>
      </c>
      <c r="AC1636" s="104">
        <f t="shared" si="233"/>
        <v>0</v>
      </c>
      <c r="AD1636" s="104">
        <f ca="1">IF(F1636="Arbeitgeberähnliche Stellung",OFFSET(MD!$Q$5,MATCH(Grundlagen_Abrechnung_KAE!$AK$7,MD_JAHR,0),0)*$H1636,IF(J1636&gt;0,AC1636,I1636))</f>
        <v>0</v>
      </c>
      <c r="AF1636" s="85" t="e">
        <f ca="1">OFFSET(MD!$P$5,MATCH($AK$7,MD_JAHR,0),0)*12</f>
        <v>#VALUE!</v>
      </c>
      <c r="AG1636" s="85">
        <f t="shared" si="234"/>
        <v>0</v>
      </c>
      <c r="AH1636" s="81"/>
      <c r="AJ1636" s="72"/>
      <c r="AK1636" s="72"/>
      <c r="AL1636" s="72"/>
      <c r="AM1636" s="72"/>
      <c r="AN1636" s="72"/>
    </row>
    <row r="1637" spans="2:40" ht="15" customHeight="1" x14ac:dyDescent="0.2">
      <c r="B1637" s="78"/>
      <c r="C1637" s="78"/>
      <c r="D1637" s="78"/>
      <c r="E1637" s="79"/>
      <c r="F1637" s="80"/>
      <c r="G1637" s="73"/>
      <c r="H1637" s="82"/>
      <c r="I1637" s="93"/>
      <c r="J1637" s="90"/>
      <c r="K1637" s="83"/>
      <c r="L1637" s="83"/>
      <c r="M1637" s="84"/>
      <c r="N1637" s="83"/>
      <c r="O1637" s="104" t="str">
        <f ca="1">IF($B1637="","",IF(F1637="Arbeitgeberähnliche Stellung",OFFSET(MD!$Q$5,MATCH(Grundlagen_Abrechnung_KAE!$AK$7,MD_JAHR,0),0)*$H1637,IF(((AD1637/12*M1637*12)+N1637)&gt;AF1637,AF1637/12,((AD1637/12*M1637*12)+N1637)/12)))</f>
        <v/>
      </c>
      <c r="P1637" s="90"/>
      <c r="Q1637" s="90"/>
      <c r="R1637" s="104">
        <f t="shared" si="227"/>
        <v>0</v>
      </c>
      <c r="T1637" s="145">
        <f t="shared" si="228"/>
        <v>0</v>
      </c>
      <c r="U1637" s="76">
        <f t="shared" ca="1" si="229"/>
        <v>0</v>
      </c>
      <c r="V1637" s="76">
        <f t="shared" ca="1" si="235"/>
        <v>0</v>
      </c>
      <c r="W1637" s="76">
        <f t="shared" ca="1" si="230"/>
        <v>0</v>
      </c>
      <c r="Y1637" s="106" t="str">
        <f t="shared" si="231"/>
        <v>prüfen</v>
      </c>
      <c r="Z1637" s="107" t="str">
        <f ca="1">IFERROR(OFFSET(MD!$U$5,MATCH(Grundlagen_Abrechnung_KAE!$E1637,MD_GENDER,0),0),"")</f>
        <v/>
      </c>
      <c r="AA1637" s="104">
        <f t="shared" si="232"/>
        <v>0</v>
      </c>
      <c r="AC1637" s="104">
        <f t="shared" si="233"/>
        <v>0</v>
      </c>
      <c r="AD1637" s="104">
        <f ca="1">IF(F1637="Arbeitgeberähnliche Stellung",OFFSET(MD!$Q$5,MATCH(Grundlagen_Abrechnung_KAE!$AK$7,MD_JAHR,0),0)*$H1637,IF(J1637&gt;0,AC1637,I1637))</f>
        <v>0</v>
      </c>
      <c r="AF1637" s="85" t="e">
        <f ca="1">OFFSET(MD!$P$5,MATCH($AK$7,MD_JAHR,0),0)*12</f>
        <v>#VALUE!</v>
      </c>
      <c r="AG1637" s="85">
        <f t="shared" si="234"/>
        <v>0</v>
      </c>
      <c r="AH1637" s="81"/>
      <c r="AJ1637" s="72"/>
      <c r="AK1637" s="72"/>
      <c r="AL1637" s="72"/>
      <c r="AM1637" s="72"/>
      <c r="AN1637" s="72"/>
    </row>
    <row r="1638" spans="2:40" ht="15" customHeight="1" x14ac:dyDescent="0.2">
      <c r="B1638" s="78"/>
      <c r="C1638" s="78"/>
      <c r="D1638" s="78"/>
      <c r="E1638" s="79"/>
      <c r="F1638" s="80"/>
      <c r="G1638" s="73"/>
      <c r="H1638" s="82"/>
      <c r="I1638" s="93"/>
      <c r="J1638" s="90"/>
      <c r="K1638" s="83"/>
      <c r="L1638" s="83"/>
      <c r="M1638" s="84"/>
      <c r="N1638" s="83"/>
      <c r="O1638" s="104" t="str">
        <f ca="1">IF($B1638="","",IF(F1638="Arbeitgeberähnliche Stellung",OFFSET(MD!$Q$5,MATCH(Grundlagen_Abrechnung_KAE!$AK$7,MD_JAHR,0),0)*$H1638,IF(((AD1638/12*M1638*12)+N1638)&gt;AF1638,AF1638/12,((AD1638/12*M1638*12)+N1638)/12)))</f>
        <v/>
      </c>
      <c r="P1638" s="90"/>
      <c r="Q1638" s="90"/>
      <c r="R1638" s="104">
        <f t="shared" si="227"/>
        <v>0</v>
      </c>
      <c r="T1638" s="145">
        <f t="shared" si="228"/>
        <v>0</v>
      </c>
      <c r="U1638" s="76">
        <f t="shared" ca="1" si="229"/>
        <v>0</v>
      </c>
      <c r="V1638" s="76">
        <f t="shared" ca="1" si="235"/>
        <v>0</v>
      </c>
      <c r="W1638" s="76">
        <f t="shared" ca="1" si="230"/>
        <v>0</v>
      </c>
      <c r="Y1638" s="106" t="str">
        <f t="shared" si="231"/>
        <v>prüfen</v>
      </c>
      <c r="Z1638" s="107" t="str">
        <f ca="1">IFERROR(OFFSET(MD!$U$5,MATCH(Grundlagen_Abrechnung_KAE!$E1638,MD_GENDER,0),0),"")</f>
        <v/>
      </c>
      <c r="AA1638" s="104">
        <f t="shared" si="232"/>
        <v>0</v>
      </c>
      <c r="AC1638" s="104">
        <f t="shared" si="233"/>
        <v>0</v>
      </c>
      <c r="AD1638" s="104">
        <f ca="1">IF(F1638="Arbeitgeberähnliche Stellung",OFFSET(MD!$Q$5,MATCH(Grundlagen_Abrechnung_KAE!$AK$7,MD_JAHR,0),0)*$H1638,IF(J1638&gt;0,AC1638,I1638))</f>
        <v>0</v>
      </c>
      <c r="AF1638" s="85" t="e">
        <f ca="1">OFFSET(MD!$P$5,MATCH($AK$7,MD_JAHR,0),0)*12</f>
        <v>#VALUE!</v>
      </c>
      <c r="AG1638" s="85">
        <f t="shared" si="234"/>
        <v>0</v>
      </c>
      <c r="AH1638" s="81"/>
      <c r="AJ1638" s="72"/>
      <c r="AK1638" s="72"/>
      <c r="AL1638" s="72"/>
      <c r="AM1638" s="72"/>
      <c r="AN1638" s="72"/>
    </row>
    <row r="1639" spans="2:40" ht="15" customHeight="1" x14ac:dyDescent="0.2">
      <c r="B1639" s="78"/>
      <c r="C1639" s="78"/>
      <c r="D1639" s="78"/>
      <c r="E1639" s="79"/>
      <c r="F1639" s="80"/>
      <c r="G1639" s="73"/>
      <c r="H1639" s="82"/>
      <c r="I1639" s="93"/>
      <c r="J1639" s="90"/>
      <c r="K1639" s="83"/>
      <c r="L1639" s="83"/>
      <c r="M1639" s="84"/>
      <c r="N1639" s="83"/>
      <c r="O1639" s="104" t="str">
        <f ca="1">IF($B1639="","",IF(F1639="Arbeitgeberähnliche Stellung",OFFSET(MD!$Q$5,MATCH(Grundlagen_Abrechnung_KAE!$AK$7,MD_JAHR,0),0)*$H1639,IF(((AD1639/12*M1639*12)+N1639)&gt;AF1639,AF1639/12,((AD1639/12*M1639*12)+N1639)/12)))</f>
        <v/>
      </c>
      <c r="P1639" s="90"/>
      <c r="Q1639" s="90"/>
      <c r="R1639" s="104">
        <f t="shared" si="227"/>
        <v>0</v>
      </c>
      <c r="T1639" s="145">
        <f t="shared" si="228"/>
        <v>0</v>
      </c>
      <c r="U1639" s="76">
        <f t="shared" ca="1" si="229"/>
        <v>0</v>
      </c>
      <c r="V1639" s="76">
        <f t="shared" ca="1" si="235"/>
        <v>0</v>
      </c>
      <c r="W1639" s="76">
        <f t="shared" ca="1" si="230"/>
        <v>0</v>
      </c>
      <c r="Y1639" s="106" t="str">
        <f t="shared" si="231"/>
        <v>prüfen</v>
      </c>
      <c r="Z1639" s="107" t="str">
        <f ca="1">IFERROR(OFFSET(MD!$U$5,MATCH(Grundlagen_Abrechnung_KAE!$E1639,MD_GENDER,0),0),"")</f>
        <v/>
      </c>
      <c r="AA1639" s="104">
        <f t="shared" si="232"/>
        <v>0</v>
      </c>
      <c r="AC1639" s="104">
        <f t="shared" si="233"/>
        <v>0</v>
      </c>
      <c r="AD1639" s="104">
        <f ca="1">IF(F1639="Arbeitgeberähnliche Stellung",OFFSET(MD!$Q$5,MATCH(Grundlagen_Abrechnung_KAE!$AK$7,MD_JAHR,0),0)*$H1639,IF(J1639&gt;0,AC1639,I1639))</f>
        <v>0</v>
      </c>
      <c r="AF1639" s="85" t="e">
        <f ca="1">OFFSET(MD!$P$5,MATCH($AK$7,MD_JAHR,0),0)*12</f>
        <v>#VALUE!</v>
      </c>
      <c r="AG1639" s="85">
        <f t="shared" si="234"/>
        <v>0</v>
      </c>
      <c r="AH1639" s="81"/>
      <c r="AJ1639" s="72"/>
      <c r="AK1639" s="72"/>
      <c r="AL1639" s="72"/>
      <c r="AM1639" s="72"/>
      <c r="AN1639" s="72"/>
    </row>
    <row r="1640" spans="2:40" ht="15" customHeight="1" x14ac:dyDescent="0.2">
      <c r="B1640" s="78"/>
      <c r="C1640" s="78"/>
      <c r="D1640" s="78"/>
      <c r="E1640" s="79"/>
      <c r="F1640" s="80"/>
      <c r="G1640" s="73"/>
      <c r="H1640" s="82"/>
      <c r="I1640" s="93"/>
      <c r="J1640" s="90"/>
      <c r="K1640" s="83"/>
      <c r="L1640" s="83"/>
      <c r="M1640" s="84"/>
      <c r="N1640" s="83"/>
      <c r="O1640" s="104" t="str">
        <f ca="1">IF($B1640="","",IF(F1640="Arbeitgeberähnliche Stellung",OFFSET(MD!$Q$5,MATCH(Grundlagen_Abrechnung_KAE!$AK$7,MD_JAHR,0),0)*$H1640,IF(((AD1640/12*M1640*12)+N1640)&gt;AF1640,AF1640/12,((AD1640/12*M1640*12)+N1640)/12)))</f>
        <v/>
      </c>
      <c r="P1640" s="90"/>
      <c r="Q1640" s="90"/>
      <c r="R1640" s="104">
        <f t="shared" si="227"/>
        <v>0</v>
      </c>
      <c r="T1640" s="145">
        <f t="shared" si="228"/>
        <v>0</v>
      </c>
      <c r="U1640" s="76">
        <f t="shared" ca="1" si="229"/>
        <v>0</v>
      </c>
      <c r="V1640" s="76">
        <f t="shared" ca="1" si="235"/>
        <v>0</v>
      </c>
      <c r="W1640" s="76">
        <f t="shared" ca="1" si="230"/>
        <v>0</v>
      </c>
      <c r="Y1640" s="106" t="str">
        <f t="shared" si="231"/>
        <v>prüfen</v>
      </c>
      <c r="Z1640" s="107" t="str">
        <f ca="1">IFERROR(OFFSET(MD!$U$5,MATCH(Grundlagen_Abrechnung_KAE!$E1640,MD_GENDER,0),0),"")</f>
        <v/>
      </c>
      <c r="AA1640" s="104">
        <f t="shared" si="232"/>
        <v>0</v>
      </c>
      <c r="AC1640" s="104">
        <f t="shared" si="233"/>
        <v>0</v>
      </c>
      <c r="AD1640" s="104">
        <f ca="1">IF(F1640="Arbeitgeberähnliche Stellung",OFFSET(MD!$Q$5,MATCH(Grundlagen_Abrechnung_KAE!$AK$7,MD_JAHR,0),0)*$H1640,IF(J1640&gt;0,AC1640,I1640))</f>
        <v>0</v>
      </c>
      <c r="AF1640" s="85" t="e">
        <f ca="1">OFFSET(MD!$P$5,MATCH($AK$7,MD_JAHR,0),0)*12</f>
        <v>#VALUE!</v>
      </c>
      <c r="AG1640" s="85">
        <f t="shared" si="234"/>
        <v>0</v>
      </c>
      <c r="AH1640" s="81"/>
      <c r="AJ1640" s="72"/>
      <c r="AK1640" s="72"/>
      <c r="AL1640" s="72"/>
      <c r="AM1640" s="72"/>
      <c r="AN1640" s="72"/>
    </row>
    <row r="1641" spans="2:40" ht="15" customHeight="1" x14ac:dyDescent="0.2">
      <c r="B1641" s="78"/>
      <c r="C1641" s="78"/>
      <c r="D1641" s="78"/>
      <c r="E1641" s="79"/>
      <c r="F1641" s="80"/>
      <c r="G1641" s="73"/>
      <c r="H1641" s="82"/>
      <c r="I1641" s="93"/>
      <c r="J1641" s="90"/>
      <c r="K1641" s="83"/>
      <c r="L1641" s="83"/>
      <c r="M1641" s="84"/>
      <c r="N1641" s="83"/>
      <c r="O1641" s="104" t="str">
        <f ca="1">IF($B1641="","",IF(F1641="Arbeitgeberähnliche Stellung",OFFSET(MD!$Q$5,MATCH(Grundlagen_Abrechnung_KAE!$AK$7,MD_JAHR,0),0)*$H1641,IF(((AD1641/12*M1641*12)+N1641)&gt;AF1641,AF1641/12,((AD1641/12*M1641*12)+N1641)/12)))</f>
        <v/>
      </c>
      <c r="P1641" s="90"/>
      <c r="Q1641" s="90"/>
      <c r="R1641" s="104">
        <f t="shared" si="227"/>
        <v>0</v>
      </c>
      <c r="T1641" s="145">
        <f t="shared" si="228"/>
        <v>0</v>
      </c>
      <c r="U1641" s="76">
        <f t="shared" ca="1" si="229"/>
        <v>0</v>
      </c>
      <c r="V1641" s="76">
        <f t="shared" ca="1" si="235"/>
        <v>0</v>
      </c>
      <c r="W1641" s="76">
        <f t="shared" ca="1" si="230"/>
        <v>0</v>
      </c>
      <c r="Y1641" s="106" t="str">
        <f t="shared" si="231"/>
        <v>prüfen</v>
      </c>
      <c r="Z1641" s="107" t="str">
        <f ca="1">IFERROR(OFFSET(MD!$U$5,MATCH(Grundlagen_Abrechnung_KAE!$E1641,MD_GENDER,0),0),"")</f>
        <v/>
      </c>
      <c r="AA1641" s="104">
        <f t="shared" si="232"/>
        <v>0</v>
      </c>
      <c r="AC1641" s="104">
        <f t="shared" si="233"/>
        <v>0</v>
      </c>
      <c r="AD1641" s="104">
        <f ca="1">IF(F1641="Arbeitgeberähnliche Stellung",OFFSET(MD!$Q$5,MATCH(Grundlagen_Abrechnung_KAE!$AK$7,MD_JAHR,0),0)*$H1641,IF(J1641&gt;0,AC1641,I1641))</f>
        <v>0</v>
      </c>
      <c r="AF1641" s="85" t="e">
        <f ca="1">OFFSET(MD!$P$5,MATCH($AK$7,MD_JAHR,0),0)*12</f>
        <v>#VALUE!</v>
      </c>
      <c r="AG1641" s="85">
        <f t="shared" si="234"/>
        <v>0</v>
      </c>
      <c r="AH1641" s="81"/>
      <c r="AJ1641" s="72"/>
      <c r="AK1641" s="72"/>
      <c r="AL1641" s="72"/>
      <c r="AM1641" s="72"/>
      <c r="AN1641" s="72"/>
    </row>
    <row r="1642" spans="2:40" ht="15" customHeight="1" x14ac:dyDescent="0.2">
      <c r="B1642" s="78"/>
      <c r="C1642" s="78"/>
      <c r="D1642" s="78"/>
      <c r="E1642" s="79"/>
      <c r="F1642" s="80"/>
      <c r="G1642" s="73"/>
      <c r="H1642" s="82"/>
      <c r="I1642" s="93"/>
      <c r="J1642" s="90"/>
      <c r="K1642" s="83"/>
      <c r="L1642" s="83"/>
      <c r="M1642" s="84"/>
      <c r="N1642" s="83"/>
      <c r="O1642" s="104" t="str">
        <f ca="1">IF($B1642="","",IF(F1642="Arbeitgeberähnliche Stellung",OFFSET(MD!$Q$5,MATCH(Grundlagen_Abrechnung_KAE!$AK$7,MD_JAHR,0),0)*$H1642,IF(((AD1642/12*M1642*12)+N1642)&gt;AF1642,AF1642/12,((AD1642/12*M1642*12)+N1642)/12)))</f>
        <v/>
      </c>
      <c r="P1642" s="90"/>
      <c r="Q1642" s="90"/>
      <c r="R1642" s="104">
        <f t="shared" si="227"/>
        <v>0</v>
      </c>
      <c r="T1642" s="145">
        <f t="shared" si="228"/>
        <v>0</v>
      </c>
      <c r="U1642" s="76">
        <f t="shared" ca="1" si="229"/>
        <v>0</v>
      </c>
      <c r="V1642" s="76">
        <f t="shared" ca="1" si="235"/>
        <v>0</v>
      </c>
      <c r="W1642" s="76">
        <f t="shared" ca="1" si="230"/>
        <v>0</v>
      </c>
      <c r="Y1642" s="106" t="str">
        <f t="shared" si="231"/>
        <v>prüfen</v>
      </c>
      <c r="Z1642" s="107" t="str">
        <f ca="1">IFERROR(OFFSET(MD!$U$5,MATCH(Grundlagen_Abrechnung_KAE!$E1642,MD_GENDER,0),0),"")</f>
        <v/>
      </c>
      <c r="AA1642" s="104">
        <f t="shared" si="232"/>
        <v>0</v>
      </c>
      <c r="AC1642" s="104">
        <f t="shared" si="233"/>
        <v>0</v>
      </c>
      <c r="AD1642" s="104">
        <f ca="1">IF(F1642="Arbeitgeberähnliche Stellung",OFFSET(MD!$Q$5,MATCH(Grundlagen_Abrechnung_KAE!$AK$7,MD_JAHR,0),0)*$H1642,IF(J1642&gt;0,AC1642,I1642))</f>
        <v>0</v>
      </c>
      <c r="AF1642" s="85" t="e">
        <f ca="1">OFFSET(MD!$P$5,MATCH($AK$7,MD_JAHR,0),0)*12</f>
        <v>#VALUE!</v>
      </c>
      <c r="AG1642" s="85">
        <f t="shared" si="234"/>
        <v>0</v>
      </c>
      <c r="AH1642" s="81"/>
      <c r="AJ1642" s="72"/>
      <c r="AK1642" s="72"/>
      <c r="AL1642" s="72"/>
      <c r="AM1642" s="72"/>
      <c r="AN1642" s="72"/>
    </row>
    <row r="1643" spans="2:40" ht="15" customHeight="1" x14ac:dyDescent="0.2">
      <c r="B1643" s="78"/>
      <c r="C1643" s="78"/>
      <c r="D1643" s="78"/>
      <c r="E1643" s="79"/>
      <c r="F1643" s="80"/>
      <c r="G1643" s="73"/>
      <c r="H1643" s="82"/>
      <c r="I1643" s="93"/>
      <c r="J1643" s="90"/>
      <c r="K1643" s="83"/>
      <c r="L1643" s="83"/>
      <c r="M1643" s="84"/>
      <c r="N1643" s="83"/>
      <c r="O1643" s="104" t="str">
        <f ca="1">IF($B1643="","",IF(F1643="Arbeitgeberähnliche Stellung",OFFSET(MD!$Q$5,MATCH(Grundlagen_Abrechnung_KAE!$AK$7,MD_JAHR,0),0)*$H1643,IF(((AD1643/12*M1643*12)+N1643)&gt;AF1643,AF1643/12,((AD1643/12*M1643*12)+N1643)/12)))</f>
        <v/>
      </c>
      <c r="P1643" s="90"/>
      <c r="Q1643" s="90"/>
      <c r="R1643" s="104">
        <f t="shared" si="227"/>
        <v>0</v>
      </c>
      <c r="T1643" s="145">
        <f t="shared" si="228"/>
        <v>0</v>
      </c>
      <c r="U1643" s="76">
        <f t="shared" ca="1" si="229"/>
        <v>0</v>
      </c>
      <c r="V1643" s="76">
        <f t="shared" ca="1" si="235"/>
        <v>0</v>
      </c>
      <c r="W1643" s="76">
        <f t="shared" ca="1" si="230"/>
        <v>0</v>
      </c>
      <c r="Y1643" s="106" t="str">
        <f t="shared" si="231"/>
        <v>prüfen</v>
      </c>
      <c r="Z1643" s="107" t="str">
        <f ca="1">IFERROR(OFFSET(MD!$U$5,MATCH(Grundlagen_Abrechnung_KAE!$E1643,MD_GENDER,0),0),"")</f>
        <v/>
      </c>
      <c r="AA1643" s="104">
        <f t="shared" si="232"/>
        <v>0</v>
      </c>
      <c r="AC1643" s="104">
        <f t="shared" si="233"/>
        <v>0</v>
      </c>
      <c r="AD1643" s="104">
        <f ca="1">IF(F1643="Arbeitgeberähnliche Stellung",OFFSET(MD!$Q$5,MATCH(Grundlagen_Abrechnung_KAE!$AK$7,MD_JAHR,0),0)*$H1643,IF(J1643&gt;0,AC1643,I1643))</f>
        <v>0</v>
      </c>
      <c r="AF1643" s="85" t="e">
        <f ca="1">OFFSET(MD!$P$5,MATCH($AK$7,MD_JAHR,0),0)*12</f>
        <v>#VALUE!</v>
      </c>
      <c r="AG1643" s="85">
        <f t="shared" si="234"/>
        <v>0</v>
      </c>
      <c r="AH1643" s="81"/>
      <c r="AJ1643" s="72"/>
      <c r="AK1643" s="72"/>
      <c r="AL1643" s="72"/>
      <c r="AM1643" s="72"/>
      <c r="AN1643" s="72"/>
    </row>
    <row r="1644" spans="2:40" ht="15" customHeight="1" x14ac:dyDescent="0.2">
      <c r="B1644" s="78"/>
      <c r="C1644" s="78"/>
      <c r="D1644" s="78"/>
      <c r="E1644" s="79"/>
      <c r="F1644" s="80"/>
      <c r="G1644" s="73"/>
      <c r="H1644" s="82"/>
      <c r="I1644" s="93"/>
      <c r="J1644" s="90"/>
      <c r="K1644" s="83"/>
      <c r="L1644" s="83"/>
      <c r="M1644" s="84"/>
      <c r="N1644" s="83"/>
      <c r="O1644" s="104" t="str">
        <f ca="1">IF($B1644="","",IF(F1644="Arbeitgeberähnliche Stellung",OFFSET(MD!$Q$5,MATCH(Grundlagen_Abrechnung_KAE!$AK$7,MD_JAHR,0),0)*$H1644,IF(((AD1644/12*M1644*12)+N1644)&gt;AF1644,AF1644/12,((AD1644/12*M1644*12)+N1644)/12)))</f>
        <v/>
      </c>
      <c r="P1644" s="90"/>
      <c r="Q1644" s="90"/>
      <c r="R1644" s="104">
        <f t="shared" si="227"/>
        <v>0</v>
      </c>
      <c r="T1644" s="145">
        <f t="shared" si="228"/>
        <v>0</v>
      </c>
      <c r="U1644" s="76">
        <f t="shared" ca="1" si="229"/>
        <v>0</v>
      </c>
      <c r="V1644" s="76">
        <f t="shared" ca="1" si="235"/>
        <v>0</v>
      </c>
      <c r="W1644" s="76">
        <f t="shared" ca="1" si="230"/>
        <v>0</v>
      </c>
      <c r="Y1644" s="106" t="str">
        <f t="shared" si="231"/>
        <v>prüfen</v>
      </c>
      <c r="Z1644" s="107" t="str">
        <f ca="1">IFERROR(OFFSET(MD!$U$5,MATCH(Grundlagen_Abrechnung_KAE!$E1644,MD_GENDER,0),0),"")</f>
        <v/>
      </c>
      <c r="AA1644" s="104">
        <f t="shared" si="232"/>
        <v>0</v>
      </c>
      <c r="AC1644" s="104">
        <f t="shared" si="233"/>
        <v>0</v>
      </c>
      <c r="AD1644" s="104">
        <f ca="1">IF(F1644="Arbeitgeberähnliche Stellung",OFFSET(MD!$Q$5,MATCH(Grundlagen_Abrechnung_KAE!$AK$7,MD_JAHR,0),0)*$H1644,IF(J1644&gt;0,AC1644,I1644))</f>
        <v>0</v>
      </c>
      <c r="AF1644" s="85" t="e">
        <f ca="1">OFFSET(MD!$P$5,MATCH($AK$7,MD_JAHR,0),0)*12</f>
        <v>#VALUE!</v>
      </c>
      <c r="AG1644" s="85">
        <f t="shared" si="234"/>
        <v>0</v>
      </c>
      <c r="AH1644" s="81"/>
      <c r="AJ1644" s="72"/>
      <c r="AK1644" s="72"/>
      <c r="AL1644" s="72"/>
      <c r="AM1644" s="72"/>
      <c r="AN1644" s="72"/>
    </row>
    <row r="1645" spans="2:40" ht="15" customHeight="1" x14ac:dyDescent="0.2">
      <c r="B1645" s="78"/>
      <c r="C1645" s="78"/>
      <c r="D1645" s="78"/>
      <c r="E1645" s="79"/>
      <c r="F1645" s="80"/>
      <c r="G1645" s="73"/>
      <c r="H1645" s="82"/>
      <c r="I1645" s="93"/>
      <c r="J1645" s="90"/>
      <c r="K1645" s="83"/>
      <c r="L1645" s="83"/>
      <c r="M1645" s="84"/>
      <c r="N1645" s="83"/>
      <c r="O1645" s="104" t="str">
        <f ca="1">IF($B1645="","",IF(F1645="Arbeitgeberähnliche Stellung",OFFSET(MD!$Q$5,MATCH(Grundlagen_Abrechnung_KAE!$AK$7,MD_JAHR,0),0)*$H1645,IF(((AD1645/12*M1645*12)+N1645)&gt;AF1645,AF1645/12,((AD1645/12*M1645*12)+N1645)/12)))</f>
        <v/>
      </c>
      <c r="P1645" s="90"/>
      <c r="Q1645" s="90"/>
      <c r="R1645" s="104">
        <f t="shared" si="227"/>
        <v>0</v>
      </c>
      <c r="T1645" s="145">
        <f t="shared" si="228"/>
        <v>0</v>
      </c>
      <c r="U1645" s="76">
        <f t="shared" ca="1" si="229"/>
        <v>0</v>
      </c>
      <c r="V1645" s="76">
        <f t="shared" ca="1" si="235"/>
        <v>0</v>
      </c>
      <c r="W1645" s="76">
        <f t="shared" ca="1" si="230"/>
        <v>0</v>
      </c>
      <c r="Y1645" s="106" t="str">
        <f t="shared" si="231"/>
        <v>prüfen</v>
      </c>
      <c r="Z1645" s="107" t="str">
        <f ca="1">IFERROR(OFFSET(MD!$U$5,MATCH(Grundlagen_Abrechnung_KAE!$E1645,MD_GENDER,0),0),"")</f>
        <v/>
      </c>
      <c r="AA1645" s="104">
        <f t="shared" si="232"/>
        <v>0</v>
      </c>
      <c r="AC1645" s="104">
        <f t="shared" si="233"/>
        <v>0</v>
      </c>
      <c r="AD1645" s="104">
        <f ca="1">IF(F1645="Arbeitgeberähnliche Stellung",OFFSET(MD!$Q$5,MATCH(Grundlagen_Abrechnung_KAE!$AK$7,MD_JAHR,0),0)*$H1645,IF(J1645&gt;0,AC1645,I1645))</f>
        <v>0</v>
      </c>
      <c r="AF1645" s="85" t="e">
        <f ca="1">OFFSET(MD!$P$5,MATCH($AK$7,MD_JAHR,0),0)*12</f>
        <v>#VALUE!</v>
      </c>
      <c r="AG1645" s="85">
        <f t="shared" si="234"/>
        <v>0</v>
      </c>
      <c r="AH1645" s="81"/>
      <c r="AJ1645" s="72"/>
      <c r="AK1645" s="72"/>
      <c r="AL1645" s="72"/>
      <c r="AM1645" s="72"/>
      <c r="AN1645" s="72"/>
    </row>
    <row r="1646" spans="2:40" ht="15" customHeight="1" x14ac:dyDescent="0.2">
      <c r="B1646" s="78"/>
      <c r="C1646" s="78"/>
      <c r="D1646" s="78"/>
      <c r="E1646" s="79"/>
      <c r="F1646" s="80"/>
      <c r="G1646" s="73"/>
      <c r="H1646" s="82"/>
      <c r="I1646" s="93"/>
      <c r="J1646" s="90"/>
      <c r="K1646" s="83"/>
      <c r="L1646" s="83"/>
      <c r="M1646" s="84"/>
      <c r="N1646" s="83"/>
      <c r="O1646" s="104" t="str">
        <f ca="1">IF($B1646="","",IF(F1646="Arbeitgeberähnliche Stellung",OFFSET(MD!$Q$5,MATCH(Grundlagen_Abrechnung_KAE!$AK$7,MD_JAHR,0),0)*$H1646,IF(((AD1646/12*M1646*12)+N1646)&gt;AF1646,AF1646/12,((AD1646/12*M1646*12)+N1646)/12)))</f>
        <v/>
      </c>
      <c r="P1646" s="90"/>
      <c r="Q1646" s="90"/>
      <c r="R1646" s="104">
        <f t="shared" si="227"/>
        <v>0</v>
      </c>
      <c r="T1646" s="145">
        <f t="shared" si="228"/>
        <v>0</v>
      </c>
      <c r="U1646" s="76">
        <f t="shared" ca="1" si="229"/>
        <v>0</v>
      </c>
      <c r="V1646" s="76">
        <f t="shared" ca="1" si="235"/>
        <v>0</v>
      </c>
      <c r="W1646" s="76">
        <f t="shared" ca="1" si="230"/>
        <v>0</v>
      </c>
      <c r="Y1646" s="106" t="str">
        <f t="shared" si="231"/>
        <v>prüfen</v>
      </c>
      <c r="Z1646" s="107" t="str">
        <f ca="1">IFERROR(OFFSET(MD!$U$5,MATCH(Grundlagen_Abrechnung_KAE!$E1646,MD_GENDER,0),0),"")</f>
        <v/>
      </c>
      <c r="AA1646" s="104">
        <f t="shared" si="232"/>
        <v>0</v>
      </c>
      <c r="AC1646" s="104">
        <f t="shared" si="233"/>
        <v>0</v>
      </c>
      <c r="AD1646" s="104">
        <f ca="1">IF(F1646="Arbeitgeberähnliche Stellung",OFFSET(MD!$Q$5,MATCH(Grundlagen_Abrechnung_KAE!$AK$7,MD_JAHR,0),0)*$H1646,IF(J1646&gt;0,AC1646,I1646))</f>
        <v>0</v>
      </c>
      <c r="AF1646" s="85" t="e">
        <f ca="1">OFFSET(MD!$P$5,MATCH($AK$7,MD_JAHR,0),0)*12</f>
        <v>#VALUE!</v>
      </c>
      <c r="AG1646" s="85">
        <f t="shared" si="234"/>
        <v>0</v>
      </c>
      <c r="AH1646" s="81"/>
      <c r="AJ1646" s="72"/>
      <c r="AK1646" s="72"/>
      <c r="AL1646" s="72"/>
      <c r="AM1646" s="72"/>
      <c r="AN1646" s="72"/>
    </row>
    <row r="1647" spans="2:40" ht="15" customHeight="1" x14ac:dyDescent="0.2">
      <c r="B1647" s="78"/>
      <c r="C1647" s="78"/>
      <c r="D1647" s="78"/>
      <c r="E1647" s="79"/>
      <c r="F1647" s="80"/>
      <c r="G1647" s="73"/>
      <c r="H1647" s="82"/>
      <c r="I1647" s="93"/>
      <c r="J1647" s="90"/>
      <c r="K1647" s="83"/>
      <c r="L1647" s="83"/>
      <c r="M1647" s="84"/>
      <c r="N1647" s="83"/>
      <c r="O1647" s="104" t="str">
        <f ca="1">IF($B1647="","",IF(F1647="Arbeitgeberähnliche Stellung",OFFSET(MD!$Q$5,MATCH(Grundlagen_Abrechnung_KAE!$AK$7,MD_JAHR,0),0)*$H1647,IF(((AD1647/12*M1647*12)+N1647)&gt;AF1647,AF1647/12,((AD1647/12*M1647*12)+N1647)/12)))</f>
        <v/>
      </c>
      <c r="P1647" s="90"/>
      <c r="Q1647" s="90"/>
      <c r="R1647" s="104">
        <f t="shared" si="227"/>
        <v>0</v>
      </c>
      <c r="T1647" s="145">
        <f t="shared" si="228"/>
        <v>0</v>
      </c>
      <c r="U1647" s="76">
        <f t="shared" ca="1" si="229"/>
        <v>0</v>
      </c>
      <c r="V1647" s="76">
        <f t="shared" ca="1" si="235"/>
        <v>0</v>
      </c>
      <c r="W1647" s="76">
        <f t="shared" ca="1" si="230"/>
        <v>0</v>
      </c>
      <c r="Y1647" s="106" t="str">
        <f t="shared" si="231"/>
        <v>prüfen</v>
      </c>
      <c r="Z1647" s="107" t="str">
        <f ca="1">IFERROR(OFFSET(MD!$U$5,MATCH(Grundlagen_Abrechnung_KAE!$E1647,MD_GENDER,0),0),"")</f>
        <v/>
      </c>
      <c r="AA1647" s="104">
        <f t="shared" si="232"/>
        <v>0</v>
      </c>
      <c r="AC1647" s="104">
        <f t="shared" si="233"/>
        <v>0</v>
      </c>
      <c r="AD1647" s="104">
        <f ca="1">IF(F1647="Arbeitgeberähnliche Stellung",OFFSET(MD!$Q$5,MATCH(Grundlagen_Abrechnung_KAE!$AK$7,MD_JAHR,0),0)*$H1647,IF(J1647&gt;0,AC1647,I1647))</f>
        <v>0</v>
      </c>
      <c r="AF1647" s="85" t="e">
        <f ca="1">OFFSET(MD!$P$5,MATCH($AK$7,MD_JAHR,0),0)*12</f>
        <v>#VALUE!</v>
      </c>
      <c r="AG1647" s="85">
        <f t="shared" si="234"/>
        <v>0</v>
      </c>
      <c r="AH1647" s="81"/>
      <c r="AJ1647" s="72"/>
      <c r="AK1647" s="72"/>
      <c r="AL1647" s="72"/>
      <c r="AM1647" s="72"/>
      <c r="AN1647" s="72"/>
    </row>
    <row r="1648" spans="2:40" ht="15" customHeight="1" x14ac:dyDescent="0.2">
      <c r="B1648" s="78"/>
      <c r="C1648" s="78"/>
      <c r="D1648" s="78"/>
      <c r="E1648" s="79"/>
      <c r="F1648" s="80"/>
      <c r="G1648" s="73"/>
      <c r="H1648" s="82"/>
      <c r="I1648" s="93"/>
      <c r="J1648" s="90"/>
      <c r="K1648" s="83"/>
      <c r="L1648" s="83"/>
      <c r="M1648" s="84"/>
      <c r="N1648" s="83"/>
      <c r="O1648" s="104" t="str">
        <f ca="1">IF($B1648="","",IF(F1648="Arbeitgeberähnliche Stellung",OFFSET(MD!$Q$5,MATCH(Grundlagen_Abrechnung_KAE!$AK$7,MD_JAHR,0),0)*$H1648,IF(((AD1648/12*M1648*12)+N1648)&gt;AF1648,AF1648/12,((AD1648/12*M1648*12)+N1648)/12)))</f>
        <v/>
      </c>
      <c r="P1648" s="90"/>
      <c r="Q1648" s="90"/>
      <c r="R1648" s="104">
        <f t="shared" si="227"/>
        <v>0</v>
      </c>
      <c r="T1648" s="145">
        <f t="shared" si="228"/>
        <v>0</v>
      </c>
      <c r="U1648" s="76">
        <f t="shared" ca="1" si="229"/>
        <v>0</v>
      </c>
      <c r="V1648" s="76">
        <f t="shared" ca="1" si="235"/>
        <v>0</v>
      </c>
      <c r="W1648" s="76">
        <f t="shared" ca="1" si="230"/>
        <v>0</v>
      </c>
      <c r="Y1648" s="106" t="str">
        <f t="shared" si="231"/>
        <v>prüfen</v>
      </c>
      <c r="Z1648" s="107" t="str">
        <f ca="1">IFERROR(OFFSET(MD!$U$5,MATCH(Grundlagen_Abrechnung_KAE!$E1648,MD_GENDER,0),0),"")</f>
        <v/>
      </c>
      <c r="AA1648" s="104">
        <f t="shared" si="232"/>
        <v>0</v>
      </c>
      <c r="AC1648" s="104">
        <f t="shared" si="233"/>
        <v>0</v>
      </c>
      <c r="AD1648" s="104">
        <f ca="1">IF(F1648="Arbeitgeberähnliche Stellung",OFFSET(MD!$Q$5,MATCH(Grundlagen_Abrechnung_KAE!$AK$7,MD_JAHR,0),0)*$H1648,IF(J1648&gt;0,AC1648,I1648))</f>
        <v>0</v>
      </c>
      <c r="AF1648" s="85" t="e">
        <f ca="1">OFFSET(MD!$P$5,MATCH($AK$7,MD_JAHR,0),0)*12</f>
        <v>#VALUE!</v>
      </c>
      <c r="AG1648" s="85">
        <f t="shared" si="234"/>
        <v>0</v>
      </c>
      <c r="AH1648" s="81"/>
      <c r="AJ1648" s="72"/>
      <c r="AK1648" s="72"/>
      <c r="AL1648" s="72"/>
      <c r="AM1648" s="72"/>
      <c r="AN1648" s="72"/>
    </row>
    <row r="1649" spans="2:40" ht="15" customHeight="1" x14ac:dyDescent="0.2">
      <c r="B1649" s="78"/>
      <c r="C1649" s="78"/>
      <c r="D1649" s="78"/>
      <c r="E1649" s="79"/>
      <c r="F1649" s="80"/>
      <c r="G1649" s="73"/>
      <c r="H1649" s="82"/>
      <c r="I1649" s="93"/>
      <c r="J1649" s="90"/>
      <c r="K1649" s="83"/>
      <c r="L1649" s="83"/>
      <c r="M1649" s="84"/>
      <c r="N1649" s="83"/>
      <c r="O1649" s="104" t="str">
        <f ca="1">IF($B1649="","",IF(F1649="Arbeitgeberähnliche Stellung",OFFSET(MD!$Q$5,MATCH(Grundlagen_Abrechnung_KAE!$AK$7,MD_JAHR,0),0)*$H1649,IF(((AD1649/12*M1649*12)+N1649)&gt;AF1649,AF1649/12,((AD1649/12*M1649*12)+N1649)/12)))</f>
        <v/>
      </c>
      <c r="P1649" s="90"/>
      <c r="Q1649" s="90"/>
      <c r="R1649" s="104">
        <f t="shared" si="227"/>
        <v>0</v>
      </c>
      <c r="T1649" s="145">
        <f t="shared" si="228"/>
        <v>0</v>
      </c>
      <c r="U1649" s="76">
        <f t="shared" ca="1" si="229"/>
        <v>0</v>
      </c>
      <c r="V1649" s="76">
        <f t="shared" ca="1" si="235"/>
        <v>0</v>
      </c>
      <c r="W1649" s="76">
        <f t="shared" ca="1" si="230"/>
        <v>0</v>
      </c>
      <c r="Y1649" s="106" t="str">
        <f t="shared" si="231"/>
        <v>prüfen</v>
      </c>
      <c r="Z1649" s="107" t="str">
        <f ca="1">IFERROR(OFFSET(MD!$U$5,MATCH(Grundlagen_Abrechnung_KAE!$E1649,MD_GENDER,0),0),"")</f>
        <v/>
      </c>
      <c r="AA1649" s="104">
        <f t="shared" si="232"/>
        <v>0</v>
      </c>
      <c r="AC1649" s="104">
        <f t="shared" si="233"/>
        <v>0</v>
      </c>
      <c r="AD1649" s="104">
        <f ca="1">IF(F1649="Arbeitgeberähnliche Stellung",OFFSET(MD!$Q$5,MATCH(Grundlagen_Abrechnung_KAE!$AK$7,MD_JAHR,0),0)*$H1649,IF(J1649&gt;0,AC1649,I1649))</f>
        <v>0</v>
      </c>
      <c r="AF1649" s="85" t="e">
        <f ca="1">OFFSET(MD!$P$5,MATCH($AK$7,MD_JAHR,0),0)*12</f>
        <v>#VALUE!</v>
      </c>
      <c r="AG1649" s="85">
        <f t="shared" si="234"/>
        <v>0</v>
      </c>
      <c r="AH1649" s="81"/>
      <c r="AJ1649" s="72"/>
      <c r="AK1649" s="72"/>
      <c r="AL1649" s="72"/>
      <c r="AM1649" s="72"/>
      <c r="AN1649" s="72"/>
    </row>
    <row r="1650" spans="2:40" ht="15" customHeight="1" x14ac:dyDescent="0.2">
      <c r="B1650" s="78"/>
      <c r="C1650" s="78"/>
      <c r="D1650" s="78"/>
      <c r="E1650" s="79"/>
      <c r="F1650" s="80"/>
      <c r="G1650" s="73"/>
      <c r="H1650" s="82"/>
      <c r="I1650" s="93"/>
      <c r="J1650" s="90"/>
      <c r="K1650" s="83"/>
      <c r="L1650" s="83"/>
      <c r="M1650" s="84"/>
      <c r="N1650" s="83"/>
      <c r="O1650" s="104" t="str">
        <f ca="1">IF($B1650="","",IF(F1650="Arbeitgeberähnliche Stellung",OFFSET(MD!$Q$5,MATCH(Grundlagen_Abrechnung_KAE!$AK$7,MD_JAHR,0),0)*$H1650,IF(((AD1650/12*M1650*12)+N1650)&gt;AF1650,AF1650/12,((AD1650/12*M1650*12)+N1650)/12)))</f>
        <v/>
      </c>
      <c r="P1650" s="90"/>
      <c r="Q1650" s="90"/>
      <c r="R1650" s="104">
        <f t="shared" si="227"/>
        <v>0</v>
      </c>
      <c r="T1650" s="145">
        <f t="shared" si="228"/>
        <v>0</v>
      </c>
      <c r="U1650" s="76">
        <f t="shared" ca="1" si="229"/>
        <v>0</v>
      </c>
      <c r="V1650" s="76">
        <f t="shared" ca="1" si="235"/>
        <v>0</v>
      </c>
      <c r="W1650" s="76">
        <f t="shared" ca="1" si="230"/>
        <v>0</v>
      </c>
      <c r="Y1650" s="106" t="str">
        <f t="shared" si="231"/>
        <v>prüfen</v>
      </c>
      <c r="Z1650" s="107" t="str">
        <f ca="1">IFERROR(OFFSET(MD!$U$5,MATCH(Grundlagen_Abrechnung_KAE!$E1650,MD_GENDER,0),0),"")</f>
        <v/>
      </c>
      <c r="AA1650" s="104">
        <f t="shared" si="232"/>
        <v>0</v>
      </c>
      <c r="AC1650" s="104">
        <f t="shared" si="233"/>
        <v>0</v>
      </c>
      <c r="AD1650" s="104">
        <f ca="1">IF(F1650="Arbeitgeberähnliche Stellung",OFFSET(MD!$Q$5,MATCH(Grundlagen_Abrechnung_KAE!$AK$7,MD_JAHR,0),0)*$H1650,IF(J1650&gt;0,AC1650,I1650))</f>
        <v>0</v>
      </c>
      <c r="AF1650" s="85" t="e">
        <f ca="1">OFFSET(MD!$P$5,MATCH($AK$7,MD_JAHR,0),0)*12</f>
        <v>#VALUE!</v>
      </c>
      <c r="AG1650" s="85">
        <f t="shared" si="234"/>
        <v>0</v>
      </c>
      <c r="AH1650" s="81"/>
      <c r="AJ1650" s="72"/>
      <c r="AK1650" s="72"/>
      <c r="AL1650" s="72"/>
      <c r="AM1650" s="72"/>
      <c r="AN1650" s="72"/>
    </row>
    <row r="1651" spans="2:40" ht="15" customHeight="1" x14ac:dyDescent="0.2">
      <c r="B1651" s="78"/>
      <c r="C1651" s="78"/>
      <c r="D1651" s="78"/>
      <c r="E1651" s="79"/>
      <c r="F1651" s="80"/>
      <c r="G1651" s="73"/>
      <c r="H1651" s="82"/>
      <c r="I1651" s="93"/>
      <c r="J1651" s="90"/>
      <c r="K1651" s="83"/>
      <c r="L1651" s="83"/>
      <c r="M1651" s="84"/>
      <c r="N1651" s="83"/>
      <c r="O1651" s="104" t="str">
        <f ca="1">IF($B1651="","",IF(F1651="Arbeitgeberähnliche Stellung",OFFSET(MD!$Q$5,MATCH(Grundlagen_Abrechnung_KAE!$AK$7,MD_JAHR,0),0)*$H1651,IF(((AD1651/12*M1651*12)+N1651)&gt;AF1651,AF1651/12,((AD1651/12*M1651*12)+N1651)/12)))</f>
        <v/>
      </c>
      <c r="P1651" s="90"/>
      <c r="Q1651" s="90"/>
      <c r="R1651" s="104">
        <f t="shared" si="227"/>
        <v>0</v>
      </c>
      <c r="T1651" s="145">
        <f t="shared" si="228"/>
        <v>0</v>
      </c>
      <c r="U1651" s="76">
        <f t="shared" ca="1" si="229"/>
        <v>0</v>
      </c>
      <c r="V1651" s="76">
        <f t="shared" ca="1" si="235"/>
        <v>0</v>
      </c>
      <c r="W1651" s="76">
        <f t="shared" ca="1" si="230"/>
        <v>0</v>
      </c>
      <c r="Y1651" s="106" t="str">
        <f t="shared" si="231"/>
        <v>prüfen</v>
      </c>
      <c r="Z1651" s="107" t="str">
        <f ca="1">IFERROR(OFFSET(MD!$U$5,MATCH(Grundlagen_Abrechnung_KAE!$E1651,MD_GENDER,0),0),"")</f>
        <v/>
      </c>
      <c r="AA1651" s="104">
        <f t="shared" si="232"/>
        <v>0</v>
      </c>
      <c r="AC1651" s="104">
        <f t="shared" si="233"/>
        <v>0</v>
      </c>
      <c r="AD1651" s="104">
        <f ca="1">IF(F1651="Arbeitgeberähnliche Stellung",OFFSET(MD!$Q$5,MATCH(Grundlagen_Abrechnung_KAE!$AK$7,MD_JAHR,0),0)*$H1651,IF(J1651&gt;0,AC1651,I1651))</f>
        <v>0</v>
      </c>
      <c r="AF1651" s="85" t="e">
        <f ca="1">OFFSET(MD!$P$5,MATCH($AK$7,MD_JAHR,0),0)*12</f>
        <v>#VALUE!</v>
      </c>
      <c r="AG1651" s="85">
        <f t="shared" si="234"/>
        <v>0</v>
      </c>
      <c r="AH1651" s="81"/>
      <c r="AJ1651" s="72"/>
      <c r="AK1651" s="72"/>
      <c r="AL1651" s="72"/>
      <c r="AM1651" s="72"/>
      <c r="AN1651" s="72"/>
    </row>
    <row r="1652" spans="2:40" ht="15" customHeight="1" x14ac:dyDescent="0.2">
      <c r="B1652" s="78"/>
      <c r="C1652" s="78"/>
      <c r="D1652" s="78"/>
      <c r="E1652" s="79"/>
      <c r="F1652" s="80"/>
      <c r="G1652" s="73"/>
      <c r="H1652" s="82"/>
      <c r="I1652" s="93"/>
      <c r="J1652" s="90"/>
      <c r="K1652" s="83"/>
      <c r="L1652" s="83"/>
      <c r="M1652" s="84"/>
      <c r="N1652" s="83"/>
      <c r="O1652" s="104" t="str">
        <f ca="1">IF($B1652="","",IF(F1652="Arbeitgeberähnliche Stellung",OFFSET(MD!$Q$5,MATCH(Grundlagen_Abrechnung_KAE!$AK$7,MD_JAHR,0),0)*$H1652,IF(((AD1652/12*M1652*12)+N1652)&gt;AF1652,AF1652/12,((AD1652/12*M1652*12)+N1652)/12)))</f>
        <v/>
      </c>
      <c r="P1652" s="90"/>
      <c r="Q1652" s="90"/>
      <c r="R1652" s="104">
        <f t="shared" si="227"/>
        <v>0</v>
      </c>
      <c r="T1652" s="145">
        <f t="shared" si="228"/>
        <v>0</v>
      </c>
      <c r="U1652" s="76">
        <f t="shared" ca="1" si="229"/>
        <v>0</v>
      </c>
      <c r="V1652" s="76">
        <f t="shared" ca="1" si="235"/>
        <v>0</v>
      </c>
      <c r="W1652" s="76">
        <f t="shared" ca="1" si="230"/>
        <v>0</v>
      </c>
      <c r="Y1652" s="106" t="str">
        <f t="shared" si="231"/>
        <v>prüfen</v>
      </c>
      <c r="Z1652" s="107" t="str">
        <f ca="1">IFERROR(OFFSET(MD!$U$5,MATCH(Grundlagen_Abrechnung_KAE!$E1652,MD_GENDER,0),0),"")</f>
        <v/>
      </c>
      <c r="AA1652" s="104">
        <f t="shared" si="232"/>
        <v>0</v>
      </c>
      <c r="AC1652" s="104">
        <f t="shared" si="233"/>
        <v>0</v>
      </c>
      <c r="AD1652" s="104">
        <f ca="1">IF(F1652="Arbeitgeberähnliche Stellung",OFFSET(MD!$Q$5,MATCH(Grundlagen_Abrechnung_KAE!$AK$7,MD_JAHR,0),0)*$H1652,IF(J1652&gt;0,AC1652,I1652))</f>
        <v>0</v>
      </c>
      <c r="AF1652" s="85" t="e">
        <f ca="1">OFFSET(MD!$P$5,MATCH($AK$7,MD_JAHR,0),0)*12</f>
        <v>#VALUE!</v>
      </c>
      <c r="AG1652" s="85">
        <f t="shared" si="234"/>
        <v>0</v>
      </c>
      <c r="AH1652" s="81"/>
      <c r="AJ1652" s="72"/>
      <c r="AK1652" s="72"/>
      <c r="AL1652" s="72"/>
      <c r="AM1652" s="72"/>
      <c r="AN1652" s="72"/>
    </row>
    <row r="1653" spans="2:40" ht="15" customHeight="1" x14ac:dyDescent="0.2">
      <c r="B1653" s="78"/>
      <c r="C1653" s="78"/>
      <c r="D1653" s="78"/>
      <c r="E1653" s="79"/>
      <c r="F1653" s="80"/>
      <c r="G1653" s="73"/>
      <c r="H1653" s="82"/>
      <c r="I1653" s="93"/>
      <c r="J1653" s="90"/>
      <c r="K1653" s="83"/>
      <c r="L1653" s="83"/>
      <c r="M1653" s="84"/>
      <c r="N1653" s="83"/>
      <c r="O1653" s="104" t="str">
        <f ca="1">IF($B1653="","",IF(F1653="Arbeitgeberähnliche Stellung",OFFSET(MD!$Q$5,MATCH(Grundlagen_Abrechnung_KAE!$AK$7,MD_JAHR,0),0)*$H1653,IF(((AD1653/12*M1653*12)+N1653)&gt;AF1653,AF1653/12,((AD1653/12*M1653*12)+N1653)/12)))</f>
        <v/>
      </c>
      <c r="P1653" s="90"/>
      <c r="Q1653" s="90"/>
      <c r="R1653" s="104">
        <f t="shared" si="227"/>
        <v>0</v>
      </c>
      <c r="T1653" s="145">
        <f t="shared" si="228"/>
        <v>0</v>
      </c>
      <c r="U1653" s="76">
        <f t="shared" ca="1" si="229"/>
        <v>0</v>
      </c>
      <c r="V1653" s="76">
        <f t="shared" ca="1" si="235"/>
        <v>0</v>
      </c>
      <c r="W1653" s="76">
        <f t="shared" ca="1" si="230"/>
        <v>0</v>
      </c>
      <c r="Y1653" s="106" t="str">
        <f t="shared" si="231"/>
        <v>prüfen</v>
      </c>
      <c r="Z1653" s="107" t="str">
        <f ca="1">IFERROR(OFFSET(MD!$U$5,MATCH(Grundlagen_Abrechnung_KAE!$E1653,MD_GENDER,0),0),"")</f>
        <v/>
      </c>
      <c r="AA1653" s="104">
        <f t="shared" si="232"/>
        <v>0</v>
      </c>
      <c r="AC1653" s="104">
        <f t="shared" si="233"/>
        <v>0</v>
      </c>
      <c r="AD1653" s="104">
        <f ca="1">IF(F1653="Arbeitgeberähnliche Stellung",OFFSET(MD!$Q$5,MATCH(Grundlagen_Abrechnung_KAE!$AK$7,MD_JAHR,0),0)*$H1653,IF(J1653&gt;0,AC1653,I1653))</f>
        <v>0</v>
      </c>
      <c r="AF1653" s="85" t="e">
        <f ca="1">OFFSET(MD!$P$5,MATCH($AK$7,MD_JAHR,0),0)*12</f>
        <v>#VALUE!</v>
      </c>
      <c r="AG1653" s="85">
        <f t="shared" si="234"/>
        <v>0</v>
      </c>
      <c r="AH1653" s="81"/>
      <c r="AJ1653" s="72"/>
      <c r="AK1653" s="72"/>
      <c r="AL1653" s="72"/>
      <c r="AM1653" s="72"/>
      <c r="AN1653" s="72"/>
    </row>
    <row r="1654" spans="2:40" ht="15" customHeight="1" x14ac:dyDescent="0.2">
      <c r="B1654" s="78"/>
      <c r="C1654" s="78"/>
      <c r="D1654" s="78"/>
      <c r="E1654" s="79"/>
      <c r="F1654" s="80"/>
      <c r="G1654" s="73"/>
      <c r="H1654" s="82"/>
      <c r="I1654" s="93"/>
      <c r="J1654" s="90"/>
      <c r="K1654" s="83"/>
      <c r="L1654" s="83"/>
      <c r="M1654" s="84"/>
      <c r="N1654" s="83"/>
      <c r="O1654" s="104" t="str">
        <f ca="1">IF($B1654="","",IF(F1654="Arbeitgeberähnliche Stellung",OFFSET(MD!$Q$5,MATCH(Grundlagen_Abrechnung_KAE!$AK$7,MD_JAHR,0),0)*$H1654,IF(((AD1654/12*M1654*12)+N1654)&gt;AF1654,AF1654/12,((AD1654/12*M1654*12)+N1654)/12)))</f>
        <v/>
      </c>
      <c r="P1654" s="90"/>
      <c r="Q1654" s="90"/>
      <c r="R1654" s="104">
        <f t="shared" si="227"/>
        <v>0</v>
      </c>
      <c r="T1654" s="145">
        <f t="shared" si="228"/>
        <v>0</v>
      </c>
      <c r="U1654" s="76">
        <f t="shared" ca="1" si="229"/>
        <v>0</v>
      </c>
      <c r="V1654" s="76">
        <f t="shared" ca="1" si="235"/>
        <v>0</v>
      </c>
      <c r="W1654" s="76">
        <f t="shared" ca="1" si="230"/>
        <v>0</v>
      </c>
      <c r="Y1654" s="106" t="str">
        <f t="shared" si="231"/>
        <v>prüfen</v>
      </c>
      <c r="Z1654" s="107" t="str">
        <f ca="1">IFERROR(OFFSET(MD!$U$5,MATCH(Grundlagen_Abrechnung_KAE!$E1654,MD_GENDER,0),0),"")</f>
        <v/>
      </c>
      <c r="AA1654" s="104">
        <f t="shared" si="232"/>
        <v>0</v>
      </c>
      <c r="AC1654" s="104">
        <f t="shared" si="233"/>
        <v>0</v>
      </c>
      <c r="AD1654" s="104">
        <f ca="1">IF(F1654="Arbeitgeberähnliche Stellung",OFFSET(MD!$Q$5,MATCH(Grundlagen_Abrechnung_KAE!$AK$7,MD_JAHR,0),0)*$H1654,IF(J1654&gt;0,AC1654,I1654))</f>
        <v>0</v>
      </c>
      <c r="AF1654" s="85" t="e">
        <f ca="1">OFFSET(MD!$P$5,MATCH($AK$7,MD_JAHR,0),0)*12</f>
        <v>#VALUE!</v>
      </c>
      <c r="AG1654" s="85">
        <f t="shared" si="234"/>
        <v>0</v>
      </c>
      <c r="AH1654" s="81"/>
      <c r="AJ1654" s="72"/>
      <c r="AK1654" s="72"/>
      <c r="AL1654" s="72"/>
      <c r="AM1654" s="72"/>
      <c r="AN1654" s="72"/>
    </row>
    <row r="1655" spans="2:40" ht="15" customHeight="1" x14ac:dyDescent="0.2">
      <c r="B1655" s="78"/>
      <c r="C1655" s="78"/>
      <c r="D1655" s="78"/>
      <c r="E1655" s="79"/>
      <c r="F1655" s="80"/>
      <c r="G1655" s="73"/>
      <c r="H1655" s="82"/>
      <c r="I1655" s="93"/>
      <c r="J1655" s="90"/>
      <c r="K1655" s="83"/>
      <c r="L1655" s="83"/>
      <c r="M1655" s="84"/>
      <c r="N1655" s="83"/>
      <c r="O1655" s="104" t="str">
        <f ca="1">IF($B1655="","",IF(F1655="Arbeitgeberähnliche Stellung",OFFSET(MD!$Q$5,MATCH(Grundlagen_Abrechnung_KAE!$AK$7,MD_JAHR,0),0)*$H1655,IF(((AD1655/12*M1655*12)+N1655)&gt;AF1655,AF1655/12,((AD1655/12*M1655*12)+N1655)/12)))</f>
        <v/>
      </c>
      <c r="P1655" s="90"/>
      <c r="Q1655" s="90"/>
      <c r="R1655" s="104">
        <f t="shared" si="227"/>
        <v>0</v>
      </c>
      <c r="T1655" s="145">
        <f t="shared" si="228"/>
        <v>0</v>
      </c>
      <c r="U1655" s="76">
        <f t="shared" ca="1" si="229"/>
        <v>0</v>
      </c>
      <c r="V1655" s="76">
        <f t="shared" ca="1" si="235"/>
        <v>0</v>
      </c>
      <c r="W1655" s="76">
        <f t="shared" ca="1" si="230"/>
        <v>0</v>
      </c>
      <c r="Y1655" s="106" t="str">
        <f t="shared" si="231"/>
        <v>prüfen</v>
      </c>
      <c r="Z1655" s="107" t="str">
        <f ca="1">IFERROR(OFFSET(MD!$U$5,MATCH(Grundlagen_Abrechnung_KAE!$E1655,MD_GENDER,0),0),"")</f>
        <v/>
      </c>
      <c r="AA1655" s="104">
        <f t="shared" si="232"/>
        <v>0</v>
      </c>
      <c r="AC1655" s="104">
        <f t="shared" si="233"/>
        <v>0</v>
      </c>
      <c r="AD1655" s="104">
        <f ca="1">IF(F1655="Arbeitgeberähnliche Stellung",OFFSET(MD!$Q$5,MATCH(Grundlagen_Abrechnung_KAE!$AK$7,MD_JAHR,0),0)*$H1655,IF(J1655&gt;0,AC1655,I1655))</f>
        <v>0</v>
      </c>
      <c r="AF1655" s="85" t="e">
        <f ca="1">OFFSET(MD!$P$5,MATCH($AK$7,MD_JAHR,0),0)*12</f>
        <v>#VALUE!</v>
      </c>
      <c r="AG1655" s="85">
        <f t="shared" si="234"/>
        <v>0</v>
      </c>
      <c r="AH1655" s="81"/>
      <c r="AJ1655" s="72"/>
      <c r="AK1655" s="72"/>
      <c r="AL1655" s="72"/>
      <c r="AM1655" s="72"/>
      <c r="AN1655" s="72"/>
    </row>
    <row r="1656" spans="2:40" ht="15" customHeight="1" x14ac:dyDescent="0.2">
      <c r="B1656" s="78"/>
      <c r="C1656" s="78"/>
      <c r="D1656" s="78"/>
      <c r="E1656" s="79"/>
      <c r="F1656" s="80"/>
      <c r="G1656" s="73"/>
      <c r="H1656" s="82"/>
      <c r="I1656" s="93"/>
      <c r="J1656" s="90"/>
      <c r="K1656" s="83"/>
      <c r="L1656" s="83"/>
      <c r="M1656" s="84"/>
      <c r="N1656" s="83"/>
      <c r="O1656" s="104" t="str">
        <f ca="1">IF($B1656="","",IF(F1656="Arbeitgeberähnliche Stellung",OFFSET(MD!$Q$5,MATCH(Grundlagen_Abrechnung_KAE!$AK$7,MD_JAHR,0),0)*$H1656,IF(((AD1656/12*M1656*12)+N1656)&gt;AF1656,AF1656/12,((AD1656/12*M1656*12)+N1656)/12)))</f>
        <v/>
      </c>
      <c r="P1656" s="90"/>
      <c r="Q1656" s="90"/>
      <c r="R1656" s="104">
        <f t="shared" si="227"/>
        <v>0</v>
      </c>
      <c r="T1656" s="145">
        <f t="shared" si="228"/>
        <v>0</v>
      </c>
      <c r="U1656" s="76">
        <f t="shared" ca="1" si="229"/>
        <v>0</v>
      </c>
      <c r="V1656" s="76">
        <f t="shared" ca="1" si="235"/>
        <v>0</v>
      </c>
      <c r="W1656" s="76">
        <f t="shared" ca="1" si="230"/>
        <v>0</v>
      </c>
      <c r="Y1656" s="106" t="str">
        <f t="shared" si="231"/>
        <v>prüfen</v>
      </c>
      <c r="Z1656" s="107" t="str">
        <f ca="1">IFERROR(OFFSET(MD!$U$5,MATCH(Grundlagen_Abrechnung_KAE!$E1656,MD_GENDER,0),0),"")</f>
        <v/>
      </c>
      <c r="AA1656" s="104">
        <f t="shared" si="232"/>
        <v>0</v>
      </c>
      <c r="AC1656" s="104">
        <f t="shared" si="233"/>
        <v>0</v>
      </c>
      <c r="AD1656" s="104">
        <f ca="1">IF(F1656="Arbeitgeberähnliche Stellung",OFFSET(MD!$Q$5,MATCH(Grundlagen_Abrechnung_KAE!$AK$7,MD_JAHR,0),0)*$H1656,IF(J1656&gt;0,AC1656,I1656))</f>
        <v>0</v>
      </c>
      <c r="AF1656" s="85" t="e">
        <f ca="1">OFFSET(MD!$P$5,MATCH($AK$7,MD_JAHR,0),0)*12</f>
        <v>#VALUE!</v>
      </c>
      <c r="AG1656" s="85">
        <f t="shared" si="234"/>
        <v>0</v>
      </c>
      <c r="AH1656" s="81"/>
      <c r="AJ1656" s="72"/>
      <c r="AK1656" s="72"/>
      <c r="AL1656" s="72"/>
      <c r="AM1656" s="72"/>
      <c r="AN1656" s="72"/>
    </row>
    <row r="1657" spans="2:40" ht="15" customHeight="1" x14ac:dyDescent="0.2">
      <c r="B1657" s="78"/>
      <c r="C1657" s="78"/>
      <c r="D1657" s="78"/>
      <c r="E1657" s="79"/>
      <c r="F1657" s="80"/>
      <c r="G1657" s="73"/>
      <c r="H1657" s="82"/>
      <c r="I1657" s="93"/>
      <c r="J1657" s="90"/>
      <c r="K1657" s="83"/>
      <c r="L1657" s="83"/>
      <c r="M1657" s="84"/>
      <c r="N1657" s="83"/>
      <c r="O1657" s="104" t="str">
        <f ca="1">IF($B1657="","",IF(F1657="Arbeitgeberähnliche Stellung",OFFSET(MD!$Q$5,MATCH(Grundlagen_Abrechnung_KAE!$AK$7,MD_JAHR,0),0)*$H1657,IF(((AD1657/12*M1657*12)+N1657)&gt;AF1657,AF1657/12,((AD1657/12*M1657*12)+N1657)/12)))</f>
        <v/>
      </c>
      <c r="P1657" s="90"/>
      <c r="Q1657" s="90"/>
      <c r="R1657" s="104">
        <f t="shared" si="227"/>
        <v>0</v>
      </c>
      <c r="T1657" s="145">
        <f t="shared" si="228"/>
        <v>0</v>
      </c>
      <c r="U1657" s="76">
        <f t="shared" ca="1" si="229"/>
        <v>0</v>
      </c>
      <c r="V1657" s="76">
        <f t="shared" ca="1" si="235"/>
        <v>0</v>
      </c>
      <c r="W1657" s="76">
        <f t="shared" ca="1" si="230"/>
        <v>0</v>
      </c>
      <c r="Y1657" s="106" t="str">
        <f t="shared" si="231"/>
        <v>prüfen</v>
      </c>
      <c r="Z1657" s="107" t="str">
        <f ca="1">IFERROR(OFFSET(MD!$U$5,MATCH(Grundlagen_Abrechnung_KAE!$E1657,MD_GENDER,0),0),"")</f>
        <v/>
      </c>
      <c r="AA1657" s="104">
        <f t="shared" si="232"/>
        <v>0</v>
      </c>
      <c r="AC1657" s="104">
        <f t="shared" si="233"/>
        <v>0</v>
      </c>
      <c r="AD1657" s="104">
        <f ca="1">IF(F1657="Arbeitgeberähnliche Stellung",OFFSET(MD!$Q$5,MATCH(Grundlagen_Abrechnung_KAE!$AK$7,MD_JAHR,0),0)*$H1657,IF(J1657&gt;0,AC1657,I1657))</f>
        <v>0</v>
      </c>
      <c r="AF1657" s="85" t="e">
        <f ca="1">OFFSET(MD!$P$5,MATCH($AK$7,MD_JAHR,0),0)*12</f>
        <v>#VALUE!</v>
      </c>
      <c r="AG1657" s="85">
        <f t="shared" si="234"/>
        <v>0</v>
      </c>
      <c r="AH1657" s="81"/>
      <c r="AJ1657" s="72"/>
      <c r="AK1657" s="72"/>
      <c r="AL1657" s="72"/>
      <c r="AM1657" s="72"/>
      <c r="AN1657" s="72"/>
    </row>
    <row r="1658" spans="2:40" ht="15" customHeight="1" x14ac:dyDescent="0.2">
      <c r="B1658" s="78"/>
      <c r="C1658" s="78"/>
      <c r="D1658" s="78"/>
      <c r="E1658" s="79"/>
      <c r="F1658" s="80"/>
      <c r="G1658" s="73"/>
      <c r="H1658" s="82"/>
      <c r="I1658" s="93"/>
      <c r="J1658" s="90"/>
      <c r="K1658" s="83"/>
      <c r="L1658" s="83"/>
      <c r="M1658" s="84"/>
      <c r="N1658" s="83"/>
      <c r="O1658" s="104" t="str">
        <f ca="1">IF($B1658="","",IF(F1658="Arbeitgeberähnliche Stellung",OFFSET(MD!$Q$5,MATCH(Grundlagen_Abrechnung_KAE!$AK$7,MD_JAHR,0),0)*$H1658,IF(((AD1658/12*M1658*12)+N1658)&gt;AF1658,AF1658/12,((AD1658/12*M1658*12)+N1658)/12)))</f>
        <v/>
      </c>
      <c r="P1658" s="90"/>
      <c r="Q1658" s="90"/>
      <c r="R1658" s="104">
        <f t="shared" si="227"/>
        <v>0</v>
      </c>
      <c r="T1658" s="145">
        <f t="shared" si="228"/>
        <v>0</v>
      </c>
      <c r="U1658" s="76">
        <f t="shared" ca="1" si="229"/>
        <v>0</v>
      </c>
      <c r="V1658" s="76">
        <f t="shared" ca="1" si="235"/>
        <v>0</v>
      </c>
      <c r="W1658" s="76">
        <f t="shared" ca="1" si="230"/>
        <v>0</v>
      </c>
      <c r="Y1658" s="106" t="str">
        <f t="shared" si="231"/>
        <v>prüfen</v>
      </c>
      <c r="Z1658" s="107" t="str">
        <f ca="1">IFERROR(OFFSET(MD!$U$5,MATCH(Grundlagen_Abrechnung_KAE!$E1658,MD_GENDER,0),0),"")</f>
        <v/>
      </c>
      <c r="AA1658" s="104">
        <f t="shared" si="232"/>
        <v>0</v>
      </c>
      <c r="AC1658" s="104">
        <f t="shared" si="233"/>
        <v>0</v>
      </c>
      <c r="AD1658" s="104">
        <f ca="1">IF(F1658="Arbeitgeberähnliche Stellung",OFFSET(MD!$Q$5,MATCH(Grundlagen_Abrechnung_KAE!$AK$7,MD_JAHR,0),0)*$H1658,IF(J1658&gt;0,AC1658,I1658))</f>
        <v>0</v>
      </c>
      <c r="AF1658" s="85" t="e">
        <f ca="1">OFFSET(MD!$P$5,MATCH($AK$7,MD_JAHR,0),0)*12</f>
        <v>#VALUE!</v>
      </c>
      <c r="AG1658" s="85">
        <f t="shared" si="234"/>
        <v>0</v>
      </c>
      <c r="AH1658" s="81"/>
      <c r="AJ1658" s="72"/>
      <c r="AK1658" s="72"/>
      <c r="AL1658" s="72"/>
      <c r="AM1658" s="72"/>
      <c r="AN1658" s="72"/>
    </row>
    <row r="1659" spans="2:40" ht="15" customHeight="1" x14ac:dyDescent="0.2">
      <c r="B1659" s="78"/>
      <c r="C1659" s="78"/>
      <c r="D1659" s="78"/>
      <c r="E1659" s="79"/>
      <c r="F1659" s="80"/>
      <c r="G1659" s="73"/>
      <c r="H1659" s="82"/>
      <c r="I1659" s="93"/>
      <c r="J1659" s="90"/>
      <c r="K1659" s="83"/>
      <c r="L1659" s="83"/>
      <c r="M1659" s="84"/>
      <c r="N1659" s="83"/>
      <c r="O1659" s="104" t="str">
        <f ca="1">IF($B1659="","",IF(F1659="Arbeitgeberähnliche Stellung",OFFSET(MD!$Q$5,MATCH(Grundlagen_Abrechnung_KAE!$AK$7,MD_JAHR,0),0)*$H1659,IF(((AD1659/12*M1659*12)+N1659)&gt;AF1659,AF1659/12,((AD1659/12*M1659*12)+N1659)/12)))</f>
        <v/>
      </c>
      <c r="P1659" s="90"/>
      <c r="Q1659" s="90"/>
      <c r="R1659" s="104">
        <f t="shared" si="227"/>
        <v>0</v>
      </c>
      <c r="T1659" s="145">
        <f t="shared" si="228"/>
        <v>0</v>
      </c>
      <c r="U1659" s="76">
        <f t="shared" ca="1" si="229"/>
        <v>0</v>
      </c>
      <c r="V1659" s="76">
        <f t="shared" ca="1" si="235"/>
        <v>0</v>
      </c>
      <c r="W1659" s="76">
        <f t="shared" ca="1" si="230"/>
        <v>0</v>
      </c>
      <c r="Y1659" s="106" t="str">
        <f t="shared" si="231"/>
        <v>prüfen</v>
      </c>
      <c r="Z1659" s="107" t="str">
        <f ca="1">IFERROR(OFFSET(MD!$U$5,MATCH(Grundlagen_Abrechnung_KAE!$E1659,MD_GENDER,0),0),"")</f>
        <v/>
      </c>
      <c r="AA1659" s="104">
        <f t="shared" si="232"/>
        <v>0</v>
      </c>
      <c r="AC1659" s="104">
        <f t="shared" si="233"/>
        <v>0</v>
      </c>
      <c r="AD1659" s="104">
        <f ca="1">IF(F1659="Arbeitgeberähnliche Stellung",OFFSET(MD!$Q$5,MATCH(Grundlagen_Abrechnung_KAE!$AK$7,MD_JAHR,0),0)*$H1659,IF(J1659&gt;0,AC1659,I1659))</f>
        <v>0</v>
      </c>
      <c r="AF1659" s="85" t="e">
        <f ca="1">OFFSET(MD!$P$5,MATCH($AK$7,MD_JAHR,0),0)*12</f>
        <v>#VALUE!</v>
      </c>
      <c r="AG1659" s="85">
        <f t="shared" si="234"/>
        <v>0</v>
      </c>
      <c r="AH1659" s="81"/>
      <c r="AJ1659" s="72"/>
      <c r="AK1659" s="72"/>
      <c r="AL1659" s="72"/>
      <c r="AM1659" s="72"/>
      <c r="AN1659" s="72"/>
    </row>
    <row r="1660" spans="2:40" ht="15" customHeight="1" x14ac:dyDescent="0.2">
      <c r="B1660" s="78"/>
      <c r="C1660" s="78"/>
      <c r="D1660" s="78"/>
      <c r="E1660" s="79"/>
      <c r="F1660" s="80"/>
      <c r="G1660" s="73"/>
      <c r="H1660" s="82"/>
      <c r="I1660" s="93"/>
      <c r="J1660" s="90"/>
      <c r="K1660" s="83"/>
      <c r="L1660" s="83"/>
      <c r="M1660" s="84"/>
      <c r="N1660" s="83"/>
      <c r="O1660" s="104" t="str">
        <f ca="1">IF($B1660="","",IF(F1660="Arbeitgeberähnliche Stellung",OFFSET(MD!$Q$5,MATCH(Grundlagen_Abrechnung_KAE!$AK$7,MD_JAHR,0),0)*$H1660,IF(((AD1660/12*M1660*12)+N1660)&gt;AF1660,AF1660/12,((AD1660/12*M1660*12)+N1660)/12)))</f>
        <v/>
      </c>
      <c r="P1660" s="90"/>
      <c r="Q1660" s="90"/>
      <c r="R1660" s="104">
        <f t="shared" si="227"/>
        <v>0</v>
      </c>
      <c r="T1660" s="145">
        <f t="shared" si="228"/>
        <v>0</v>
      </c>
      <c r="U1660" s="76">
        <f t="shared" ca="1" si="229"/>
        <v>0</v>
      </c>
      <c r="V1660" s="76">
        <f t="shared" ca="1" si="235"/>
        <v>0</v>
      </c>
      <c r="W1660" s="76">
        <f t="shared" ca="1" si="230"/>
        <v>0</v>
      </c>
      <c r="Y1660" s="106" t="str">
        <f t="shared" si="231"/>
        <v>prüfen</v>
      </c>
      <c r="Z1660" s="107" t="str">
        <f ca="1">IFERROR(OFFSET(MD!$U$5,MATCH(Grundlagen_Abrechnung_KAE!$E1660,MD_GENDER,0),0),"")</f>
        <v/>
      </c>
      <c r="AA1660" s="104">
        <f t="shared" si="232"/>
        <v>0</v>
      </c>
      <c r="AC1660" s="104">
        <f t="shared" si="233"/>
        <v>0</v>
      </c>
      <c r="AD1660" s="104">
        <f ca="1">IF(F1660="Arbeitgeberähnliche Stellung",OFFSET(MD!$Q$5,MATCH(Grundlagen_Abrechnung_KAE!$AK$7,MD_JAHR,0),0)*$H1660,IF(J1660&gt;0,AC1660,I1660))</f>
        <v>0</v>
      </c>
      <c r="AF1660" s="85" t="e">
        <f ca="1">OFFSET(MD!$P$5,MATCH($AK$7,MD_JAHR,0),0)*12</f>
        <v>#VALUE!</v>
      </c>
      <c r="AG1660" s="85">
        <f t="shared" si="234"/>
        <v>0</v>
      </c>
      <c r="AH1660" s="81"/>
      <c r="AJ1660" s="72"/>
      <c r="AK1660" s="72"/>
      <c r="AL1660" s="72"/>
      <c r="AM1660" s="72"/>
      <c r="AN1660" s="72"/>
    </row>
    <row r="1661" spans="2:40" ht="15" customHeight="1" x14ac:dyDescent="0.2">
      <c r="B1661" s="78"/>
      <c r="C1661" s="78"/>
      <c r="D1661" s="78"/>
      <c r="E1661" s="79"/>
      <c r="F1661" s="80"/>
      <c r="G1661" s="73"/>
      <c r="H1661" s="82"/>
      <c r="I1661" s="93"/>
      <c r="J1661" s="90"/>
      <c r="K1661" s="83"/>
      <c r="L1661" s="83"/>
      <c r="M1661" s="84"/>
      <c r="N1661" s="83"/>
      <c r="O1661" s="104" t="str">
        <f ca="1">IF($B1661="","",IF(F1661="Arbeitgeberähnliche Stellung",OFFSET(MD!$Q$5,MATCH(Grundlagen_Abrechnung_KAE!$AK$7,MD_JAHR,0),0)*$H1661,IF(((AD1661/12*M1661*12)+N1661)&gt;AF1661,AF1661/12,((AD1661/12*M1661*12)+N1661)/12)))</f>
        <v/>
      </c>
      <c r="P1661" s="90"/>
      <c r="Q1661" s="90"/>
      <c r="R1661" s="104">
        <f t="shared" si="227"/>
        <v>0</v>
      </c>
      <c r="T1661" s="145">
        <f t="shared" si="228"/>
        <v>0</v>
      </c>
      <c r="U1661" s="76">
        <f t="shared" ca="1" si="229"/>
        <v>0</v>
      </c>
      <c r="V1661" s="76">
        <f t="shared" ca="1" si="235"/>
        <v>0</v>
      </c>
      <c r="W1661" s="76">
        <f t="shared" ca="1" si="230"/>
        <v>0</v>
      </c>
      <c r="Y1661" s="106" t="str">
        <f t="shared" si="231"/>
        <v>prüfen</v>
      </c>
      <c r="Z1661" s="107" t="str">
        <f ca="1">IFERROR(OFFSET(MD!$U$5,MATCH(Grundlagen_Abrechnung_KAE!$E1661,MD_GENDER,0),0),"")</f>
        <v/>
      </c>
      <c r="AA1661" s="104">
        <f t="shared" si="232"/>
        <v>0</v>
      </c>
      <c r="AC1661" s="104">
        <f t="shared" si="233"/>
        <v>0</v>
      </c>
      <c r="AD1661" s="104">
        <f ca="1">IF(F1661="Arbeitgeberähnliche Stellung",OFFSET(MD!$Q$5,MATCH(Grundlagen_Abrechnung_KAE!$AK$7,MD_JAHR,0),0)*$H1661,IF(J1661&gt;0,AC1661,I1661))</f>
        <v>0</v>
      </c>
      <c r="AF1661" s="85" t="e">
        <f ca="1">OFFSET(MD!$P$5,MATCH($AK$7,MD_JAHR,0),0)*12</f>
        <v>#VALUE!</v>
      </c>
      <c r="AG1661" s="85">
        <f t="shared" si="234"/>
        <v>0</v>
      </c>
      <c r="AH1661" s="81"/>
      <c r="AJ1661" s="72"/>
      <c r="AK1661" s="72"/>
      <c r="AL1661" s="72"/>
      <c r="AM1661" s="72"/>
      <c r="AN1661" s="72"/>
    </row>
    <row r="1662" spans="2:40" ht="15" customHeight="1" x14ac:dyDescent="0.2">
      <c r="B1662" s="78"/>
      <c r="C1662" s="78"/>
      <c r="D1662" s="78"/>
      <c r="E1662" s="79"/>
      <c r="F1662" s="80"/>
      <c r="G1662" s="73"/>
      <c r="H1662" s="82"/>
      <c r="I1662" s="93"/>
      <c r="J1662" s="90"/>
      <c r="K1662" s="83"/>
      <c r="L1662" s="83"/>
      <c r="M1662" s="84"/>
      <c r="N1662" s="83"/>
      <c r="O1662" s="104" t="str">
        <f ca="1">IF($B1662="","",IF(F1662="Arbeitgeberähnliche Stellung",OFFSET(MD!$Q$5,MATCH(Grundlagen_Abrechnung_KAE!$AK$7,MD_JAHR,0),0)*$H1662,IF(((AD1662/12*M1662*12)+N1662)&gt;AF1662,AF1662/12,((AD1662/12*M1662*12)+N1662)/12)))</f>
        <v/>
      </c>
      <c r="P1662" s="90"/>
      <c r="Q1662" s="90"/>
      <c r="R1662" s="104">
        <f t="shared" si="227"/>
        <v>0</v>
      </c>
      <c r="T1662" s="145">
        <f t="shared" si="228"/>
        <v>0</v>
      </c>
      <c r="U1662" s="76">
        <f t="shared" ca="1" si="229"/>
        <v>0</v>
      </c>
      <c r="V1662" s="76">
        <f t="shared" ca="1" si="235"/>
        <v>0</v>
      </c>
      <c r="W1662" s="76">
        <f t="shared" ca="1" si="230"/>
        <v>0</v>
      </c>
      <c r="Y1662" s="106" t="str">
        <f t="shared" si="231"/>
        <v>prüfen</v>
      </c>
      <c r="Z1662" s="107" t="str">
        <f ca="1">IFERROR(OFFSET(MD!$U$5,MATCH(Grundlagen_Abrechnung_KAE!$E1662,MD_GENDER,0),0),"")</f>
        <v/>
      </c>
      <c r="AA1662" s="104">
        <f t="shared" si="232"/>
        <v>0</v>
      </c>
      <c r="AC1662" s="104">
        <f t="shared" si="233"/>
        <v>0</v>
      </c>
      <c r="AD1662" s="104">
        <f ca="1">IF(F1662="Arbeitgeberähnliche Stellung",OFFSET(MD!$Q$5,MATCH(Grundlagen_Abrechnung_KAE!$AK$7,MD_JAHR,0),0)*$H1662,IF(J1662&gt;0,AC1662,I1662))</f>
        <v>0</v>
      </c>
      <c r="AF1662" s="85" t="e">
        <f ca="1">OFFSET(MD!$P$5,MATCH($AK$7,MD_JAHR,0),0)*12</f>
        <v>#VALUE!</v>
      </c>
      <c r="AG1662" s="85">
        <f t="shared" si="234"/>
        <v>0</v>
      </c>
      <c r="AH1662" s="81"/>
      <c r="AJ1662" s="72"/>
      <c r="AK1662" s="72"/>
      <c r="AL1662" s="72"/>
      <c r="AM1662" s="72"/>
      <c r="AN1662" s="72"/>
    </row>
    <row r="1663" spans="2:40" ht="15" customHeight="1" x14ac:dyDescent="0.2">
      <c r="B1663" s="78"/>
      <c r="C1663" s="78"/>
      <c r="D1663" s="78"/>
      <c r="E1663" s="79"/>
      <c r="F1663" s="80"/>
      <c r="G1663" s="73"/>
      <c r="H1663" s="82"/>
      <c r="I1663" s="93"/>
      <c r="J1663" s="90"/>
      <c r="K1663" s="83"/>
      <c r="L1663" s="83"/>
      <c r="M1663" s="84"/>
      <c r="N1663" s="83"/>
      <c r="O1663" s="104" t="str">
        <f ca="1">IF($B1663="","",IF(F1663="Arbeitgeberähnliche Stellung",OFFSET(MD!$Q$5,MATCH(Grundlagen_Abrechnung_KAE!$AK$7,MD_JAHR,0),0)*$H1663,IF(((AD1663/12*M1663*12)+N1663)&gt;AF1663,AF1663/12,((AD1663/12*M1663*12)+N1663)/12)))</f>
        <v/>
      </c>
      <c r="P1663" s="90"/>
      <c r="Q1663" s="90"/>
      <c r="R1663" s="104">
        <f t="shared" si="227"/>
        <v>0</v>
      </c>
      <c r="T1663" s="145">
        <f t="shared" si="228"/>
        <v>0</v>
      </c>
      <c r="U1663" s="76">
        <f t="shared" ca="1" si="229"/>
        <v>0</v>
      </c>
      <c r="V1663" s="76">
        <f t="shared" ca="1" si="235"/>
        <v>0</v>
      </c>
      <c r="W1663" s="76">
        <f t="shared" ca="1" si="230"/>
        <v>0</v>
      </c>
      <c r="Y1663" s="106" t="str">
        <f t="shared" si="231"/>
        <v>prüfen</v>
      </c>
      <c r="Z1663" s="107" t="str">
        <f ca="1">IFERROR(OFFSET(MD!$U$5,MATCH(Grundlagen_Abrechnung_KAE!$E1663,MD_GENDER,0),0),"")</f>
        <v/>
      </c>
      <c r="AA1663" s="104">
        <f t="shared" si="232"/>
        <v>0</v>
      </c>
      <c r="AC1663" s="104">
        <f t="shared" si="233"/>
        <v>0</v>
      </c>
      <c r="AD1663" s="104">
        <f ca="1">IF(F1663="Arbeitgeberähnliche Stellung",OFFSET(MD!$Q$5,MATCH(Grundlagen_Abrechnung_KAE!$AK$7,MD_JAHR,0),0)*$H1663,IF(J1663&gt;0,AC1663,I1663))</f>
        <v>0</v>
      </c>
      <c r="AF1663" s="85" t="e">
        <f ca="1">OFFSET(MD!$P$5,MATCH($AK$7,MD_JAHR,0),0)*12</f>
        <v>#VALUE!</v>
      </c>
      <c r="AG1663" s="85">
        <f t="shared" si="234"/>
        <v>0</v>
      </c>
      <c r="AH1663" s="81"/>
      <c r="AJ1663" s="72"/>
      <c r="AK1663" s="72"/>
      <c r="AL1663" s="72"/>
      <c r="AM1663" s="72"/>
      <c r="AN1663" s="72"/>
    </row>
    <row r="1664" spans="2:40" ht="15" customHeight="1" x14ac:dyDescent="0.2">
      <c r="B1664" s="78"/>
      <c r="C1664" s="78"/>
      <c r="D1664" s="78"/>
      <c r="E1664" s="79"/>
      <c r="F1664" s="80"/>
      <c r="G1664" s="73"/>
      <c r="H1664" s="82"/>
      <c r="I1664" s="93"/>
      <c r="J1664" s="90"/>
      <c r="K1664" s="83"/>
      <c r="L1664" s="83"/>
      <c r="M1664" s="84"/>
      <c r="N1664" s="83"/>
      <c r="O1664" s="104" t="str">
        <f ca="1">IF($B1664="","",IF(F1664="Arbeitgeberähnliche Stellung",OFFSET(MD!$Q$5,MATCH(Grundlagen_Abrechnung_KAE!$AK$7,MD_JAHR,0),0)*$H1664,IF(((AD1664/12*M1664*12)+N1664)&gt;AF1664,AF1664/12,((AD1664/12*M1664*12)+N1664)/12)))</f>
        <v/>
      </c>
      <c r="P1664" s="90"/>
      <c r="Q1664" s="90"/>
      <c r="R1664" s="104">
        <f t="shared" si="227"/>
        <v>0</v>
      </c>
      <c r="T1664" s="145">
        <f t="shared" si="228"/>
        <v>0</v>
      </c>
      <c r="U1664" s="76">
        <f t="shared" ca="1" si="229"/>
        <v>0</v>
      </c>
      <c r="V1664" s="76">
        <f t="shared" ca="1" si="235"/>
        <v>0</v>
      </c>
      <c r="W1664" s="76">
        <f t="shared" ca="1" si="230"/>
        <v>0</v>
      </c>
      <c r="Y1664" s="106" t="str">
        <f t="shared" si="231"/>
        <v>prüfen</v>
      </c>
      <c r="Z1664" s="107" t="str">
        <f ca="1">IFERROR(OFFSET(MD!$U$5,MATCH(Grundlagen_Abrechnung_KAE!$E1664,MD_GENDER,0),0),"")</f>
        <v/>
      </c>
      <c r="AA1664" s="104">
        <f t="shared" si="232"/>
        <v>0</v>
      </c>
      <c r="AC1664" s="104">
        <f t="shared" si="233"/>
        <v>0</v>
      </c>
      <c r="AD1664" s="104">
        <f ca="1">IF(F1664="Arbeitgeberähnliche Stellung",OFFSET(MD!$Q$5,MATCH(Grundlagen_Abrechnung_KAE!$AK$7,MD_JAHR,0),0)*$H1664,IF(J1664&gt;0,AC1664,I1664))</f>
        <v>0</v>
      </c>
      <c r="AF1664" s="85" t="e">
        <f ca="1">OFFSET(MD!$P$5,MATCH($AK$7,MD_JAHR,0),0)*12</f>
        <v>#VALUE!</v>
      </c>
      <c r="AG1664" s="85">
        <f t="shared" si="234"/>
        <v>0</v>
      </c>
      <c r="AH1664" s="81"/>
      <c r="AJ1664" s="72"/>
      <c r="AK1664" s="72"/>
      <c r="AL1664" s="72"/>
      <c r="AM1664" s="72"/>
      <c r="AN1664" s="72"/>
    </row>
    <row r="1665" spans="2:40" ht="15" customHeight="1" x14ac:dyDescent="0.2">
      <c r="B1665" s="78"/>
      <c r="C1665" s="78"/>
      <c r="D1665" s="78"/>
      <c r="E1665" s="79"/>
      <c r="F1665" s="80"/>
      <c r="G1665" s="73"/>
      <c r="H1665" s="82"/>
      <c r="I1665" s="93"/>
      <c r="J1665" s="90"/>
      <c r="K1665" s="83"/>
      <c r="L1665" s="83"/>
      <c r="M1665" s="84"/>
      <c r="N1665" s="83"/>
      <c r="O1665" s="104" t="str">
        <f ca="1">IF($B1665="","",IF(F1665="Arbeitgeberähnliche Stellung",OFFSET(MD!$Q$5,MATCH(Grundlagen_Abrechnung_KAE!$AK$7,MD_JAHR,0),0)*$H1665,IF(((AD1665/12*M1665*12)+N1665)&gt;AF1665,AF1665/12,((AD1665/12*M1665*12)+N1665)/12)))</f>
        <v/>
      </c>
      <c r="P1665" s="90"/>
      <c r="Q1665" s="90"/>
      <c r="R1665" s="104">
        <f t="shared" si="227"/>
        <v>0</v>
      </c>
      <c r="T1665" s="145">
        <f t="shared" si="228"/>
        <v>0</v>
      </c>
      <c r="U1665" s="76">
        <f t="shared" ca="1" si="229"/>
        <v>0</v>
      </c>
      <c r="V1665" s="76">
        <f t="shared" ca="1" si="235"/>
        <v>0</v>
      </c>
      <c r="W1665" s="76">
        <f t="shared" ca="1" si="230"/>
        <v>0</v>
      </c>
      <c r="Y1665" s="106" t="str">
        <f t="shared" si="231"/>
        <v>prüfen</v>
      </c>
      <c r="Z1665" s="107" t="str">
        <f ca="1">IFERROR(OFFSET(MD!$U$5,MATCH(Grundlagen_Abrechnung_KAE!$E1665,MD_GENDER,0),0),"")</f>
        <v/>
      </c>
      <c r="AA1665" s="104">
        <f t="shared" si="232"/>
        <v>0</v>
      </c>
      <c r="AC1665" s="104">
        <f t="shared" si="233"/>
        <v>0</v>
      </c>
      <c r="AD1665" s="104">
        <f ca="1">IF(F1665="Arbeitgeberähnliche Stellung",OFFSET(MD!$Q$5,MATCH(Grundlagen_Abrechnung_KAE!$AK$7,MD_JAHR,0),0)*$H1665,IF(J1665&gt;0,AC1665,I1665))</f>
        <v>0</v>
      </c>
      <c r="AF1665" s="85" t="e">
        <f ca="1">OFFSET(MD!$P$5,MATCH($AK$7,MD_JAHR,0),0)*12</f>
        <v>#VALUE!</v>
      </c>
      <c r="AG1665" s="85">
        <f t="shared" si="234"/>
        <v>0</v>
      </c>
      <c r="AH1665" s="81"/>
      <c r="AJ1665" s="72"/>
      <c r="AK1665" s="72"/>
      <c r="AL1665" s="72"/>
      <c r="AM1665" s="72"/>
      <c r="AN1665" s="72"/>
    </row>
    <row r="1666" spans="2:40" ht="15" customHeight="1" x14ac:dyDescent="0.2">
      <c r="B1666" s="78"/>
      <c r="C1666" s="78"/>
      <c r="D1666" s="78"/>
      <c r="E1666" s="79"/>
      <c r="F1666" s="80"/>
      <c r="G1666" s="73"/>
      <c r="H1666" s="82"/>
      <c r="I1666" s="93"/>
      <c r="J1666" s="90"/>
      <c r="K1666" s="83"/>
      <c r="L1666" s="83"/>
      <c r="M1666" s="84"/>
      <c r="N1666" s="83"/>
      <c r="O1666" s="104" t="str">
        <f ca="1">IF($B1666="","",IF(F1666="Arbeitgeberähnliche Stellung",OFFSET(MD!$Q$5,MATCH(Grundlagen_Abrechnung_KAE!$AK$7,MD_JAHR,0),0)*$H1666,IF(((AD1666/12*M1666*12)+N1666)&gt;AF1666,AF1666/12,((AD1666/12*M1666*12)+N1666)/12)))</f>
        <v/>
      </c>
      <c r="P1666" s="90"/>
      <c r="Q1666" s="90"/>
      <c r="R1666" s="104">
        <f t="shared" si="227"/>
        <v>0</v>
      </c>
      <c r="T1666" s="145">
        <f t="shared" si="228"/>
        <v>0</v>
      </c>
      <c r="U1666" s="76">
        <f t="shared" ca="1" si="229"/>
        <v>0</v>
      </c>
      <c r="V1666" s="76">
        <f t="shared" ca="1" si="235"/>
        <v>0</v>
      </c>
      <c r="W1666" s="76">
        <f t="shared" ca="1" si="230"/>
        <v>0</v>
      </c>
      <c r="Y1666" s="106" t="str">
        <f t="shared" si="231"/>
        <v>prüfen</v>
      </c>
      <c r="Z1666" s="107" t="str">
        <f ca="1">IFERROR(OFFSET(MD!$U$5,MATCH(Grundlagen_Abrechnung_KAE!$E1666,MD_GENDER,0),0),"")</f>
        <v/>
      </c>
      <c r="AA1666" s="104">
        <f t="shared" si="232"/>
        <v>0</v>
      </c>
      <c r="AC1666" s="104">
        <f t="shared" si="233"/>
        <v>0</v>
      </c>
      <c r="AD1666" s="104">
        <f ca="1">IF(F1666="Arbeitgeberähnliche Stellung",OFFSET(MD!$Q$5,MATCH(Grundlagen_Abrechnung_KAE!$AK$7,MD_JAHR,0),0)*$H1666,IF(J1666&gt;0,AC1666,I1666))</f>
        <v>0</v>
      </c>
      <c r="AF1666" s="85" t="e">
        <f ca="1">OFFSET(MD!$P$5,MATCH($AK$7,MD_JAHR,0),0)*12</f>
        <v>#VALUE!</v>
      </c>
      <c r="AG1666" s="85">
        <f t="shared" si="234"/>
        <v>0</v>
      </c>
      <c r="AH1666" s="81"/>
      <c r="AJ1666" s="72"/>
      <c r="AK1666" s="72"/>
      <c r="AL1666" s="72"/>
      <c r="AM1666" s="72"/>
      <c r="AN1666" s="72"/>
    </row>
    <row r="1667" spans="2:40" ht="15" customHeight="1" x14ac:dyDescent="0.2">
      <c r="B1667" s="78"/>
      <c r="C1667" s="78"/>
      <c r="D1667" s="78"/>
      <c r="E1667" s="79"/>
      <c r="F1667" s="80"/>
      <c r="G1667" s="73"/>
      <c r="H1667" s="82"/>
      <c r="I1667" s="93"/>
      <c r="J1667" s="90"/>
      <c r="K1667" s="83"/>
      <c r="L1667" s="83"/>
      <c r="M1667" s="84"/>
      <c r="N1667" s="83"/>
      <c r="O1667" s="104" t="str">
        <f ca="1">IF($B1667="","",IF(F1667="Arbeitgeberähnliche Stellung",OFFSET(MD!$Q$5,MATCH(Grundlagen_Abrechnung_KAE!$AK$7,MD_JAHR,0),0)*$H1667,IF(((AD1667/12*M1667*12)+N1667)&gt;AF1667,AF1667/12,((AD1667/12*M1667*12)+N1667)/12)))</f>
        <v/>
      </c>
      <c r="P1667" s="90"/>
      <c r="Q1667" s="90"/>
      <c r="R1667" s="104">
        <f t="shared" si="227"/>
        <v>0</v>
      </c>
      <c r="T1667" s="145">
        <f t="shared" si="228"/>
        <v>0</v>
      </c>
      <c r="U1667" s="76">
        <f t="shared" ca="1" si="229"/>
        <v>0</v>
      </c>
      <c r="V1667" s="76">
        <f t="shared" ca="1" si="235"/>
        <v>0</v>
      </c>
      <c r="W1667" s="76">
        <f t="shared" ca="1" si="230"/>
        <v>0</v>
      </c>
      <c r="Y1667" s="106" t="str">
        <f t="shared" si="231"/>
        <v>prüfen</v>
      </c>
      <c r="Z1667" s="107" t="str">
        <f ca="1">IFERROR(OFFSET(MD!$U$5,MATCH(Grundlagen_Abrechnung_KAE!$E1667,MD_GENDER,0),0),"")</f>
        <v/>
      </c>
      <c r="AA1667" s="104">
        <f t="shared" si="232"/>
        <v>0</v>
      </c>
      <c r="AC1667" s="104">
        <f t="shared" si="233"/>
        <v>0</v>
      </c>
      <c r="AD1667" s="104">
        <f ca="1">IF(F1667="Arbeitgeberähnliche Stellung",OFFSET(MD!$Q$5,MATCH(Grundlagen_Abrechnung_KAE!$AK$7,MD_JAHR,0),0)*$H1667,IF(J1667&gt;0,AC1667,I1667))</f>
        <v>0</v>
      </c>
      <c r="AF1667" s="85" t="e">
        <f ca="1">OFFSET(MD!$P$5,MATCH($AK$7,MD_JAHR,0),0)*12</f>
        <v>#VALUE!</v>
      </c>
      <c r="AG1667" s="85">
        <f t="shared" si="234"/>
        <v>0</v>
      </c>
      <c r="AH1667" s="81"/>
      <c r="AJ1667" s="72"/>
      <c r="AK1667" s="72"/>
      <c r="AL1667" s="72"/>
      <c r="AM1667" s="72"/>
      <c r="AN1667" s="72"/>
    </row>
    <row r="1668" spans="2:40" ht="15" customHeight="1" x14ac:dyDescent="0.2">
      <c r="B1668" s="78"/>
      <c r="C1668" s="78"/>
      <c r="D1668" s="78"/>
      <c r="E1668" s="79"/>
      <c r="F1668" s="80"/>
      <c r="G1668" s="73"/>
      <c r="H1668" s="82"/>
      <c r="I1668" s="93"/>
      <c r="J1668" s="90"/>
      <c r="K1668" s="83"/>
      <c r="L1668" s="83"/>
      <c r="M1668" s="84"/>
      <c r="N1668" s="83"/>
      <c r="O1668" s="104" t="str">
        <f ca="1">IF($B1668="","",IF(F1668="Arbeitgeberähnliche Stellung",OFFSET(MD!$Q$5,MATCH(Grundlagen_Abrechnung_KAE!$AK$7,MD_JAHR,0),0)*$H1668,IF(((AD1668/12*M1668*12)+N1668)&gt;AF1668,AF1668/12,((AD1668/12*M1668*12)+N1668)/12)))</f>
        <v/>
      </c>
      <c r="P1668" s="90"/>
      <c r="Q1668" s="90"/>
      <c r="R1668" s="104">
        <f t="shared" si="227"/>
        <v>0</v>
      </c>
      <c r="T1668" s="145">
        <f t="shared" si="228"/>
        <v>0</v>
      </c>
      <c r="U1668" s="76">
        <f t="shared" ca="1" si="229"/>
        <v>0</v>
      </c>
      <c r="V1668" s="76">
        <f t="shared" ca="1" si="235"/>
        <v>0</v>
      </c>
      <c r="W1668" s="76">
        <f t="shared" ca="1" si="230"/>
        <v>0</v>
      </c>
      <c r="Y1668" s="106" t="str">
        <f t="shared" si="231"/>
        <v>prüfen</v>
      </c>
      <c r="Z1668" s="107" t="str">
        <f ca="1">IFERROR(OFFSET(MD!$U$5,MATCH(Grundlagen_Abrechnung_KAE!$E1668,MD_GENDER,0),0),"")</f>
        <v/>
      </c>
      <c r="AA1668" s="104">
        <f t="shared" si="232"/>
        <v>0</v>
      </c>
      <c r="AC1668" s="104">
        <f t="shared" si="233"/>
        <v>0</v>
      </c>
      <c r="AD1668" s="104">
        <f ca="1">IF(F1668="Arbeitgeberähnliche Stellung",OFFSET(MD!$Q$5,MATCH(Grundlagen_Abrechnung_KAE!$AK$7,MD_JAHR,0),0)*$H1668,IF(J1668&gt;0,AC1668,I1668))</f>
        <v>0</v>
      </c>
      <c r="AF1668" s="85" t="e">
        <f ca="1">OFFSET(MD!$P$5,MATCH($AK$7,MD_JAHR,0),0)*12</f>
        <v>#VALUE!</v>
      </c>
      <c r="AG1668" s="85">
        <f t="shared" si="234"/>
        <v>0</v>
      </c>
      <c r="AH1668" s="81"/>
      <c r="AJ1668" s="72"/>
      <c r="AK1668" s="72"/>
      <c r="AL1668" s="72"/>
      <c r="AM1668" s="72"/>
      <c r="AN1668" s="72"/>
    </row>
    <row r="1669" spans="2:40" ht="15" customHeight="1" x14ac:dyDescent="0.2">
      <c r="B1669" s="78"/>
      <c r="C1669" s="78"/>
      <c r="D1669" s="78"/>
      <c r="E1669" s="79"/>
      <c r="F1669" s="80"/>
      <c r="G1669" s="73"/>
      <c r="H1669" s="82"/>
      <c r="I1669" s="93"/>
      <c r="J1669" s="90"/>
      <c r="K1669" s="83"/>
      <c r="L1669" s="83"/>
      <c r="M1669" s="84"/>
      <c r="N1669" s="83"/>
      <c r="O1669" s="104" t="str">
        <f ca="1">IF($B1669="","",IF(F1669="Arbeitgeberähnliche Stellung",OFFSET(MD!$Q$5,MATCH(Grundlagen_Abrechnung_KAE!$AK$7,MD_JAHR,0),0)*$H1669,IF(((AD1669/12*M1669*12)+N1669)&gt;AF1669,AF1669/12,((AD1669/12*M1669*12)+N1669)/12)))</f>
        <v/>
      </c>
      <c r="P1669" s="90"/>
      <c r="Q1669" s="90"/>
      <c r="R1669" s="104">
        <f t="shared" si="227"/>
        <v>0</v>
      </c>
      <c r="T1669" s="145">
        <f t="shared" si="228"/>
        <v>0</v>
      </c>
      <c r="U1669" s="76">
        <f t="shared" ca="1" si="229"/>
        <v>0</v>
      </c>
      <c r="V1669" s="76">
        <f t="shared" ca="1" si="235"/>
        <v>0</v>
      </c>
      <c r="W1669" s="76">
        <f t="shared" ca="1" si="230"/>
        <v>0</v>
      </c>
      <c r="Y1669" s="106" t="str">
        <f t="shared" si="231"/>
        <v>prüfen</v>
      </c>
      <c r="Z1669" s="107" t="str">
        <f ca="1">IFERROR(OFFSET(MD!$U$5,MATCH(Grundlagen_Abrechnung_KAE!$E1669,MD_GENDER,0),0),"")</f>
        <v/>
      </c>
      <c r="AA1669" s="104">
        <f t="shared" si="232"/>
        <v>0</v>
      </c>
      <c r="AC1669" s="104">
        <f t="shared" si="233"/>
        <v>0</v>
      </c>
      <c r="AD1669" s="104">
        <f ca="1">IF(F1669="Arbeitgeberähnliche Stellung",OFFSET(MD!$Q$5,MATCH(Grundlagen_Abrechnung_KAE!$AK$7,MD_JAHR,0),0)*$H1669,IF(J1669&gt;0,AC1669,I1669))</f>
        <v>0</v>
      </c>
      <c r="AF1669" s="85" t="e">
        <f ca="1">OFFSET(MD!$P$5,MATCH($AK$7,MD_JAHR,0),0)*12</f>
        <v>#VALUE!</v>
      </c>
      <c r="AG1669" s="85">
        <f t="shared" si="234"/>
        <v>0</v>
      </c>
      <c r="AH1669" s="81"/>
      <c r="AJ1669" s="72"/>
      <c r="AK1669" s="72"/>
      <c r="AL1669" s="72"/>
      <c r="AM1669" s="72"/>
      <c r="AN1669" s="72"/>
    </row>
    <row r="1670" spans="2:40" ht="15" customHeight="1" x14ac:dyDescent="0.2">
      <c r="B1670" s="78"/>
      <c r="C1670" s="78"/>
      <c r="D1670" s="78"/>
      <c r="E1670" s="79"/>
      <c r="F1670" s="80"/>
      <c r="G1670" s="73"/>
      <c r="H1670" s="82"/>
      <c r="I1670" s="93"/>
      <c r="J1670" s="90"/>
      <c r="K1670" s="83"/>
      <c r="L1670" s="83"/>
      <c r="M1670" s="84"/>
      <c r="N1670" s="83"/>
      <c r="O1670" s="104" t="str">
        <f ca="1">IF($B1670="","",IF(F1670="Arbeitgeberähnliche Stellung",OFFSET(MD!$Q$5,MATCH(Grundlagen_Abrechnung_KAE!$AK$7,MD_JAHR,0),0)*$H1670,IF(((AD1670/12*M1670*12)+N1670)&gt;AF1670,AF1670/12,((AD1670/12*M1670*12)+N1670)/12)))</f>
        <v/>
      </c>
      <c r="P1670" s="90"/>
      <c r="Q1670" s="90"/>
      <c r="R1670" s="104">
        <f t="shared" si="227"/>
        <v>0</v>
      </c>
      <c r="T1670" s="145">
        <f t="shared" si="228"/>
        <v>0</v>
      </c>
      <c r="U1670" s="76">
        <f t="shared" ca="1" si="229"/>
        <v>0</v>
      </c>
      <c r="V1670" s="76">
        <f t="shared" ca="1" si="235"/>
        <v>0</v>
      </c>
      <c r="W1670" s="76">
        <f t="shared" ca="1" si="230"/>
        <v>0</v>
      </c>
      <c r="Y1670" s="106" t="str">
        <f t="shared" si="231"/>
        <v>prüfen</v>
      </c>
      <c r="Z1670" s="107" t="str">
        <f ca="1">IFERROR(OFFSET(MD!$U$5,MATCH(Grundlagen_Abrechnung_KAE!$E1670,MD_GENDER,0),0),"")</f>
        <v/>
      </c>
      <c r="AA1670" s="104">
        <f t="shared" si="232"/>
        <v>0</v>
      </c>
      <c r="AC1670" s="104">
        <f t="shared" si="233"/>
        <v>0</v>
      </c>
      <c r="AD1670" s="104">
        <f ca="1">IF(F1670="Arbeitgeberähnliche Stellung",OFFSET(MD!$Q$5,MATCH(Grundlagen_Abrechnung_KAE!$AK$7,MD_JAHR,0),0)*$H1670,IF(J1670&gt;0,AC1670,I1670))</f>
        <v>0</v>
      </c>
      <c r="AF1670" s="85" t="e">
        <f ca="1">OFFSET(MD!$P$5,MATCH($AK$7,MD_JAHR,0),0)*12</f>
        <v>#VALUE!</v>
      </c>
      <c r="AG1670" s="85">
        <f t="shared" si="234"/>
        <v>0</v>
      </c>
      <c r="AH1670" s="81"/>
      <c r="AJ1670" s="72"/>
      <c r="AK1670" s="72"/>
      <c r="AL1670" s="72"/>
      <c r="AM1670" s="72"/>
      <c r="AN1670" s="72"/>
    </row>
    <row r="1671" spans="2:40" ht="15" customHeight="1" x14ac:dyDescent="0.2">
      <c r="B1671" s="78"/>
      <c r="C1671" s="78"/>
      <c r="D1671" s="78"/>
      <c r="E1671" s="79"/>
      <c r="F1671" s="80"/>
      <c r="G1671" s="73"/>
      <c r="H1671" s="82"/>
      <c r="I1671" s="93"/>
      <c r="J1671" s="90"/>
      <c r="K1671" s="83"/>
      <c r="L1671" s="83"/>
      <c r="M1671" s="84"/>
      <c r="N1671" s="83"/>
      <c r="O1671" s="104" t="str">
        <f ca="1">IF($B1671="","",IF(F1671="Arbeitgeberähnliche Stellung",OFFSET(MD!$Q$5,MATCH(Grundlagen_Abrechnung_KAE!$AK$7,MD_JAHR,0),0)*$H1671,IF(((AD1671/12*M1671*12)+N1671)&gt;AF1671,AF1671/12,((AD1671/12*M1671*12)+N1671)/12)))</f>
        <v/>
      </c>
      <c r="P1671" s="90"/>
      <c r="Q1671" s="90"/>
      <c r="R1671" s="104">
        <f t="shared" si="227"/>
        <v>0</v>
      </c>
      <c r="T1671" s="145">
        <f t="shared" si="228"/>
        <v>0</v>
      </c>
      <c r="U1671" s="76">
        <f t="shared" ca="1" si="229"/>
        <v>0</v>
      </c>
      <c r="V1671" s="76">
        <f t="shared" ca="1" si="235"/>
        <v>0</v>
      </c>
      <c r="W1671" s="76">
        <f t="shared" ca="1" si="230"/>
        <v>0</v>
      </c>
      <c r="Y1671" s="106" t="str">
        <f t="shared" si="231"/>
        <v>prüfen</v>
      </c>
      <c r="Z1671" s="107" t="str">
        <f ca="1">IFERROR(OFFSET(MD!$U$5,MATCH(Grundlagen_Abrechnung_KAE!$E1671,MD_GENDER,0),0),"")</f>
        <v/>
      </c>
      <c r="AA1671" s="104">
        <f t="shared" si="232"/>
        <v>0</v>
      </c>
      <c r="AC1671" s="104">
        <f t="shared" si="233"/>
        <v>0</v>
      </c>
      <c r="AD1671" s="104">
        <f ca="1">IF(F1671="Arbeitgeberähnliche Stellung",OFFSET(MD!$Q$5,MATCH(Grundlagen_Abrechnung_KAE!$AK$7,MD_JAHR,0),0)*$H1671,IF(J1671&gt;0,AC1671,I1671))</f>
        <v>0</v>
      </c>
      <c r="AF1671" s="85" t="e">
        <f ca="1">OFFSET(MD!$P$5,MATCH($AK$7,MD_JAHR,0),0)*12</f>
        <v>#VALUE!</v>
      </c>
      <c r="AG1671" s="85">
        <f t="shared" si="234"/>
        <v>0</v>
      </c>
      <c r="AH1671" s="81"/>
      <c r="AJ1671" s="72"/>
      <c r="AK1671" s="72"/>
      <c r="AL1671" s="72"/>
      <c r="AM1671" s="72"/>
      <c r="AN1671" s="72"/>
    </row>
    <row r="1672" spans="2:40" ht="15" customHeight="1" x14ac:dyDescent="0.2">
      <c r="B1672" s="78"/>
      <c r="C1672" s="78"/>
      <c r="D1672" s="78"/>
      <c r="E1672" s="79"/>
      <c r="F1672" s="80"/>
      <c r="G1672" s="73"/>
      <c r="H1672" s="82"/>
      <c r="I1672" s="93"/>
      <c r="J1672" s="90"/>
      <c r="K1672" s="83"/>
      <c r="L1672" s="83"/>
      <c r="M1672" s="84"/>
      <c r="N1672" s="83"/>
      <c r="O1672" s="104" t="str">
        <f ca="1">IF($B1672="","",IF(F1672="Arbeitgeberähnliche Stellung",OFFSET(MD!$Q$5,MATCH(Grundlagen_Abrechnung_KAE!$AK$7,MD_JAHR,0),0)*$H1672,IF(((AD1672/12*M1672*12)+N1672)&gt;AF1672,AF1672/12,((AD1672/12*M1672*12)+N1672)/12)))</f>
        <v/>
      </c>
      <c r="P1672" s="90"/>
      <c r="Q1672" s="90"/>
      <c r="R1672" s="104">
        <f t="shared" si="227"/>
        <v>0</v>
      </c>
      <c r="T1672" s="145">
        <f t="shared" si="228"/>
        <v>0</v>
      </c>
      <c r="U1672" s="76">
        <f t="shared" ca="1" si="229"/>
        <v>0</v>
      </c>
      <c r="V1672" s="76">
        <f t="shared" ca="1" si="235"/>
        <v>0</v>
      </c>
      <c r="W1672" s="76">
        <f t="shared" ca="1" si="230"/>
        <v>0</v>
      </c>
      <c r="Y1672" s="106" t="str">
        <f t="shared" si="231"/>
        <v>prüfen</v>
      </c>
      <c r="Z1672" s="107" t="str">
        <f ca="1">IFERROR(OFFSET(MD!$U$5,MATCH(Grundlagen_Abrechnung_KAE!$E1672,MD_GENDER,0),0),"")</f>
        <v/>
      </c>
      <c r="AA1672" s="104">
        <f t="shared" si="232"/>
        <v>0</v>
      </c>
      <c r="AC1672" s="104">
        <f t="shared" si="233"/>
        <v>0</v>
      </c>
      <c r="AD1672" s="104">
        <f ca="1">IF(F1672="Arbeitgeberähnliche Stellung",OFFSET(MD!$Q$5,MATCH(Grundlagen_Abrechnung_KAE!$AK$7,MD_JAHR,0),0)*$H1672,IF(J1672&gt;0,AC1672,I1672))</f>
        <v>0</v>
      </c>
      <c r="AF1672" s="85" t="e">
        <f ca="1">OFFSET(MD!$P$5,MATCH($AK$7,MD_JAHR,0),0)*12</f>
        <v>#VALUE!</v>
      </c>
      <c r="AG1672" s="85">
        <f t="shared" si="234"/>
        <v>0</v>
      </c>
      <c r="AH1672" s="81"/>
      <c r="AJ1672" s="72"/>
      <c r="AK1672" s="72"/>
      <c r="AL1672" s="72"/>
      <c r="AM1672" s="72"/>
      <c r="AN1672" s="72"/>
    </row>
    <row r="1673" spans="2:40" ht="15" customHeight="1" x14ac:dyDescent="0.2">
      <c r="B1673" s="78"/>
      <c r="C1673" s="78"/>
      <c r="D1673" s="78"/>
      <c r="E1673" s="79"/>
      <c r="F1673" s="80"/>
      <c r="G1673" s="73"/>
      <c r="H1673" s="82"/>
      <c r="I1673" s="93"/>
      <c r="J1673" s="90"/>
      <c r="K1673" s="83"/>
      <c r="L1673" s="83"/>
      <c r="M1673" s="84"/>
      <c r="N1673" s="83"/>
      <c r="O1673" s="104" t="str">
        <f ca="1">IF($B1673="","",IF(F1673="Arbeitgeberähnliche Stellung",OFFSET(MD!$Q$5,MATCH(Grundlagen_Abrechnung_KAE!$AK$7,MD_JAHR,0),0)*$H1673,IF(((AD1673/12*M1673*12)+N1673)&gt;AF1673,AF1673/12,((AD1673/12*M1673*12)+N1673)/12)))</f>
        <v/>
      </c>
      <c r="P1673" s="90"/>
      <c r="Q1673" s="90"/>
      <c r="R1673" s="104">
        <f t="shared" si="227"/>
        <v>0</v>
      </c>
      <c r="T1673" s="145">
        <f t="shared" si="228"/>
        <v>0</v>
      </c>
      <c r="U1673" s="76">
        <f t="shared" ca="1" si="229"/>
        <v>0</v>
      </c>
      <c r="V1673" s="76">
        <f t="shared" ca="1" si="235"/>
        <v>0</v>
      </c>
      <c r="W1673" s="76">
        <f t="shared" ca="1" si="230"/>
        <v>0</v>
      </c>
      <c r="Y1673" s="106" t="str">
        <f t="shared" si="231"/>
        <v>prüfen</v>
      </c>
      <c r="Z1673" s="107" t="str">
        <f ca="1">IFERROR(OFFSET(MD!$U$5,MATCH(Grundlagen_Abrechnung_KAE!$E1673,MD_GENDER,0),0),"")</f>
        <v/>
      </c>
      <c r="AA1673" s="104">
        <f t="shared" si="232"/>
        <v>0</v>
      </c>
      <c r="AC1673" s="104">
        <f t="shared" si="233"/>
        <v>0</v>
      </c>
      <c r="AD1673" s="104">
        <f ca="1">IF(F1673="Arbeitgeberähnliche Stellung",OFFSET(MD!$Q$5,MATCH(Grundlagen_Abrechnung_KAE!$AK$7,MD_JAHR,0),0)*$H1673,IF(J1673&gt;0,AC1673,I1673))</f>
        <v>0</v>
      </c>
      <c r="AF1673" s="85" t="e">
        <f ca="1">OFFSET(MD!$P$5,MATCH($AK$7,MD_JAHR,0),0)*12</f>
        <v>#VALUE!</v>
      </c>
      <c r="AG1673" s="85">
        <f t="shared" si="234"/>
        <v>0</v>
      </c>
      <c r="AH1673" s="81"/>
      <c r="AJ1673" s="72"/>
      <c r="AK1673" s="72"/>
      <c r="AL1673" s="72"/>
      <c r="AM1673" s="72"/>
      <c r="AN1673" s="72"/>
    </row>
    <row r="1674" spans="2:40" ht="15" customHeight="1" x14ac:dyDescent="0.2">
      <c r="B1674" s="78"/>
      <c r="C1674" s="78"/>
      <c r="D1674" s="78"/>
      <c r="E1674" s="79"/>
      <c r="F1674" s="80"/>
      <c r="G1674" s="73"/>
      <c r="H1674" s="82"/>
      <c r="I1674" s="93"/>
      <c r="J1674" s="90"/>
      <c r="K1674" s="83"/>
      <c r="L1674" s="83"/>
      <c r="M1674" s="84"/>
      <c r="N1674" s="83"/>
      <c r="O1674" s="104" t="str">
        <f ca="1">IF($B1674="","",IF(F1674="Arbeitgeberähnliche Stellung",OFFSET(MD!$Q$5,MATCH(Grundlagen_Abrechnung_KAE!$AK$7,MD_JAHR,0),0)*$H1674,IF(((AD1674/12*M1674*12)+N1674)&gt;AF1674,AF1674/12,((AD1674/12*M1674*12)+N1674)/12)))</f>
        <v/>
      </c>
      <c r="P1674" s="90"/>
      <c r="Q1674" s="90"/>
      <c r="R1674" s="104">
        <f t="shared" si="227"/>
        <v>0</v>
      </c>
      <c r="T1674" s="145">
        <f t="shared" si="228"/>
        <v>0</v>
      </c>
      <c r="U1674" s="76">
        <f t="shared" ca="1" si="229"/>
        <v>0</v>
      </c>
      <c r="V1674" s="76">
        <f t="shared" ca="1" si="235"/>
        <v>0</v>
      </c>
      <c r="W1674" s="76">
        <f t="shared" ca="1" si="230"/>
        <v>0</v>
      </c>
      <c r="Y1674" s="106" t="str">
        <f t="shared" si="231"/>
        <v>prüfen</v>
      </c>
      <c r="Z1674" s="107" t="str">
        <f ca="1">IFERROR(OFFSET(MD!$U$5,MATCH(Grundlagen_Abrechnung_KAE!$E1674,MD_GENDER,0),0),"")</f>
        <v/>
      </c>
      <c r="AA1674" s="104">
        <f t="shared" si="232"/>
        <v>0</v>
      </c>
      <c r="AC1674" s="104">
        <f t="shared" si="233"/>
        <v>0</v>
      </c>
      <c r="AD1674" s="104">
        <f ca="1">IF(F1674="Arbeitgeberähnliche Stellung",OFFSET(MD!$Q$5,MATCH(Grundlagen_Abrechnung_KAE!$AK$7,MD_JAHR,0),0)*$H1674,IF(J1674&gt;0,AC1674,I1674))</f>
        <v>0</v>
      </c>
      <c r="AF1674" s="85" t="e">
        <f ca="1">OFFSET(MD!$P$5,MATCH($AK$7,MD_JAHR,0),0)*12</f>
        <v>#VALUE!</v>
      </c>
      <c r="AG1674" s="85">
        <f t="shared" si="234"/>
        <v>0</v>
      </c>
      <c r="AH1674" s="81"/>
      <c r="AJ1674" s="72"/>
      <c r="AK1674" s="72"/>
      <c r="AL1674" s="72"/>
      <c r="AM1674" s="72"/>
      <c r="AN1674" s="72"/>
    </row>
    <row r="1675" spans="2:40" ht="15" customHeight="1" x14ac:dyDescent="0.2">
      <c r="B1675" s="78"/>
      <c r="C1675" s="78"/>
      <c r="D1675" s="78"/>
      <c r="E1675" s="79"/>
      <c r="F1675" s="80"/>
      <c r="G1675" s="73"/>
      <c r="H1675" s="82"/>
      <c r="I1675" s="93"/>
      <c r="J1675" s="90"/>
      <c r="K1675" s="83"/>
      <c r="L1675" s="83"/>
      <c r="M1675" s="84"/>
      <c r="N1675" s="83"/>
      <c r="O1675" s="104" t="str">
        <f ca="1">IF($B1675="","",IF(F1675="Arbeitgeberähnliche Stellung",OFFSET(MD!$Q$5,MATCH(Grundlagen_Abrechnung_KAE!$AK$7,MD_JAHR,0),0)*$H1675,IF(((AD1675/12*M1675*12)+N1675)&gt;AF1675,AF1675/12,((AD1675/12*M1675*12)+N1675)/12)))</f>
        <v/>
      </c>
      <c r="P1675" s="90"/>
      <c r="Q1675" s="90"/>
      <c r="R1675" s="104">
        <f t="shared" si="227"/>
        <v>0</v>
      </c>
      <c r="T1675" s="145">
        <f t="shared" si="228"/>
        <v>0</v>
      </c>
      <c r="U1675" s="76">
        <f t="shared" ca="1" si="229"/>
        <v>0</v>
      </c>
      <c r="V1675" s="76">
        <f t="shared" ca="1" si="235"/>
        <v>0</v>
      </c>
      <c r="W1675" s="76">
        <f t="shared" ca="1" si="230"/>
        <v>0</v>
      </c>
      <c r="Y1675" s="106" t="str">
        <f t="shared" si="231"/>
        <v>prüfen</v>
      </c>
      <c r="Z1675" s="107" t="str">
        <f ca="1">IFERROR(OFFSET(MD!$U$5,MATCH(Grundlagen_Abrechnung_KAE!$E1675,MD_GENDER,0),0),"")</f>
        <v/>
      </c>
      <c r="AA1675" s="104">
        <f t="shared" si="232"/>
        <v>0</v>
      </c>
      <c r="AC1675" s="104">
        <f t="shared" si="233"/>
        <v>0</v>
      </c>
      <c r="AD1675" s="104">
        <f ca="1">IF(F1675="Arbeitgeberähnliche Stellung",OFFSET(MD!$Q$5,MATCH(Grundlagen_Abrechnung_KAE!$AK$7,MD_JAHR,0),0)*$H1675,IF(J1675&gt;0,AC1675,I1675))</f>
        <v>0</v>
      </c>
      <c r="AF1675" s="85" t="e">
        <f ca="1">OFFSET(MD!$P$5,MATCH($AK$7,MD_JAHR,0),0)*12</f>
        <v>#VALUE!</v>
      </c>
      <c r="AG1675" s="85">
        <f t="shared" si="234"/>
        <v>0</v>
      </c>
      <c r="AH1675" s="81"/>
      <c r="AJ1675" s="72"/>
      <c r="AK1675" s="72"/>
      <c r="AL1675" s="72"/>
      <c r="AM1675" s="72"/>
      <c r="AN1675" s="72"/>
    </row>
    <row r="1676" spans="2:40" ht="15" customHeight="1" x14ac:dyDescent="0.2">
      <c r="B1676" s="78"/>
      <c r="C1676" s="78"/>
      <c r="D1676" s="78"/>
      <c r="E1676" s="79"/>
      <c r="F1676" s="80"/>
      <c r="G1676" s="73"/>
      <c r="H1676" s="82"/>
      <c r="I1676" s="93"/>
      <c r="J1676" s="90"/>
      <c r="K1676" s="83"/>
      <c r="L1676" s="83"/>
      <c r="M1676" s="84"/>
      <c r="N1676" s="83"/>
      <c r="O1676" s="104" t="str">
        <f ca="1">IF($B1676="","",IF(F1676="Arbeitgeberähnliche Stellung",OFFSET(MD!$Q$5,MATCH(Grundlagen_Abrechnung_KAE!$AK$7,MD_JAHR,0),0)*$H1676,IF(((AD1676/12*M1676*12)+N1676)&gt;AF1676,AF1676/12,((AD1676/12*M1676*12)+N1676)/12)))</f>
        <v/>
      </c>
      <c r="P1676" s="90"/>
      <c r="Q1676" s="90"/>
      <c r="R1676" s="104">
        <f t="shared" si="227"/>
        <v>0</v>
      </c>
      <c r="T1676" s="145">
        <f t="shared" si="228"/>
        <v>0</v>
      </c>
      <c r="U1676" s="76">
        <f t="shared" ca="1" si="229"/>
        <v>0</v>
      </c>
      <c r="V1676" s="76">
        <f t="shared" ca="1" si="235"/>
        <v>0</v>
      </c>
      <c r="W1676" s="76">
        <f t="shared" ca="1" si="230"/>
        <v>0</v>
      </c>
      <c r="Y1676" s="106" t="str">
        <f t="shared" si="231"/>
        <v>prüfen</v>
      </c>
      <c r="Z1676" s="107" t="str">
        <f ca="1">IFERROR(OFFSET(MD!$U$5,MATCH(Grundlagen_Abrechnung_KAE!$E1676,MD_GENDER,0),0),"")</f>
        <v/>
      </c>
      <c r="AA1676" s="104">
        <f t="shared" si="232"/>
        <v>0</v>
      </c>
      <c r="AC1676" s="104">
        <f t="shared" si="233"/>
        <v>0</v>
      </c>
      <c r="AD1676" s="104">
        <f ca="1">IF(F1676="Arbeitgeberähnliche Stellung",OFFSET(MD!$Q$5,MATCH(Grundlagen_Abrechnung_KAE!$AK$7,MD_JAHR,0),0)*$H1676,IF(J1676&gt;0,AC1676,I1676))</f>
        <v>0</v>
      </c>
      <c r="AF1676" s="85" t="e">
        <f ca="1">OFFSET(MD!$P$5,MATCH($AK$7,MD_JAHR,0),0)*12</f>
        <v>#VALUE!</v>
      </c>
      <c r="AG1676" s="85">
        <f t="shared" si="234"/>
        <v>0</v>
      </c>
      <c r="AH1676" s="81"/>
      <c r="AJ1676" s="72"/>
      <c r="AK1676" s="72"/>
      <c r="AL1676" s="72"/>
      <c r="AM1676" s="72"/>
      <c r="AN1676" s="72"/>
    </row>
    <row r="1677" spans="2:40" ht="15" customHeight="1" x14ac:dyDescent="0.2">
      <c r="B1677" s="78"/>
      <c r="C1677" s="78"/>
      <c r="D1677" s="78"/>
      <c r="E1677" s="79"/>
      <c r="F1677" s="80"/>
      <c r="G1677" s="73"/>
      <c r="H1677" s="82"/>
      <c r="I1677" s="93"/>
      <c r="J1677" s="90"/>
      <c r="K1677" s="83"/>
      <c r="L1677" s="83"/>
      <c r="M1677" s="84"/>
      <c r="N1677" s="83"/>
      <c r="O1677" s="104" t="str">
        <f ca="1">IF($B1677="","",IF(F1677="Arbeitgeberähnliche Stellung",OFFSET(MD!$Q$5,MATCH(Grundlagen_Abrechnung_KAE!$AK$7,MD_JAHR,0),0)*$H1677,IF(((AD1677/12*M1677*12)+N1677)&gt;AF1677,AF1677/12,((AD1677/12*M1677*12)+N1677)/12)))</f>
        <v/>
      </c>
      <c r="P1677" s="90"/>
      <c r="Q1677" s="90"/>
      <c r="R1677" s="104">
        <f t="shared" si="227"/>
        <v>0</v>
      </c>
      <c r="T1677" s="145">
        <f t="shared" si="228"/>
        <v>0</v>
      </c>
      <c r="U1677" s="76">
        <f t="shared" ca="1" si="229"/>
        <v>0</v>
      </c>
      <c r="V1677" s="76">
        <f t="shared" ca="1" si="235"/>
        <v>0</v>
      </c>
      <c r="W1677" s="76">
        <f t="shared" ca="1" si="230"/>
        <v>0</v>
      </c>
      <c r="Y1677" s="106" t="str">
        <f t="shared" si="231"/>
        <v>prüfen</v>
      </c>
      <c r="Z1677" s="107" t="str">
        <f ca="1">IFERROR(OFFSET(MD!$U$5,MATCH(Grundlagen_Abrechnung_KAE!$E1677,MD_GENDER,0),0),"")</f>
        <v/>
      </c>
      <c r="AA1677" s="104">
        <f t="shared" si="232"/>
        <v>0</v>
      </c>
      <c r="AC1677" s="104">
        <f t="shared" si="233"/>
        <v>0</v>
      </c>
      <c r="AD1677" s="104">
        <f ca="1">IF(F1677="Arbeitgeberähnliche Stellung",OFFSET(MD!$Q$5,MATCH(Grundlagen_Abrechnung_KAE!$AK$7,MD_JAHR,0),0)*$H1677,IF(J1677&gt;0,AC1677,I1677))</f>
        <v>0</v>
      </c>
      <c r="AF1677" s="85" t="e">
        <f ca="1">OFFSET(MD!$P$5,MATCH($AK$7,MD_JAHR,0),0)*12</f>
        <v>#VALUE!</v>
      </c>
      <c r="AG1677" s="85">
        <f t="shared" si="234"/>
        <v>0</v>
      </c>
      <c r="AH1677" s="81"/>
      <c r="AJ1677" s="72"/>
      <c r="AK1677" s="72"/>
      <c r="AL1677" s="72"/>
      <c r="AM1677" s="72"/>
      <c r="AN1677" s="72"/>
    </row>
    <row r="1678" spans="2:40" ht="15" customHeight="1" x14ac:dyDescent="0.2">
      <c r="B1678" s="78"/>
      <c r="C1678" s="78"/>
      <c r="D1678" s="78"/>
      <c r="E1678" s="79"/>
      <c r="F1678" s="80"/>
      <c r="G1678" s="73"/>
      <c r="H1678" s="82"/>
      <c r="I1678" s="93"/>
      <c r="J1678" s="90"/>
      <c r="K1678" s="83"/>
      <c r="L1678" s="83"/>
      <c r="M1678" s="84"/>
      <c r="N1678" s="83"/>
      <c r="O1678" s="104" t="str">
        <f ca="1">IF($B1678="","",IF(F1678="Arbeitgeberähnliche Stellung",OFFSET(MD!$Q$5,MATCH(Grundlagen_Abrechnung_KAE!$AK$7,MD_JAHR,0),0)*$H1678,IF(((AD1678/12*M1678*12)+N1678)&gt;AF1678,AF1678/12,((AD1678/12*M1678*12)+N1678)/12)))</f>
        <v/>
      </c>
      <c r="P1678" s="90"/>
      <c r="Q1678" s="90"/>
      <c r="R1678" s="104">
        <f t="shared" si="227"/>
        <v>0</v>
      </c>
      <c r="T1678" s="145">
        <f t="shared" si="228"/>
        <v>0</v>
      </c>
      <c r="U1678" s="76">
        <f t="shared" ca="1" si="229"/>
        <v>0</v>
      </c>
      <c r="V1678" s="76">
        <f t="shared" ca="1" si="235"/>
        <v>0</v>
      </c>
      <c r="W1678" s="76">
        <f t="shared" ca="1" si="230"/>
        <v>0</v>
      </c>
      <c r="Y1678" s="106" t="str">
        <f t="shared" si="231"/>
        <v>prüfen</v>
      </c>
      <c r="Z1678" s="107" t="str">
        <f ca="1">IFERROR(OFFSET(MD!$U$5,MATCH(Grundlagen_Abrechnung_KAE!$E1678,MD_GENDER,0),0),"")</f>
        <v/>
      </c>
      <c r="AA1678" s="104">
        <f t="shared" si="232"/>
        <v>0</v>
      </c>
      <c r="AC1678" s="104">
        <f t="shared" si="233"/>
        <v>0</v>
      </c>
      <c r="AD1678" s="104">
        <f ca="1">IF(F1678="Arbeitgeberähnliche Stellung",OFFSET(MD!$Q$5,MATCH(Grundlagen_Abrechnung_KAE!$AK$7,MD_JAHR,0),0)*$H1678,IF(J1678&gt;0,AC1678,I1678))</f>
        <v>0</v>
      </c>
      <c r="AF1678" s="85" t="e">
        <f ca="1">OFFSET(MD!$P$5,MATCH($AK$7,MD_JAHR,0),0)*12</f>
        <v>#VALUE!</v>
      </c>
      <c r="AG1678" s="85">
        <f t="shared" si="234"/>
        <v>0</v>
      </c>
      <c r="AH1678" s="81"/>
      <c r="AJ1678" s="72"/>
      <c r="AK1678" s="72"/>
      <c r="AL1678" s="72"/>
      <c r="AM1678" s="72"/>
      <c r="AN1678" s="72"/>
    </row>
    <row r="1679" spans="2:40" ht="15" customHeight="1" x14ac:dyDescent="0.2">
      <c r="B1679" s="78"/>
      <c r="C1679" s="78"/>
      <c r="D1679" s="78"/>
      <c r="E1679" s="79"/>
      <c r="F1679" s="80"/>
      <c r="G1679" s="73"/>
      <c r="H1679" s="82"/>
      <c r="I1679" s="93"/>
      <c r="J1679" s="90"/>
      <c r="K1679" s="83"/>
      <c r="L1679" s="83"/>
      <c r="M1679" s="84"/>
      <c r="N1679" s="83"/>
      <c r="O1679" s="104" t="str">
        <f ca="1">IF($B1679="","",IF(F1679="Arbeitgeberähnliche Stellung",OFFSET(MD!$Q$5,MATCH(Grundlagen_Abrechnung_KAE!$AK$7,MD_JAHR,0),0)*$H1679,IF(((AD1679/12*M1679*12)+N1679)&gt;AF1679,AF1679/12,((AD1679/12*M1679*12)+N1679)/12)))</f>
        <v/>
      </c>
      <c r="P1679" s="90"/>
      <c r="Q1679" s="90"/>
      <c r="R1679" s="104">
        <f t="shared" si="227"/>
        <v>0</v>
      </c>
      <c r="T1679" s="145">
        <f t="shared" si="228"/>
        <v>0</v>
      </c>
      <c r="U1679" s="76">
        <f t="shared" ca="1" si="229"/>
        <v>0</v>
      </c>
      <c r="V1679" s="76">
        <f t="shared" ca="1" si="235"/>
        <v>0</v>
      </c>
      <c r="W1679" s="76">
        <f t="shared" ca="1" si="230"/>
        <v>0</v>
      </c>
      <c r="Y1679" s="106" t="str">
        <f t="shared" si="231"/>
        <v>prüfen</v>
      </c>
      <c r="Z1679" s="107" t="str">
        <f ca="1">IFERROR(OFFSET(MD!$U$5,MATCH(Grundlagen_Abrechnung_KAE!$E1679,MD_GENDER,0),0),"")</f>
        <v/>
      </c>
      <c r="AA1679" s="104">
        <f t="shared" si="232"/>
        <v>0</v>
      </c>
      <c r="AC1679" s="104">
        <f t="shared" si="233"/>
        <v>0</v>
      </c>
      <c r="AD1679" s="104">
        <f ca="1">IF(F1679="Arbeitgeberähnliche Stellung",OFFSET(MD!$Q$5,MATCH(Grundlagen_Abrechnung_KAE!$AK$7,MD_JAHR,0),0)*$H1679,IF(J1679&gt;0,AC1679,I1679))</f>
        <v>0</v>
      </c>
      <c r="AF1679" s="85" t="e">
        <f ca="1">OFFSET(MD!$P$5,MATCH($AK$7,MD_JAHR,0),0)*12</f>
        <v>#VALUE!</v>
      </c>
      <c r="AG1679" s="85">
        <f t="shared" si="234"/>
        <v>0</v>
      </c>
      <c r="AH1679" s="81"/>
      <c r="AJ1679" s="72"/>
      <c r="AK1679" s="72"/>
      <c r="AL1679" s="72"/>
      <c r="AM1679" s="72"/>
      <c r="AN1679" s="72"/>
    </row>
    <row r="1680" spans="2:40" ht="15" customHeight="1" x14ac:dyDescent="0.2">
      <c r="B1680" s="78"/>
      <c r="C1680" s="78"/>
      <c r="D1680" s="78"/>
      <c r="E1680" s="79"/>
      <c r="F1680" s="80"/>
      <c r="G1680" s="73"/>
      <c r="H1680" s="82"/>
      <c r="I1680" s="93"/>
      <c r="J1680" s="90"/>
      <c r="K1680" s="83"/>
      <c r="L1680" s="83"/>
      <c r="M1680" s="84"/>
      <c r="N1680" s="83"/>
      <c r="O1680" s="104" t="str">
        <f ca="1">IF($B1680="","",IF(F1680="Arbeitgeberähnliche Stellung",OFFSET(MD!$Q$5,MATCH(Grundlagen_Abrechnung_KAE!$AK$7,MD_JAHR,0),0)*$H1680,IF(((AD1680/12*M1680*12)+N1680)&gt;AF1680,AF1680/12,((AD1680/12*M1680*12)+N1680)/12)))</f>
        <v/>
      </c>
      <c r="P1680" s="90"/>
      <c r="Q1680" s="90"/>
      <c r="R1680" s="104">
        <f t="shared" si="227"/>
        <v>0</v>
      </c>
      <c r="T1680" s="145">
        <f t="shared" si="228"/>
        <v>0</v>
      </c>
      <c r="U1680" s="76">
        <f t="shared" ca="1" si="229"/>
        <v>0</v>
      </c>
      <c r="V1680" s="76">
        <f t="shared" ca="1" si="235"/>
        <v>0</v>
      </c>
      <c r="W1680" s="76">
        <f t="shared" ca="1" si="230"/>
        <v>0</v>
      </c>
      <c r="Y1680" s="106" t="str">
        <f t="shared" si="231"/>
        <v>prüfen</v>
      </c>
      <c r="Z1680" s="107" t="str">
        <f ca="1">IFERROR(OFFSET(MD!$U$5,MATCH(Grundlagen_Abrechnung_KAE!$E1680,MD_GENDER,0),0),"")</f>
        <v/>
      </c>
      <c r="AA1680" s="104">
        <f t="shared" si="232"/>
        <v>0</v>
      </c>
      <c r="AC1680" s="104">
        <f t="shared" si="233"/>
        <v>0</v>
      </c>
      <c r="AD1680" s="104">
        <f ca="1">IF(F1680="Arbeitgeberähnliche Stellung",OFFSET(MD!$Q$5,MATCH(Grundlagen_Abrechnung_KAE!$AK$7,MD_JAHR,0),0)*$H1680,IF(J1680&gt;0,AC1680,I1680))</f>
        <v>0</v>
      </c>
      <c r="AF1680" s="85" t="e">
        <f ca="1">OFFSET(MD!$P$5,MATCH($AK$7,MD_JAHR,0),0)*12</f>
        <v>#VALUE!</v>
      </c>
      <c r="AG1680" s="85">
        <f t="shared" si="234"/>
        <v>0</v>
      </c>
      <c r="AH1680" s="81"/>
      <c r="AJ1680" s="72"/>
      <c r="AK1680" s="72"/>
      <c r="AL1680" s="72"/>
      <c r="AM1680" s="72"/>
      <c r="AN1680" s="72"/>
    </row>
    <row r="1681" spans="2:40" ht="15" customHeight="1" x14ac:dyDescent="0.2">
      <c r="B1681" s="78"/>
      <c r="C1681" s="78"/>
      <c r="D1681" s="78"/>
      <c r="E1681" s="79"/>
      <c r="F1681" s="80"/>
      <c r="G1681" s="73"/>
      <c r="H1681" s="82"/>
      <c r="I1681" s="93"/>
      <c r="J1681" s="90"/>
      <c r="K1681" s="83"/>
      <c r="L1681" s="83"/>
      <c r="M1681" s="84"/>
      <c r="N1681" s="83"/>
      <c r="O1681" s="104" t="str">
        <f ca="1">IF($B1681="","",IF(F1681="Arbeitgeberähnliche Stellung",OFFSET(MD!$Q$5,MATCH(Grundlagen_Abrechnung_KAE!$AK$7,MD_JAHR,0),0)*$H1681,IF(((AD1681/12*M1681*12)+N1681)&gt;AF1681,AF1681/12,((AD1681/12*M1681*12)+N1681)/12)))</f>
        <v/>
      </c>
      <c r="P1681" s="90"/>
      <c r="Q1681" s="90"/>
      <c r="R1681" s="104">
        <f t="shared" si="227"/>
        <v>0</v>
      </c>
      <c r="T1681" s="145">
        <f t="shared" si="228"/>
        <v>0</v>
      </c>
      <c r="U1681" s="76">
        <f t="shared" ca="1" si="229"/>
        <v>0</v>
      </c>
      <c r="V1681" s="76">
        <f t="shared" ca="1" si="235"/>
        <v>0</v>
      </c>
      <c r="W1681" s="76">
        <f t="shared" ca="1" si="230"/>
        <v>0</v>
      </c>
      <c r="Y1681" s="106" t="str">
        <f t="shared" si="231"/>
        <v>prüfen</v>
      </c>
      <c r="Z1681" s="107" t="str">
        <f ca="1">IFERROR(OFFSET(MD!$U$5,MATCH(Grundlagen_Abrechnung_KAE!$E1681,MD_GENDER,0),0),"")</f>
        <v/>
      </c>
      <c r="AA1681" s="104">
        <f t="shared" si="232"/>
        <v>0</v>
      </c>
      <c r="AC1681" s="104">
        <f t="shared" si="233"/>
        <v>0</v>
      </c>
      <c r="AD1681" s="104">
        <f ca="1">IF(F1681="Arbeitgeberähnliche Stellung",OFFSET(MD!$Q$5,MATCH(Grundlagen_Abrechnung_KAE!$AK$7,MD_JAHR,0),0)*$H1681,IF(J1681&gt;0,AC1681,I1681))</f>
        <v>0</v>
      </c>
      <c r="AF1681" s="85" t="e">
        <f ca="1">OFFSET(MD!$P$5,MATCH($AK$7,MD_JAHR,0),0)*12</f>
        <v>#VALUE!</v>
      </c>
      <c r="AG1681" s="85">
        <f t="shared" si="234"/>
        <v>0</v>
      </c>
      <c r="AH1681" s="81"/>
      <c r="AJ1681" s="72"/>
      <c r="AK1681" s="72"/>
      <c r="AL1681" s="72"/>
      <c r="AM1681" s="72"/>
      <c r="AN1681" s="72"/>
    </row>
    <row r="1682" spans="2:40" ht="15" customHeight="1" x14ac:dyDescent="0.2">
      <c r="B1682" s="78"/>
      <c r="C1682" s="78"/>
      <c r="D1682" s="78"/>
      <c r="E1682" s="79"/>
      <c r="F1682" s="80"/>
      <c r="G1682" s="73"/>
      <c r="H1682" s="82"/>
      <c r="I1682" s="93"/>
      <c r="J1682" s="90"/>
      <c r="K1682" s="83"/>
      <c r="L1682" s="83"/>
      <c r="M1682" s="84"/>
      <c r="N1682" s="83"/>
      <c r="O1682" s="104" t="str">
        <f ca="1">IF($B1682="","",IF(F1682="Arbeitgeberähnliche Stellung",OFFSET(MD!$Q$5,MATCH(Grundlagen_Abrechnung_KAE!$AK$7,MD_JAHR,0),0)*$H1682,IF(((AD1682/12*M1682*12)+N1682)&gt;AF1682,AF1682/12,((AD1682/12*M1682*12)+N1682)/12)))</f>
        <v/>
      </c>
      <c r="P1682" s="90"/>
      <c r="Q1682" s="90"/>
      <c r="R1682" s="104">
        <f t="shared" si="227"/>
        <v>0</v>
      </c>
      <c r="T1682" s="145">
        <f t="shared" si="228"/>
        <v>0</v>
      </c>
      <c r="U1682" s="76">
        <f t="shared" ca="1" si="229"/>
        <v>0</v>
      </c>
      <c r="V1682" s="76">
        <f t="shared" ca="1" si="235"/>
        <v>0</v>
      </c>
      <c r="W1682" s="76">
        <f t="shared" ca="1" si="230"/>
        <v>0</v>
      </c>
      <c r="Y1682" s="106" t="str">
        <f t="shared" si="231"/>
        <v>prüfen</v>
      </c>
      <c r="Z1682" s="107" t="str">
        <f ca="1">IFERROR(OFFSET(MD!$U$5,MATCH(Grundlagen_Abrechnung_KAE!$E1682,MD_GENDER,0),0),"")</f>
        <v/>
      </c>
      <c r="AA1682" s="104">
        <f t="shared" si="232"/>
        <v>0</v>
      </c>
      <c r="AC1682" s="104">
        <f t="shared" si="233"/>
        <v>0</v>
      </c>
      <c r="AD1682" s="104">
        <f ca="1">IF(F1682="Arbeitgeberähnliche Stellung",OFFSET(MD!$Q$5,MATCH(Grundlagen_Abrechnung_KAE!$AK$7,MD_JAHR,0),0)*$H1682,IF(J1682&gt;0,AC1682,I1682))</f>
        <v>0</v>
      </c>
      <c r="AF1682" s="85" t="e">
        <f ca="1">OFFSET(MD!$P$5,MATCH($AK$7,MD_JAHR,0),0)*12</f>
        <v>#VALUE!</v>
      </c>
      <c r="AG1682" s="85">
        <f t="shared" si="234"/>
        <v>0</v>
      </c>
      <c r="AH1682" s="81"/>
      <c r="AJ1682" s="72"/>
      <c r="AK1682" s="72"/>
      <c r="AL1682" s="72"/>
      <c r="AM1682" s="72"/>
      <c r="AN1682" s="72"/>
    </row>
    <row r="1683" spans="2:40" ht="15" customHeight="1" x14ac:dyDescent="0.2">
      <c r="B1683" s="78"/>
      <c r="C1683" s="78"/>
      <c r="D1683" s="78"/>
      <c r="E1683" s="79"/>
      <c r="F1683" s="80"/>
      <c r="G1683" s="73"/>
      <c r="H1683" s="82"/>
      <c r="I1683" s="93"/>
      <c r="J1683" s="90"/>
      <c r="K1683" s="83"/>
      <c r="L1683" s="83"/>
      <c r="M1683" s="84"/>
      <c r="N1683" s="83"/>
      <c r="O1683" s="104" t="str">
        <f ca="1">IF($B1683="","",IF(F1683="Arbeitgeberähnliche Stellung",OFFSET(MD!$Q$5,MATCH(Grundlagen_Abrechnung_KAE!$AK$7,MD_JAHR,0),0)*$H1683,IF(((AD1683/12*M1683*12)+N1683)&gt;AF1683,AF1683/12,((AD1683/12*M1683*12)+N1683)/12)))</f>
        <v/>
      </c>
      <c r="P1683" s="90"/>
      <c r="Q1683" s="90"/>
      <c r="R1683" s="104">
        <f t="shared" ref="R1683:R1746" si="236">ROUND(IF(Q1683="",0,IF(P1683=0,0,IF(Q1683&gt;P1683,0,P1683-Q1683))),2)</f>
        <v>0</v>
      </c>
      <c r="T1683" s="145">
        <f t="shared" ref="T1683:T1746" si="237">IFERROR(R1683/P1683,0)</f>
        <v>0</v>
      </c>
      <c r="U1683" s="76">
        <f t="shared" ref="U1683:U1746" ca="1" si="238">IFERROR(IF(O1683-W1683=0,O1683,(O1683)*(1-T1683)),0)</f>
        <v>0</v>
      </c>
      <c r="V1683" s="76">
        <f t="shared" ca="1" si="235"/>
        <v>0</v>
      </c>
      <c r="W1683" s="76">
        <f t="shared" ref="W1683:W1746" ca="1" si="239">IFERROR(O1683*T1683,0)*0.8</f>
        <v>0</v>
      </c>
      <c r="Y1683" s="106" t="str">
        <f t="shared" ref="Y1683:Y1746" si="240">IF(YEAR($G1683)&gt;$Y$16,"prüfen","")</f>
        <v>prüfen</v>
      </c>
      <c r="Z1683" s="107" t="str">
        <f ca="1">IFERROR(OFFSET(MD!$U$5,MATCH(Grundlagen_Abrechnung_KAE!$E1683,MD_GENDER,0),0),"")</f>
        <v/>
      </c>
      <c r="AA1683" s="104">
        <f t="shared" ref="AA1683:AA1746" si="241">IF(B1683="",0,IF(YEAR(G1683)&gt;$AA$16,0,1))</f>
        <v>0</v>
      </c>
      <c r="AC1683" s="104">
        <f t="shared" ref="AC1683:AC1746" si="242">IF(J1683*K1683/6&gt;J1683*L1683/12,J1683*K1683/6,J1683*L1683/12)</f>
        <v>0</v>
      </c>
      <c r="AD1683" s="104">
        <f ca="1">IF(F1683="Arbeitgeberähnliche Stellung",OFFSET(MD!$Q$5,MATCH(Grundlagen_Abrechnung_KAE!$AK$7,MD_JAHR,0),0)*$H1683,IF(J1683&gt;0,AC1683,I1683))</f>
        <v>0</v>
      </c>
      <c r="AF1683" s="85" t="e">
        <f ca="1">OFFSET(MD!$P$5,MATCH($AK$7,MD_JAHR,0),0)*12</f>
        <v>#VALUE!</v>
      </c>
      <c r="AG1683" s="85">
        <f t="shared" ref="AG1683:AG1746" si="243">I1683*M1683+N1683</f>
        <v>0</v>
      </c>
      <c r="AH1683" s="81"/>
      <c r="AJ1683" s="72"/>
      <c r="AK1683" s="72"/>
      <c r="AL1683" s="72"/>
      <c r="AM1683" s="72"/>
      <c r="AN1683" s="72"/>
    </row>
    <row r="1684" spans="2:40" ht="15" customHeight="1" x14ac:dyDescent="0.2">
      <c r="B1684" s="78"/>
      <c r="C1684" s="78"/>
      <c r="D1684" s="78"/>
      <c r="E1684" s="79"/>
      <c r="F1684" s="80"/>
      <c r="G1684" s="73"/>
      <c r="H1684" s="82"/>
      <c r="I1684" s="93"/>
      <c r="J1684" s="90"/>
      <c r="K1684" s="83"/>
      <c r="L1684" s="83"/>
      <c r="M1684" s="84"/>
      <c r="N1684" s="83"/>
      <c r="O1684" s="104" t="str">
        <f ca="1">IF($B1684="","",IF(F1684="Arbeitgeberähnliche Stellung",OFFSET(MD!$Q$5,MATCH(Grundlagen_Abrechnung_KAE!$AK$7,MD_JAHR,0),0)*$H1684,IF(((AD1684/12*M1684*12)+N1684)&gt;AF1684,AF1684/12,((AD1684/12*M1684*12)+N1684)/12)))</f>
        <v/>
      </c>
      <c r="P1684" s="90"/>
      <c r="Q1684" s="90"/>
      <c r="R1684" s="104">
        <f t="shared" si="236"/>
        <v>0</v>
      </c>
      <c r="T1684" s="145">
        <f t="shared" si="237"/>
        <v>0</v>
      </c>
      <c r="U1684" s="76">
        <f t="shared" ca="1" si="238"/>
        <v>0</v>
      </c>
      <c r="V1684" s="76">
        <f t="shared" ref="V1684:V1747" ca="1" si="244">IFERROR(O1684*T1684,0)</f>
        <v>0</v>
      </c>
      <c r="W1684" s="76">
        <f t="shared" ca="1" si="239"/>
        <v>0</v>
      </c>
      <c r="Y1684" s="106" t="str">
        <f t="shared" si="240"/>
        <v>prüfen</v>
      </c>
      <c r="Z1684" s="107" t="str">
        <f ca="1">IFERROR(OFFSET(MD!$U$5,MATCH(Grundlagen_Abrechnung_KAE!$E1684,MD_GENDER,0),0),"")</f>
        <v/>
      </c>
      <c r="AA1684" s="104">
        <f t="shared" si="241"/>
        <v>0</v>
      </c>
      <c r="AC1684" s="104">
        <f t="shared" si="242"/>
        <v>0</v>
      </c>
      <c r="AD1684" s="104">
        <f ca="1">IF(F1684="Arbeitgeberähnliche Stellung",OFFSET(MD!$Q$5,MATCH(Grundlagen_Abrechnung_KAE!$AK$7,MD_JAHR,0),0)*$H1684,IF(J1684&gt;0,AC1684,I1684))</f>
        <v>0</v>
      </c>
      <c r="AF1684" s="85" t="e">
        <f ca="1">OFFSET(MD!$P$5,MATCH($AK$7,MD_JAHR,0),0)*12</f>
        <v>#VALUE!</v>
      </c>
      <c r="AG1684" s="85">
        <f t="shared" si="243"/>
        <v>0</v>
      </c>
      <c r="AH1684" s="81"/>
      <c r="AJ1684" s="72"/>
      <c r="AK1684" s="72"/>
      <c r="AL1684" s="72"/>
      <c r="AM1684" s="72"/>
      <c r="AN1684" s="72"/>
    </row>
    <row r="1685" spans="2:40" ht="15" customHeight="1" x14ac:dyDescent="0.2">
      <c r="B1685" s="78"/>
      <c r="C1685" s="78"/>
      <c r="D1685" s="78"/>
      <c r="E1685" s="79"/>
      <c r="F1685" s="80"/>
      <c r="G1685" s="73"/>
      <c r="H1685" s="82"/>
      <c r="I1685" s="93"/>
      <c r="J1685" s="90"/>
      <c r="K1685" s="83"/>
      <c r="L1685" s="83"/>
      <c r="M1685" s="84"/>
      <c r="N1685" s="83"/>
      <c r="O1685" s="104" t="str">
        <f ca="1">IF($B1685="","",IF(F1685="Arbeitgeberähnliche Stellung",OFFSET(MD!$Q$5,MATCH(Grundlagen_Abrechnung_KAE!$AK$7,MD_JAHR,0),0)*$H1685,IF(((AD1685/12*M1685*12)+N1685)&gt;AF1685,AF1685/12,((AD1685/12*M1685*12)+N1685)/12)))</f>
        <v/>
      </c>
      <c r="P1685" s="90"/>
      <c r="Q1685" s="90"/>
      <c r="R1685" s="104">
        <f t="shared" si="236"/>
        <v>0</v>
      </c>
      <c r="T1685" s="145">
        <f t="shared" si="237"/>
        <v>0</v>
      </c>
      <c r="U1685" s="76">
        <f t="shared" ca="1" si="238"/>
        <v>0</v>
      </c>
      <c r="V1685" s="76">
        <f t="shared" ca="1" si="244"/>
        <v>0</v>
      </c>
      <c r="W1685" s="76">
        <f t="shared" ca="1" si="239"/>
        <v>0</v>
      </c>
      <c r="Y1685" s="106" t="str">
        <f t="shared" si="240"/>
        <v>prüfen</v>
      </c>
      <c r="Z1685" s="107" t="str">
        <f ca="1">IFERROR(OFFSET(MD!$U$5,MATCH(Grundlagen_Abrechnung_KAE!$E1685,MD_GENDER,0),0),"")</f>
        <v/>
      </c>
      <c r="AA1685" s="104">
        <f t="shared" si="241"/>
        <v>0</v>
      </c>
      <c r="AC1685" s="104">
        <f t="shared" si="242"/>
        <v>0</v>
      </c>
      <c r="AD1685" s="104">
        <f ca="1">IF(F1685="Arbeitgeberähnliche Stellung",OFFSET(MD!$Q$5,MATCH(Grundlagen_Abrechnung_KAE!$AK$7,MD_JAHR,0),0)*$H1685,IF(J1685&gt;0,AC1685,I1685))</f>
        <v>0</v>
      </c>
      <c r="AF1685" s="85" t="e">
        <f ca="1">OFFSET(MD!$P$5,MATCH($AK$7,MD_JAHR,0),0)*12</f>
        <v>#VALUE!</v>
      </c>
      <c r="AG1685" s="85">
        <f t="shared" si="243"/>
        <v>0</v>
      </c>
      <c r="AH1685" s="81"/>
      <c r="AJ1685" s="72"/>
      <c r="AK1685" s="72"/>
      <c r="AL1685" s="72"/>
      <c r="AM1685" s="72"/>
      <c r="AN1685" s="72"/>
    </row>
    <row r="1686" spans="2:40" ht="15" customHeight="1" x14ac:dyDescent="0.2">
      <c r="B1686" s="78"/>
      <c r="C1686" s="78"/>
      <c r="D1686" s="78"/>
      <c r="E1686" s="79"/>
      <c r="F1686" s="80"/>
      <c r="G1686" s="73"/>
      <c r="H1686" s="82"/>
      <c r="I1686" s="93"/>
      <c r="J1686" s="90"/>
      <c r="K1686" s="83"/>
      <c r="L1686" s="83"/>
      <c r="M1686" s="84"/>
      <c r="N1686" s="83"/>
      <c r="O1686" s="104" t="str">
        <f ca="1">IF($B1686="","",IF(F1686="Arbeitgeberähnliche Stellung",OFFSET(MD!$Q$5,MATCH(Grundlagen_Abrechnung_KAE!$AK$7,MD_JAHR,0),0)*$H1686,IF(((AD1686/12*M1686*12)+N1686)&gt;AF1686,AF1686/12,((AD1686/12*M1686*12)+N1686)/12)))</f>
        <v/>
      </c>
      <c r="P1686" s="90"/>
      <c r="Q1686" s="90"/>
      <c r="R1686" s="104">
        <f t="shared" si="236"/>
        <v>0</v>
      </c>
      <c r="T1686" s="145">
        <f t="shared" si="237"/>
        <v>0</v>
      </c>
      <c r="U1686" s="76">
        <f t="shared" ca="1" si="238"/>
        <v>0</v>
      </c>
      <c r="V1686" s="76">
        <f t="shared" ca="1" si="244"/>
        <v>0</v>
      </c>
      <c r="W1686" s="76">
        <f t="shared" ca="1" si="239"/>
        <v>0</v>
      </c>
      <c r="Y1686" s="106" t="str">
        <f t="shared" si="240"/>
        <v>prüfen</v>
      </c>
      <c r="Z1686" s="107" t="str">
        <f ca="1">IFERROR(OFFSET(MD!$U$5,MATCH(Grundlagen_Abrechnung_KAE!$E1686,MD_GENDER,0),0),"")</f>
        <v/>
      </c>
      <c r="AA1686" s="104">
        <f t="shared" si="241"/>
        <v>0</v>
      </c>
      <c r="AC1686" s="104">
        <f t="shared" si="242"/>
        <v>0</v>
      </c>
      <c r="AD1686" s="104">
        <f ca="1">IF(F1686="Arbeitgeberähnliche Stellung",OFFSET(MD!$Q$5,MATCH(Grundlagen_Abrechnung_KAE!$AK$7,MD_JAHR,0),0)*$H1686,IF(J1686&gt;0,AC1686,I1686))</f>
        <v>0</v>
      </c>
      <c r="AF1686" s="85" t="e">
        <f ca="1">OFFSET(MD!$P$5,MATCH($AK$7,MD_JAHR,0),0)*12</f>
        <v>#VALUE!</v>
      </c>
      <c r="AG1686" s="85">
        <f t="shared" si="243"/>
        <v>0</v>
      </c>
      <c r="AH1686" s="81"/>
      <c r="AJ1686" s="72"/>
      <c r="AK1686" s="72"/>
      <c r="AL1686" s="72"/>
      <c r="AM1686" s="72"/>
      <c r="AN1686" s="72"/>
    </row>
    <row r="1687" spans="2:40" ht="15" customHeight="1" x14ac:dyDescent="0.2">
      <c r="B1687" s="78"/>
      <c r="C1687" s="78"/>
      <c r="D1687" s="78"/>
      <c r="E1687" s="79"/>
      <c r="F1687" s="80"/>
      <c r="G1687" s="73"/>
      <c r="H1687" s="82"/>
      <c r="I1687" s="93"/>
      <c r="J1687" s="90"/>
      <c r="K1687" s="83"/>
      <c r="L1687" s="83"/>
      <c r="M1687" s="84"/>
      <c r="N1687" s="83"/>
      <c r="O1687" s="104" t="str">
        <f ca="1">IF($B1687="","",IF(F1687="Arbeitgeberähnliche Stellung",OFFSET(MD!$Q$5,MATCH(Grundlagen_Abrechnung_KAE!$AK$7,MD_JAHR,0),0)*$H1687,IF(((AD1687/12*M1687*12)+N1687)&gt;AF1687,AF1687/12,((AD1687/12*M1687*12)+N1687)/12)))</f>
        <v/>
      </c>
      <c r="P1687" s="90"/>
      <c r="Q1687" s="90"/>
      <c r="R1687" s="104">
        <f t="shared" si="236"/>
        <v>0</v>
      </c>
      <c r="T1687" s="145">
        <f t="shared" si="237"/>
        <v>0</v>
      </c>
      <c r="U1687" s="76">
        <f t="shared" ca="1" si="238"/>
        <v>0</v>
      </c>
      <c r="V1687" s="76">
        <f t="shared" ca="1" si="244"/>
        <v>0</v>
      </c>
      <c r="W1687" s="76">
        <f t="shared" ca="1" si="239"/>
        <v>0</v>
      </c>
      <c r="Y1687" s="106" t="str">
        <f t="shared" si="240"/>
        <v>prüfen</v>
      </c>
      <c r="Z1687" s="107" t="str">
        <f ca="1">IFERROR(OFFSET(MD!$U$5,MATCH(Grundlagen_Abrechnung_KAE!$E1687,MD_GENDER,0),0),"")</f>
        <v/>
      </c>
      <c r="AA1687" s="104">
        <f t="shared" si="241"/>
        <v>0</v>
      </c>
      <c r="AC1687" s="104">
        <f t="shared" si="242"/>
        <v>0</v>
      </c>
      <c r="AD1687" s="104">
        <f ca="1">IF(F1687="Arbeitgeberähnliche Stellung",OFFSET(MD!$Q$5,MATCH(Grundlagen_Abrechnung_KAE!$AK$7,MD_JAHR,0),0)*$H1687,IF(J1687&gt;0,AC1687,I1687))</f>
        <v>0</v>
      </c>
      <c r="AF1687" s="85" t="e">
        <f ca="1">OFFSET(MD!$P$5,MATCH($AK$7,MD_JAHR,0),0)*12</f>
        <v>#VALUE!</v>
      </c>
      <c r="AG1687" s="85">
        <f t="shared" si="243"/>
        <v>0</v>
      </c>
      <c r="AH1687" s="81"/>
      <c r="AJ1687" s="72"/>
      <c r="AK1687" s="72"/>
      <c r="AL1687" s="72"/>
      <c r="AM1687" s="72"/>
      <c r="AN1687" s="72"/>
    </row>
    <row r="1688" spans="2:40" ht="15" customHeight="1" x14ac:dyDescent="0.2">
      <c r="B1688" s="78"/>
      <c r="C1688" s="78"/>
      <c r="D1688" s="78"/>
      <c r="E1688" s="79"/>
      <c r="F1688" s="80"/>
      <c r="G1688" s="73"/>
      <c r="H1688" s="82"/>
      <c r="I1688" s="93"/>
      <c r="J1688" s="90"/>
      <c r="K1688" s="83"/>
      <c r="L1688" s="83"/>
      <c r="M1688" s="84"/>
      <c r="N1688" s="83"/>
      <c r="O1688" s="104" t="str">
        <f ca="1">IF($B1688="","",IF(F1688="Arbeitgeberähnliche Stellung",OFFSET(MD!$Q$5,MATCH(Grundlagen_Abrechnung_KAE!$AK$7,MD_JAHR,0),0)*$H1688,IF(((AD1688/12*M1688*12)+N1688)&gt;AF1688,AF1688/12,((AD1688/12*M1688*12)+N1688)/12)))</f>
        <v/>
      </c>
      <c r="P1688" s="90"/>
      <c r="Q1688" s="90"/>
      <c r="R1688" s="104">
        <f t="shared" si="236"/>
        <v>0</v>
      </c>
      <c r="T1688" s="145">
        <f t="shared" si="237"/>
        <v>0</v>
      </c>
      <c r="U1688" s="76">
        <f t="shared" ca="1" si="238"/>
        <v>0</v>
      </c>
      <c r="V1688" s="76">
        <f t="shared" ca="1" si="244"/>
        <v>0</v>
      </c>
      <c r="W1688" s="76">
        <f t="shared" ca="1" si="239"/>
        <v>0</v>
      </c>
      <c r="Y1688" s="106" t="str">
        <f t="shared" si="240"/>
        <v>prüfen</v>
      </c>
      <c r="Z1688" s="107" t="str">
        <f ca="1">IFERROR(OFFSET(MD!$U$5,MATCH(Grundlagen_Abrechnung_KAE!$E1688,MD_GENDER,0),0),"")</f>
        <v/>
      </c>
      <c r="AA1688" s="104">
        <f t="shared" si="241"/>
        <v>0</v>
      </c>
      <c r="AC1688" s="104">
        <f t="shared" si="242"/>
        <v>0</v>
      </c>
      <c r="AD1688" s="104">
        <f ca="1">IF(F1688="Arbeitgeberähnliche Stellung",OFFSET(MD!$Q$5,MATCH(Grundlagen_Abrechnung_KAE!$AK$7,MD_JAHR,0),0)*$H1688,IF(J1688&gt;0,AC1688,I1688))</f>
        <v>0</v>
      </c>
      <c r="AF1688" s="85" t="e">
        <f ca="1">OFFSET(MD!$P$5,MATCH($AK$7,MD_JAHR,0),0)*12</f>
        <v>#VALUE!</v>
      </c>
      <c r="AG1688" s="85">
        <f t="shared" si="243"/>
        <v>0</v>
      </c>
      <c r="AH1688" s="81"/>
      <c r="AJ1688" s="72"/>
      <c r="AK1688" s="72"/>
      <c r="AL1688" s="72"/>
      <c r="AM1688" s="72"/>
      <c r="AN1688" s="72"/>
    </row>
    <row r="1689" spans="2:40" ht="15" customHeight="1" x14ac:dyDescent="0.2">
      <c r="B1689" s="78"/>
      <c r="C1689" s="78"/>
      <c r="D1689" s="78"/>
      <c r="E1689" s="79"/>
      <c r="F1689" s="80"/>
      <c r="G1689" s="73"/>
      <c r="H1689" s="82"/>
      <c r="I1689" s="93"/>
      <c r="J1689" s="90"/>
      <c r="K1689" s="83"/>
      <c r="L1689" s="83"/>
      <c r="M1689" s="84"/>
      <c r="N1689" s="83"/>
      <c r="O1689" s="104" t="str">
        <f ca="1">IF($B1689="","",IF(F1689="Arbeitgeberähnliche Stellung",OFFSET(MD!$Q$5,MATCH(Grundlagen_Abrechnung_KAE!$AK$7,MD_JAHR,0),0)*$H1689,IF(((AD1689/12*M1689*12)+N1689)&gt;AF1689,AF1689/12,((AD1689/12*M1689*12)+N1689)/12)))</f>
        <v/>
      </c>
      <c r="P1689" s="90"/>
      <c r="Q1689" s="90"/>
      <c r="R1689" s="104">
        <f t="shared" si="236"/>
        <v>0</v>
      </c>
      <c r="T1689" s="145">
        <f t="shared" si="237"/>
        <v>0</v>
      </c>
      <c r="U1689" s="76">
        <f t="shared" ca="1" si="238"/>
        <v>0</v>
      </c>
      <c r="V1689" s="76">
        <f t="shared" ca="1" si="244"/>
        <v>0</v>
      </c>
      <c r="W1689" s="76">
        <f t="shared" ca="1" si="239"/>
        <v>0</v>
      </c>
      <c r="Y1689" s="106" t="str">
        <f t="shared" si="240"/>
        <v>prüfen</v>
      </c>
      <c r="Z1689" s="107" t="str">
        <f ca="1">IFERROR(OFFSET(MD!$U$5,MATCH(Grundlagen_Abrechnung_KAE!$E1689,MD_GENDER,0),0),"")</f>
        <v/>
      </c>
      <c r="AA1689" s="104">
        <f t="shared" si="241"/>
        <v>0</v>
      </c>
      <c r="AC1689" s="104">
        <f t="shared" si="242"/>
        <v>0</v>
      </c>
      <c r="AD1689" s="104">
        <f ca="1">IF(F1689="Arbeitgeberähnliche Stellung",OFFSET(MD!$Q$5,MATCH(Grundlagen_Abrechnung_KAE!$AK$7,MD_JAHR,0),0)*$H1689,IF(J1689&gt;0,AC1689,I1689))</f>
        <v>0</v>
      </c>
      <c r="AF1689" s="85" t="e">
        <f ca="1">OFFSET(MD!$P$5,MATCH($AK$7,MD_JAHR,0),0)*12</f>
        <v>#VALUE!</v>
      </c>
      <c r="AG1689" s="85">
        <f t="shared" si="243"/>
        <v>0</v>
      </c>
      <c r="AH1689" s="81"/>
      <c r="AJ1689" s="72"/>
      <c r="AK1689" s="72"/>
      <c r="AL1689" s="72"/>
      <c r="AM1689" s="72"/>
      <c r="AN1689" s="72"/>
    </row>
    <row r="1690" spans="2:40" ht="15" customHeight="1" x14ac:dyDescent="0.2">
      <c r="B1690" s="78"/>
      <c r="C1690" s="78"/>
      <c r="D1690" s="78"/>
      <c r="E1690" s="79"/>
      <c r="F1690" s="80"/>
      <c r="G1690" s="73"/>
      <c r="H1690" s="82"/>
      <c r="I1690" s="93"/>
      <c r="J1690" s="90"/>
      <c r="K1690" s="83"/>
      <c r="L1690" s="83"/>
      <c r="M1690" s="84"/>
      <c r="N1690" s="83"/>
      <c r="O1690" s="104" t="str">
        <f ca="1">IF($B1690="","",IF(F1690="Arbeitgeberähnliche Stellung",OFFSET(MD!$Q$5,MATCH(Grundlagen_Abrechnung_KAE!$AK$7,MD_JAHR,0),0)*$H1690,IF(((AD1690/12*M1690*12)+N1690)&gt;AF1690,AF1690/12,((AD1690/12*M1690*12)+N1690)/12)))</f>
        <v/>
      </c>
      <c r="P1690" s="90"/>
      <c r="Q1690" s="90"/>
      <c r="R1690" s="104">
        <f t="shared" si="236"/>
        <v>0</v>
      </c>
      <c r="T1690" s="145">
        <f t="shared" si="237"/>
        <v>0</v>
      </c>
      <c r="U1690" s="76">
        <f t="shared" ca="1" si="238"/>
        <v>0</v>
      </c>
      <c r="V1690" s="76">
        <f t="shared" ca="1" si="244"/>
        <v>0</v>
      </c>
      <c r="W1690" s="76">
        <f t="shared" ca="1" si="239"/>
        <v>0</v>
      </c>
      <c r="Y1690" s="106" t="str">
        <f t="shared" si="240"/>
        <v>prüfen</v>
      </c>
      <c r="Z1690" s="107" t="str">
        <f ca="1">IFERROR(OFFSET(MD!$U$5,MATCH(Grundlagen_Abrechnung_KAE!$E1690,MD_GENDER,0),0),"")</f>
        <v/>
      </c>
      <c r="AA1690" s="104">
        <f t="shared" si="241"/>
        <v>0</v>
      </c>
      <c r="AC1690" s="104">
        <f t="shared" si="242"/>
        <v>0</v>
      </c>
      <c r="AD1690" s="104">
        <f ca="1">IF(F1690="Arbeitgeberähnliche Stellung",OFFSET(MD!$Q$5,MATCH(Grundlagen_Abrechnung_KAE!$AK$7,MD_JAHR,0),0)*$H1690,IF(J1690&gt;0,AC1690,I1690))</f>
        <v>0</v>
      </c>
      <c r="AF1690" s="85" t="e">
        <f ca="1">OFFSET(MD!$P$5,MATCH($AK$7,MD_JAHR,0),0)*12</f>
        <v>#VALUE!</v>
      </c>
      <c r="AG1690" s="85">
        <f t="shared" si="243"/>
        <v>0</v>
      </c>
      <c r="AH1690" s="81"/>
      <c r="AJ1690" s="72"/>
      <c r="AK1690" s="72"/>
      <c r="AL1690" s="72"/>
      <c r="AM1690" s="72"/>
      <c r="AN1690" s="72"/>
    </row>
    <row r="1691" spans="2:40" ht="15" customHeight="1" x14ac:dyDescent="0.2">
      <c r="B1691" s="78"/>
      <c r="C1691" s="78"/>
      <c r="D1691" s="78"/>
      <c r="E1691" s="79"/>
      <c r="F1691" s="80"/>
      <c r="G1691" s="73"/>
      <c r="H1691" s="82"/>
      <c r="I1691" s="93"/>
      <c r="J1691" s="90"/>
      <c r="K1691" s="83"/>
      <c r="L1691" s="83"/>
      <c r="M1691" s="84"/>
      <c r="N1691" s="83"/>
      <c r="O1691" s="104" t="str">
        <f ca="1">IF($B1691="","",IF(F1691="Arbeitgeberähnliche Stellung",OFFSET(MD!$Q$5,MATCH(Grundlagen_Abrechnung_KAE!$AK$7,MD_JAHR,0),0)*$H1691,IF(((AD1691/12*M1691*12)+N1691)&gt;AF1691,AF1691/12,((AD1691/12*M1691*12)+N1691)/12)))</f>
        <v/>
      </c>
      <c r="P1691" s="90"/>
      <c r="Q1691" s="90"/>
      <c r="R1691" s="104">
        <f t="shared" si="236"/>
        <v>0</v>
      </c>
      <c r="T1691" s="145">
        <f t="shared" si="237"/>
        <v>0</v>
      </c>
      <c r="U1691" s="76">
        <f t="shared" ca="1" si="238"/>
        <v>0</v>
      </c>
      <c r="V1691" s="76">
        <f t="shared" ca="1" si="244"/>
        <v>0</v>
      </c>
      <c r="W1691" s="76">
        <f t="shared" ca="1" si="239"/>
        <v>0</v>
      </c>
      <c r="Y1691" s="106" t="str">
        <f t="shared" si="240"/>
        <v>prüfen</v>
      </c>
      <c r="Z1691" s="107" t="str">
        <f ca="1">IFERROR(OFFSET(MD!$U$5,MATCH(Grundlagen_Abrechnung_KAE!$E1691,MD_GENDER,0),0),"")</f>
        <v/>
      </c>
      <c r="AA1691" s="104">
        <f t="shared" si="241"/>
        <v>0</v>
      </c>
      <c r="AC1691" s="104">
        <f t="shared" si="242"/>
        <v>0</v>
      </c>
      <c r="AD1691" s="104">
        <f ca="1">IF(F1691="Arbeitgeberähnliche Stellung",OFFSET(MD!$Q$5,MATCH(Grundlagen_Abrechnung_KAE!$AK$7,MD_JAHR,0),0)*$H1691,IF(J1691&gt;0,AC1691,I1691))</f>
        <v>0</v>
      </c>
      <c r="AF1691" s="85" t="e">
        <f ca="1">OFFSET(MD!$P$5,MATCH($AK$7,MD_JAHR,0),0)*12</f>
        <v>#VALUE!</v>
      </c>
      <c r="AG1691" s="85">
        <f t="shared" si="243"/>
        <v>0</v>
      </c>
      <c r="AH1691" s="81"/>
      <c r="AJ1691" s="72"/>
      <c r="AK1691" s="72"/>
      <c r="AL1691" s="72"/>
      <c r="AM1691" s="72"/>
      <c r="AN1691" s="72"/>
    </row>
    <row r="1692" spans="2:40" ht="15" customHeight="1" x14ac:dyDescent="0.2">
      <c r="B1692" s="78"/>
      <c r="C1692" s="78"/>
      <c r="D1692" s="78"/>
      <c r="E1692" s="79"/>
      <c r="F1692" s="80"/>
      <c r="G1692" s="73"/>
      <c r="H1692" s="82"/>
      <c r="I1692" s="93"/>
      <c r="J1692" s="90"/>
      <c r="K1692" s="83"/>
      <c r="L1692" s="83"/>
      <c r="M1692" s="84"/>
      <c r="N1692" s="83"/>
      <c r="O1692" s="104" t="str">
        <f ca="1">IF($B1692="","",IF(F1692="Arbeitgeberähnliche Stellung",OFFSET(MD!$Q$5,MATCH(Grundlagen_Abrechnung_KAE!$AK$7,MD_JAHR,0),0)*$H1692,IF(((AD1692/12*M1692*12)+N1692)&gt;AF1692,AF1692/12,((AD1692/12*M1692*12)+N1692)/12)))</f>
        <v/>
      </c>
      <c r="P1692" s="90"/>
      <c r="Q1692" s="90"/>
      <c r="R1692" s="104">
        <f t="shared" si="236"/>
        <v>0</v>
      </c>
      <c r="T1692" s="145">
        <f t="shared" si="237"/>
        <v>0</v>
      </c>
      <c r="U1692" s="76">
        <f t="shared" ca="1" si="238"/>
        <v>0</v>
      </c>
      <c r="V1692" s="76">
        <f t="shared" ca="1" si="244"/>
        <v>0</v>
      </c>
      <c r="W1692" s="76">
        <f t="shared" ca="1" si="239"/>
        <v>0</v>
      </c>
      <c r="Y1692" s="106" t="str">
        <f t="shared" si="240"/>
        <v>prüfen</v>
      </c>
      <c r="Z1692" s="107" t="str">
        <f ca="1">IFERROR(OFFSET(MD!$U$5,MATCH(Grundlagen_Abrechnung_KAE!$E1692,MD_GENDER,0),0),"")</f>
        <v/>
      </c>
      <c r="AA1692" s="104">
        <f t="shared" si="241"/>
        <v>0</v>
      </c>
      <c r="AC1692" s="104">
        <f t="shared" si="242"/>
        <v>0</v>
      </c>
      <c r="AD1692" s="104">
        <f ca="1">IF(F1692="Arbeitgeberähnliche Stellung",OFFSET(MD!$Q$5,MATCH(Grundlagen_Abrechnung_KAE!$AK$7,MD_JAHR,0),0)*$H1692,IF(J1692&gt;0,AC1692,I1692))</f>
        <v>0</v>
      </c>
      <c r="AF1692" s="85" t="e">
        <f ca="1">OFFSET(MD!$P$5,MATCH($AK$7,MD_JAHR,0),0)*12</f>
        <v>#VALUE!</v>
      </c>
      <c r="AG1692" s="85">
        <f t="shared" si="243"/>
        <v>0</v>
      </c>
      <c r="AH1692" s="81"/>
      <c r="AJ1692" s="72"/>
      <c r="AK1692" s="72"/>
      <c r="AL1692" s="72"/>
      <c r="AM1692" s="72"/>
      <c r="AN1692" s="72"/>
    </row>
    <row r="1693" spans="2:40" ht="15" customHeight="1" x14ac:dyDescent="0.2">
      <c r="B1693" s="78"/>
      <c r="C1693" s="78"/>
      <c r="D1693" s="78"/>
      <c r="E1693" s="79"/>
      <c r="F1693" s="80"/>
      <c r="G1693" s="73"/>
      <c r="H1693" s="82"/>
      <c r="I1693" s="93"/>
      <c r="J1693" s="90"/>
      <c r="K1693" s="83"/>
      <c r="L1693" s="83"/>
      <c r="M1693" s="84"/>
      <c r="N1693" s="83"/>
      <c r="O1693" s="104" t="str">
        <f ca="1">IF($B1693="","",IF(F1693="Arbeitgeberähnliche Stellung",OFFSET(MD!$Q$5,MATCH(Grundlagen_Abrechnung_KAE!$AK$7,MD_JAHR,0),0)*$H1693,IF(((AD1693/12*M1693*12)+N1693)&gt;AF1693,AF1693/12,((AD1693/12*M1693*12)+N1693)/12)))</f>
        <v/>
      </c>
      <c r="P1693" s="90"/>
      <c r="Q1693" s="90"/>
      <c r="R1693" s="104">
        <f t="shared" si="236"/>
        <v>0</v>
      </c>
      <c r="T1693" s="145">
        <f t="shared" si="237"/>
        <v>0</v>
      </c>
      <c r="U1693" s="76">
        <f t="shared" ca="1" si="238"/>
        <v>0</v>
      </c>
      <c r="V1693" s="76">
        <f t="shared" ca="1" si="244"/>
        <v>0</v>
      </c>
      <c r="W1693" s="76">
        <f t="shared" ca="1" si="239"/>
        <v>0</v>
      </c>
      <c r="Y1693" s="106" t="str">
        <f t="shared" si="240"/>
        <v>prüfen</v>
      </c>
      <c r="Z1693" s="107" t="str">
        <f ca="1">IFERROR(OFFSET(MD!$U$5,MATCH(Grundlagen_Abrechnung_KAE!$E1693,MD_GENDER,0),0),"")</f>
        <v/>
      </c>
      <c r="AA1693" s="104">
        <f t="shared" si="241"/>
        <v>0</v>
      </c>
      <c r="AC1693" s="104">
        <f t="shared" si="242"/>
        <v>0</v>
      </c>
      <c r="AD1693" s="104">
        <f ca="1">IF(F1693="Arbeitgeberähnliche Stellung",OFFSET(MD!$Q$5,MATCH(Grundlagen_Abrechnung_KAE!$AK$7,MD_JAHR,0),0)*$H1693,IF(J1693&gt;0,AC1693,I1693))</f>
        <v>0</v>
      </c>
      <c r="AF1693" s="85" t="e">
        <f ca="1">OFFSET(MD!$P$5,MATCH($AK$7,MD_JAHR,0),0)*12</f>
        <v>#VALUE!</v>
      </c>
      <c r="AG1693" s="85">
        <f t="shared" si="243"/>
        <v>0</v>
      </c>
      <c r="AH1693" s="81"/>
      <c r="AJ1693" s="72"/>
      <c r="AK1693" s="72"/>
      <c r="AL1693" s="72"/>
      <c r="AM1693" s="72"/>
      <c r="AN1693" s="72"/>
    </row>
    <row r="1694" spans="2:40" ht="15" customHeight="1" x14ac:dyDescent="0.2">
      <c r="B1694" s="78"/>
      <c r="C1694" s="78"/>
      <c r="D1694" s="78"/>
      <c r="E1694" s="79"/>
      <c r="F1694" s="80"/>
      <c r="G1694" s="73"/>
      <c r="H1694" s="82"/>
      <c r="I1694" s="93"/>
      <c r="J1694" s="90"/>
      <c r="K1694" s="83"/>
      <c r="L1694" s="83"/>
      <c r="M1694" s="84"/>
      <c r="N1694" s="83"/>
      <c r="O1694" s="104" t="str">
        <f ca="1">IF($B1694="","",IF(F1694="Arbeitgeberähnliche Stellung",OFFSET(MD!$Q$5,MATCH(Grundlagen_Abrechnung_KAE!$AK$7,MD_JAHR,0),0)*$H1694,IF(((AD1694/12*M1694*12)+N1694)&gt;AF1694,AF1694/12,((AD1694/12*M1694*12)+N1694)/12)))</f>
        <v/>
      </c>
      <c r="P1694" s="90"/>
      <c r="Q1694" s="90"/>
      <c r="R1694" s="104">
        <f t="shared" si="236"/>
        <v>0</v>
      </c>
      <c r="T1694" s="145">
        <f t="shared" si="237"/>
        <v>0</v>
      </c>
      <c r="U1694" s="76">
        <f t="shared" ca="1" si="238"/>
        <v>0</v>
      </c>
      <c r="V1694" s="76">
        <f t="shared" ca="1" si="244"/>
        <v>0</v>
      </c>
      <c r="W1694" s="76">
        <f t="shared" ca="1" si="239"/>
        <v>0</v>
      </c>
      <c r="Y1694" s="106" t="str">
        <f t="shared" si="240"/>
        <v>prüfen</v>
      </c>
      <c r="Z1694" s="107" t="str">
        <f ca="1">IFERROR(OFFSET(MD!$U$5,MATCH(Grundlagen_Abrechnung_KAE!$E1694,MD_GENDER,0),0),"")</f>
        <v/>
      </c>
      <c r="AA1694" s="104">
        <f t="shared" si="241"/>
        <v>0</v>
      </c>
      <c r="AC1694" s="104">
        <f t="shared" si="242"/>
        <v>0</v>
      </c>
      <c r="AD1694" s="104">
        <f ca="1">IF(F1694="Arbeitgeberähnliche Stellung",OFFSET(MD!$Q$5,MATCH(Grundlagen_Abrechnung_KAE!$AK$7,MD_JAHR,0),0)*$H1694,IF(J1694&gt;0,AC1694,I1694))</f>
        <v>0</v>
      </c>
      <c r="AF1694" s="85" t="e">
        <f ca="1">OFFSET(MD!$P$5,MATCH($AK$7,MD_JAHR,0),0)*12</f>
        <v>#VALUE!</v>
      </c>
      <c r="AG1694" s="85">
        <f t="shared" si="243"/>
        <v>0</v>
      </c>
      <c r="AH1694" s="81"/>
      <c r="AJ1694" s="72"/>
      <c r="AK1694" s="72"/>
      <c r="AL1694" s="72"/>
      <c r="AM1694" s="72"/>
      <c r="AN1694" s="72"/>
    </row>
    <row r="1695" spans="2:40" ht="15" customHeight="1" x14ac:dyDescent="0.2">
      <c r="B1695" s="78"/>
      <c r="C1695" s="78"/>
      <c r="D1695" s="78"/>
      <c r="E1695" s="79"/>
      <c r="F1695" s="80"/>
      <c r="G1695" s="73"/>
      <c r="H1695" s="82"/>
      <c r="I1695" s="93"/>
      <c r="J1695" s="90"/>
      <c r="K1695" s="83"/>
      <c r="L1695" s="83"/>
      <c r="M1695" s="84"/>
      <c r="N1695" s="83"/>
      <c r="O1695" s="104" t="str">
        <f ca="1">IF($B1695="","",IF(F1695="Arbeitgeberähnliche Stellung",OFFSET(MD!$Q$5,MATCH(Grundlagen_Abrechnung_KAE!$AK$7,MD_JAHR,0),0)*$H1695,IF(((AD1695/12*M1695*12)+N1695)&gt;AF1695,AF1695/12,((AD1695/12*M1695*12)+N1695)/12)))</f>
        <v/>
      </c>
      <c r="P1695" s="90"/>
      <c r="Q1695" s="90"/>
      <c r="R1695" s="104">
        <f t="shared" si="236"/>
        <v>0</v>
      </c>
      <c r="T1695" s="145">
        <f t="shared" si="237"/>
        <v>0</v>
      </c>
      <c r="U1695" s="76">
        <f t="shared" ca="1" si="238"/>
        <v>0</v>
      </c>
      <c r="V1695" s="76">
        <f t="shared" ca="1" si="244"/>
        <v>0</v>
      </c>
      <c r="W1695" s="76">
        <f t="shared" ca="1" si="239"/>
        <v>0</v>
      </c>
      <c r="Y1695" s="106" t="str">
        <f t="shared" si="240"/>
        <v>prüfen</v>
      </c>
      <c r="Z1695" s="107" t="str">
        <f ca="1">IFERROR(OFFSET(MD!$U$5,MATCH(Grundlagen_Abrechnung_KAE!$E1695,MD_GENDER,0),0),"")</f>
        <v/>
      </c>
      <c r="AA1695" s="104">
        <f t="shared" si="241"/>
        <v>0</v>
      </c>
      <c r="AC1695" s="104">
        <f t="shared" si="242"/>
        <v>0</v>
      </c>
      <c r="AD1695" s="104">
        <f ca="1">IF(F1695="Arbeitgeberähnliche Stellung",OFFSET(MD!$Q$5,MATCH(Grundlagen_Abrechnung_KAE!$AK$7,MD_JAHR,0),0)*$H1695,IF(J1695&gt;0,AC1695,I1695))</f>
        <v>0</v>
      </c>
      <c r="AF1695" s="85" t="e">
        <f ca="1">OFFSET(MD!$P$5,MATCH($AK$7,MD_JAHR,0),0)*12</f>
        <v>#VALUE!</v>
      </c>
      <c r="AG1695" s="85">
        <f t="shared" si="243"/>
        <v>0</v>
      </c>
      <c r="AH1695" s="81"/>
      <c r="AJ1695" s="72"/>
      <c r="AK1695" s="72"/>
      <c r="AL1695" s="72"/>
      <c r="AM1695" s="72"/>
      <c r="AN1695" s="72"/>
    </row>
    <row r="1696" spans="2:40" ht="15" customHeight="1" x14ac:dyDescent="0.2">
      <c r="B1696" s="78"/>
      <c r="C1696" s="78"/>
      <c r="D1696" s="78"/>
      <c r="E1696" s="79"/>
      <c r="F1696" s="80"/>
      <c r="G1696" s="73"/>
      <c r="H1696" s="82"/>
      <c r="I1696" s="93"/>
      <c r="J1696" s="90"/>
      <c r="K1696" s="83"/>
      <c r="L1696" s="83"/>
      <c r="M1696" s="84"/>
      <c r="N1696" s="83"/>
      <c r="O1696" s="104" t="str">
        <f ca="1">IF($B1696="","",IF(F1696="Arbeitgeberähnliche Stellung",OFFSET(MD!$Q$5,MATCH(Grundlagen_Abrechnung_KAE!$AK$7,MD_JAHR,0),0)*$H1696,IF(((AD1696/12*M1696*12)+N1696)&gt;AF1696,AF1696/12,((AD1696/12*M1696*12)+N1696)/12)))</f>
        <v/>
      </c>
      <c r="P1696" s="90"/>
      <c r="Q1696" s="90"/>
      <c r="R1696" s="104">
        <f t="shared" si="236"/>
        <v>0</v>
      </c>
      <c r="T1696" s="145">
        <f t="shared" si="237"/>
        <v>0</v>
      </c>
      <c r="U1696" s="76">
        <f t="shared" ca="1" si="238"/>
        <v>0</v>
      </c>
      <c r="V1696" s="76">
        <f t="shared" ca="1" si="244"/>
        <v>0</v>
      </c>
      <c r="W1696" s="76">
        <f t="shared" ca="1" si="239"/>
        <v>0</v>
      </c>
      <c r="Y1696" s="106" t="str">
        <f t="shared" si="240"/>
        <v>prüfen</v>
      </c>
      <c r="Z1696" s="107" t="str">
        <f ca="1">IFERROR(OFFSET(MD!$U$5,MATCH(Grundlagen_Abrechnung_KAE!$E1696,MD_GENDER,0),0),"")</f>
        <v/>
      </c>
      <c r="AA1696" s="104">
        <f t="shared" si="241"/>
        <v>0</v>
      </c>
      <c r="AC1696" s="104">
        <f t="shared" si="242"/>
        <v>0</v>
      </c>
      <c r="AD1696" s="104">
        <f ca="1">IF(F1696="Arbeitgeberähnliche Stellung",OFFSET(MD!$Q$5,MATCH(Grundlagen_Abrechnung_KAE!$AK$7,MD_JAHR,0),0)*$H1696,IF(J1696&gt;0,AC1696,I1696))</f>
        <v>0</v>
      </c>
      <c r="AF1696" s="85" t="e">
        <f ca="1">OFFSET(MD!$P$5,MATCH($AK$7,MD_JAHR,0),0)*12</f>
        <v>#VALUE!</v>
      </c>
      <c r="AG1696" s="85">
        <f t="shared" si="243"/>
        <v>0</v>
      </c>
      <c r="AH1696" s="81"/>
      <c r="AJ1696" s="72"/>
      <c r="AK1696" s="72"/>
      <c r="AL1696" s="72"/>
      <c r="AM1696" s="72"/>
      <c r="AN1696" s="72"/>
    </row>
    <row r="1697" spans="2:40" ht="15" customHeight="1" x14ac:dyDescent="0.2">
      <c r="B1697" s="78"/>
      <c r="C1697" s="78"/>
      <c r="D1697" s="78"/>
      <c r="E1697" s="79"/>
      <c r="F1697" s="80"/>
      <c r="G1697" s="73"/>
      <c r="H1697" s="82"/>
      <c r="I1697" s="93"/>
      <c r="J1697" s="90"/>
      <c r="K1697" s="83"/>
      <c r="L1697" s="83"/>
      <c r="M1697" s="84"/>
      <c r="N1697" s="83"/>
      <c r="O1697" s="104" t="str">
        <f ca="1">IF($B1697="","",IF(F1697="Arbeitgeberähnliche Stellung",OFFSET(MD!$Q$5,MATCH(Grundlagen_Abrechnung_KAE!$AK$7,MD_JAHR,0),0)*$H1697,IF(((AD1697/12*M1697*12)+N1697)&gt;AF1697,AF1697/12,((AD1697/12*M1697*12)+N1697)/12)))</f>
        <v/>
      </c>
      <c r="P1697" s="90"/>
      <c r="Q1697" s="90"/>
      <c r="R1697" s="104">
        <f t="shared" si="236"/>
        <v>0</v>
      </c>
      <c r="T1697" s="145">
        <f t="shared" si="237"/>
        <v>0</v>
      </c>
      <c r="U1697" s="76">
        <f t="shared" ca="1" si="238"/>
        <v>0</v>
      </c>
      <c r="V1697" s="76">
        <f t="shared" ca="1" si="244"/>
        <v>0</v>
      </c>
      <c r="W1697" s="76">
        <f t="shared" ca="1" si="239"/>
        <v>0</v>
      </c>
      <c r="Y1697" s="106" t="str">
        <f t="shared" si="240"/>
        <v>prüfen</v>
      </c>
      <c r="Z1697" s="107" t="str">
        <f ca="1">IFERROR(OFFSET(MD!$U$5,MATCH(Grundlagen_Abrechnung_KAE!$E1697,MD_GENDER,0),0),"")</f>
        <v/>
      </c>
      <c r="AA1697" s="104">
        <f t="shared" si="241"/>
        <v>0</v>
      </c>
      <c r="AC1697" s="104">
        <f t="shared" si="242"/>
        <v>0</v>
      </c>
      <c r="AD1697" s="104">
        <f ca="1">IF(F1697="Arbeitgeberähnliche Stellung",OFFSET(MD!$Q$5,MATCH(Grundlagen_Abrechnung_KAE!$AK$7,MD_JAHR,0),0)*$H1697,IF(J1697&gt;0,AC1697,I1697))</f>
        <v>0</v>
      </c>
      <c r="AF1697" s="85" t="e">
        <f ca="1">OFFSET(MD!$P$5,MATCH($AK$7,MD_JAHR,0),0)*12</f>
        <v>#VALUE!</v>
      </c>
      <c r="AG1697" s="85">
        <f t="shared" si="243"/>
        <v>0</v>
      </c>
      <c r="AH1697" s="81"/>
      <c r="AJ1697" s="72"/>
      <c r="AK1697" s="72"/>
      <c r="AL1697" s="72"/>
      <c r="AM1697" s="72"/>
      <c r="AN1697" s="72"/>
    </row>
    <row r="1698" spans="2:40" ht="15" customHeight="1" x14ac:dyDescent="0.2">
      <c r="B1698" s="78"/>
      <c r="C1698" s="78"/>
      <c r="D1698" s="78"/>
      <c r="E1698" s="79"/>
      <c r="F1698" s="80"/>
      <c r="G1698" s="73"/>
      <c r="H1698" s="82"/>
      <c r="I1698" s="93"/>
      <c r="J1698" s="90"/>
      <c r="K1698" s="83"/>
      <c r="L1698" s="83"/>
      <c r="M1698" s="84"/>
      <c r="N1698" s="83"/>
      <c r="O1698" s="104" t="str">
        <f ca="1">IF($B1698="","",IF(F1698="Arbeitgeberähnliche Stellung",OFFSET(MD!$Q$5,MATCH(Grundlagen_Abrechnung_KAE!$AK$7,MD_JAHR,0),0)*$H1698,IF(((AD1698/12*M1698*12)+N1698)&gt;AF1698,AF1698/12,((AD1698/12*M1698*12)+N1698)/12)))</f>
        <v/>
      </c>
      <c r="P1698" s="90"/>
      <c r="Q1698" s="90"/>
      <c r="R1698" s="104">
        <f t="shared" si="236"/>
        <v>0</v>
      </c>
      <c r="T1698" s="145">
        <f t="shared" si="237"/>
        <v>0</v>
      </c>
      <c r="U1698" s="76">
        <f t="shared" ca="1" si="238"/>
        <v>0</v>
      </c>
      <c r="V1698" s="76">
        <f t="shared" ca="1" si="244"/>
        <v>0</v>
      </c>
      <c r="W1698" s="76">
        <f t="shared" ca="1" si="239"/>
        <v>0</v>
      </c>
      <c r="Y1698" s="106" t="str">
        <f t="shared" si="240"/>
        <v>prüfen</v>
      </c>
      <c r="Z1698" s="107" t="str">
        <f ca="1">IFERROR(OFFSET(MD!$U$5,MATCH(Grundlagen_Abrechnung_KAE!$E1698,MD_GENDER,0),0),"")</f>
        <v/>
      </c>
      <c r="AA1698" s="104">
        <f t="shared" si="241"/>
        <v>0</v>
      </c>
      <c r="AC1698" s="104">
        <f t="shared" si="242"/>
        <v>0</v>
      </c>
      <c r="AD1698" s="104">
        <f ca="1">IF(F1698="Arbeitgeberähnliche Stellung",OFFSET(MD!$Q$5,MATCH(Grundlagen_Abrechnung_KAE!$AK$7,MD_JAHR,0),0)*$H1698,IF(J1698&gt;0,AC1698,I1698))</f>
        <v>0</v>
      </c>
      <c r="AF1698" s="85" t="e">
        <f ca="1">OFFSET(MD!$P$5,MATCH($AK$7,MD_JAHR,0),0)*12</f>
        <v>#VALUE!</v>
      </c>
      <c r="AG1698" s="85">
        <f t="shared" si="243"/>
        <v>0</v>
      </c>
      <c r="AH1698" s="81"/>
      <c r="AJ1698" s="72"/>
      <c r="AK1698" s="72"/>
      <c r="AL1698" s="72"/>
      <c r="AM1698" s="72"/>
      <c r="AN1698" s="72"/>
    </row>
    <row r="1699" spans="2:40" ht="15" customHeight="1" x14ac:dyDescent="0.2">
      <c r="B1699" s="78"/>
      <c r="C1699" s="78"/>
      <c r="D1699" s="78"/>
      <c r="E1699" s="79"/>
      <c r="F1699" s="80"/>
      <c r="G1699" s="73"/>
      <c r="H1699" s="82"/>
      <c r="I1699" s="93"/>
      <c r="J1699" s="90"/>
      <c r="K1699" s="83"/>
      <c r="L1699" s="83"/>
      <c r="M1699" s="84"/>
      <c r="N1699" s="83"/>
      <c r="O1699" s="104" t="str">
        <f ca="1">IF($B1699="","",IF(F1699="Arbeitgeberähnliche Stellung",OFFSET(MD!$Q$5,MATCH(Grundlagen_Abrechnung_KAE!$AK$7,MD_JAHR,0),0)*$H1699,IF(((AD1699/12*M1699*12)+N1699)&gt;AF1699,AF1699/12,((AD1699/12*M1699*12)+N1699)/12)))</f>
        <v/>
      </c>
      <c r="P1699" s="90"/>
      <c r="Q1699" s="90"/>
      <c r="R1699" s="104">
        <f t="shared" si="236"/>
        <v>0</v>
      </c>
      <c r="T1699" s="145">
        <f t="shared" si="237"/>
        <v>0</v>
      </c>
      <c r="U1699" s="76">
        <f t="shared" ca="1" si="238"/>
        <v>0</v>
      </c>
      <c r="V1699" s="76">
        <f t="shared" ca="1" si="244"/>
        <v>0</v>
      </c>
      <c r="W1699" s="76">
        <f t="shared" ca="1" si="239"/>
        <v>0</v>
      </c>
      <c r="Y1699" s="106" t="str">
        <f t="shared" si="240"/>
        <v>prüfen</v>
      </c>
      <c r="Z1699" s="107" t="str">
        <f ca="1">IFERROR(OFFSET(MD!$U$5,MATCH(Grundlagen_Abrechnung_KAE!$E1699,MD_GENDER,0),0),"")</f>
        <v/>
      </c>
      <c r="AA1699" s="104">
        <f t="shared" si="241"/>
        <v>0</v>
      </c>
      <c r="AC1699" s="104">
        <f t="shared" si="242"/>
        <v>0</v>
      </c>
      <c r="AD1699" s="104">
        <f ca="1">IF(F1699="Arbeitgeberähnliche Stellung",OFFSET(MD!$Q$5,MATCH(Grundlagen_Abrechnung_KAE!$AK$7,MD_JAHR,0),0)*$H1699,IF(J1699&gt;0,AC1699,I1699))</f>
        <v>0</v>
      </c>
      <c r="AF1699" s="85" t="e">
        <f ca="1">OFFSET(MD!$P$5,MATCH($AK$7,MD_JAHR,0),0)*12</f>
        <v>#VALUE!</v>
      </c>
      <c r="AG1699" s="85">
        <f t="shared" si="243"/>
        <v>0</v>
      </c>
      <c r="AH1699" s="81"/>
      <c r="AJ1699" s="72"/>
      <c r="AK1699" s="72"/>
      <c r="AL1699" s="72"/>
      <c r="AM1699" s="72"/>
      <c r="AN1699" s="72"/>
    </row>
    <row r="1700" spans="2:40" ht="15" customHeight="1" x14ac:dyDescent="0.2">
      <c r="B1700" s="78"/>
      <c r="C1700" s="78"/>
      <c r="D1700" s="78"/>
      <c r="E1700" s="79"/>
      <c r="F1700" s="80"/>
      <c r="G1700" s="73"/>
      <c r="H1700" s="82"/>
      <c r="I1700" s="93"/>
      <c r="J1700" s="90"/>
      <c r="K1700" s="83"/>
      <c r="L1700" s="83"/>
      <c r="M1700" s="84"/>
      <c r="N1700" s="83"/>
      <c r="O1700" s="104" t="str">
        <f ca="1">IF($B1700="","",IF(F1700="Arbeitgeberähnliche Stellung",OFFSET(MD!$Q$5,MATCH(Grundlagen_Abrechnung_KAE!$AK$7,MD_JAHR,0),0)*$H1700,IF(((AD1700/12*M1700*12)+N1700)&gt;AF1700,AF1700/12,((AD1700/12*M1700*12)+N1700)/12)))</f>
        <v/>
      </c>
      <c r="P1700" s="90"/>
      <c r="Q1700" s="90"/>
      <c r="R1700" s="104">
        <f t="shared" si="236"/>
        <v>0</v>
      </c>
      <c r="T1700" s="145">
        <f t="shared" si="237"/>
        <v>0</v>
      </c>
      <c r="U1700" s="76">
        <f t="shared" ca="1" si="238"/>
        <v>0</v>
      </c>
      <c r="V1700" s="76">
        <f t="shared" ca="1" si="244"/>
        <v>0</v>
      </c>
      <c r="W1700" s="76">
        <f t="shared" ca="1" si="239"/>
        <v>0</v>
      </c>
      <c r="Y1700" s="106" t="str">
        <f t="shared" si="240"/>
        <v>prüfen</v>
      </c>
      <c r="Z1700" s="107" t="str">
        <f ca="1">IFERROR(OFFSET(MD!$U$5,MATCH(Grundlagen_Abrechnung_KAE!$E1700,MD_GENDER,0),0),"")</f>
        <v/>
      </c>
      <c r="AA1700" s="104">
        <f t="shared" si="241"/>
        <v>0</v>
      </c>
      <c r="AC1700" s="104">
        <f t="shared" si="242"/>
        <v>0</v>
      </c>
      <c r="AD1700" s="104">
        <f ca="1">IF(F1700="Arbeitgeberähnliche Stellung",OFFSET(MD!$Q$5,MATCH(Grundlagen_Abrechnung_KAE!$AK$7,MD_JAHR,0),0)*$H1700,IF(J1700&gt;0,AC1700,I1700))</f>
        <v>0</v>
      </c>
      <c r="AF1700" s="85" t="e">
        <f ca="1">OFFSET(MD!$P$5,MATCH($AK$7,MD_JAHR,0),0)*12</f>
        <v>#VALUE!</v>
      </c>
      <c r="AG1700" s="85">
        <f t="shared" si="243"/>
        <v>0</v>
      </c>
      <c r="AH1700" s="81"/>
      <c r="AJ1700" s="72"/>
      <c r="AK1700" s="72"/>
      <c r="AL1700" s="72"/>
      <c r="AM1700" s="72"/>
      <c r="AN1700" s="72"/>
    </row>
    <row r="1701" spans="2:40" ht="15" customHeight="1" x14ac:dyDescent="0.2">
      <c r="B1701" s="78"/>
      <c r="C1701" s="78"/>
      <c r="D1701" s="78"/>
      <c r="E1701" s="79"/>
      <c r="F1701" s="80"/>
      <c r="G1701" s="73"/>
      <c r="H1701" s="82"/>
      <c r="I1701" s="93"/>
      <c r="J1701" s="90"/>
      <c r="K1701" s="83"/>
      <c r="L1701" s="83"/>
      <c r="M1701" s="84"/>
      <c r="N1701" s="83"/>
      <c r="O1701" s="104" t="str">
        <f ca="1">IF($B1701="","",IF(F1701="Arbeitgeberähnliche Stellung",OFFSET(MD!$Q$5,MATCH(Grundlagen_Abrechnung_KAE!$AK$7,MD_JAHR,0),0)*$H1701,IF(((AD1701/12*M1701*12)+N1701)&gt;AF1701,AF1701/12,((AD1701/12*M1701*12)+N1701)/12)))</f>
        <v/>
      </c>
      <c r="P1701" s="90"/>
      <c r="Q1701" s="90"/>
      <c r="R1701" s="104">
        <f t="shared" si="236"/>
        <v>0</v>
      </c>
      <c r="T1701" s="145">
        <f t="shared" si="237"/>
        <v>0</v>
      </c>
      <c r="U1701" s="76">
        <f t="shared" ca="1" si="238"/>
        <v>0</v>
      </c>
      <c r="V1701" s="76">
        <f t="shared" ca="1" si="244"/>
        <v>0</v>
      </c>
      <c r="W1701" s="76">
        <f t="shared" ca="1" si="239"/>
        <v>0</v>
      </c>
      <c r="Y1701" s="106" t="str">
        <f t="shared" si="240"/>
        <v>prüfen</v>
      </c>
      <c r="Z1701" s="107" t="str">
        <f ca="1">IFERROR(OFFSET(MD!$U$5,MATCH(Grundlagen_Abrechnung_KAE!$E1701,MD_GENDER,0),0),"")</f>
        <v/>
      </c>
      <c r="AA1701" s="104">
        <f t="shared" si="241"/>
        <v>0</v>
      </c>
      <c r="AC1701" s="104">
        <f t="shared" si="242"/>
        <v>0</v>
      </c>
      <c r="AD1701" s="104">
        <f ca="1">IF(F1701="Arbeitgeberähnliche Stellung",OFFSET(MD!$Q$5,MATCH(Grundlagen_Abrechnung_KAE!$AK$7,MD_JAHR,0),0)*$H1701,IF(J1701&gt;0,AC1701,I1701))</f>
        <v>0</v>
      </c>
      <c r="AF1701" s="85" t="e">
        <f ca="1">OFFSET(MD!$P$5,MATCH($AK$7,MD_JAHR,0),0)*12</f>
        <v>#VALUE!</v>
      </c>
      <c r="AG1701" s="85">
        <f t="shared" si="243"/>
        <v>0</v>
      </c>
      <c r="AH1701" s="81"/>
      <c r="AJ1701" s="72"/>
      <c r="AK1701" s="72"/>
      <c r="AL1701" s="72"/>
      <c r="AM1701" s="72"/>
      <c r="AN1701" s="72"/>
    </row>
    <row r="1702" spans="2:40" ht="15" customHeight="1" x14ac:dyDescent="0.2">
      <c r="B1702" s="78"/>
      <c r="C1702" s="78"/>
      <c r="D1702" s="78"/>
      <c r="E1702" s="79"/>
      <c r="F1702" s="80"/>
      <c r="G1702" s="73"/>
      <c r="H1702" s="82"/>
      <c r="I1702" s="93"/>
      <c r="J1702" s="90"/>
      <c r="K1702" s="83"/>
      <c r="L1702" s="83"/>
      <c r="M1702" s="84"/>
      <c r="N1702" s="83"/>
      <c r="O1702" s="104" t="str">
        <f ca="1">IF($B1702="","",IF(F1702="Arbeitgeberähnliche Stellung",OFFSET(MD!$Q$5,MATCH(Grundlagen_Abrechnung_KAE!$AK$7,MD_JAHR,0),0)*$H1702,IF(((AD1702/12*M1702*12)+N1702)&gt;AF1702,AF1702/12,((AD1702/12*M1702*12)+N1702)/12)))</f>
        <v/>
      </c>
      <c r="P1702" s="90"/>
      <c r="Q1702" s="90"/>
      <c r="R1702" s="104">
        <f t="shared" si="236"/>
        <v>0</v>
      </c>
      <c r="T1702" s="145">
        <f t="shared" si="237"/>
        <v>0</v>
      </c>
      <c r="U1702" s="76">
        <f t="shared" ca="1" si="238"/>
        <v>0</v>
      </c>
      <c r="V1702" s="76">
        <f t="shared" ca="1" si="244"/>
        <v>0</v>
      </c>
      <c r="W1702" s="76">
        <f t="shared" ca="1" si="239"/>
        <v>0</v>
      </c>
      <c r="Y1702" s="106" t="str">
        <f t="shared" si="240"/>
        <v>prüfen</v>
      </c>
      <c r="Z1702" s="107" t="str">
        <f ca="1">IFERROR(OFFSET(MD!$U$5,MATCH(Grundlagen_Abrechnung_KAE!$E1702,MD_GENDER,0),0),"")</f>
        <v/>
      </c>
      <c r="AA1702" s="104">
        <f t="shared" si="241"/>
        <v>0</v>
      </c>
      <c r="AC1702" s="104">
        <f t="shared" si="242"/>
        <v>0</v>
      </c>
      <c r="AD1702" s="104">
        <f ca="1">IF(F1702="Arbeitgeberähnliche Stellung",OFFSET(MD!$Q$5,MATCH(Grundlagen_Abrechnung_KAE!$AK$7,MD_JAHR,0),0)*$H1702,IF(J1702&gt;0,AC1702,I1702))</f>
        <v>0</v>
      </c>
      <c r="AF1702" s="85" t="e">
        <f ca="1">OFFSET(MD!$P$5,MATCH($AK$7,MD_JAHR,0),0)*12</f>
        <v>#VALUE!</v>
      </c>
      <c r="AG1702" s="85">
        <f t="shared" si="243"/>
        <v>0</v>
      </c>
      <c r="AH1702" s="81"/>
      <c r="AJ1702" s="72"/>
      <c r="AK1702" s="72"/>
      <c r="AL1702" s="72"/>
      <c r="AM1702" s="72"/>
      <c r="AN1702" s="72"/>
    </row>
    <row r="1703" spans="2:40" ht="15" customHeight="1" x14ac:dyDescent="0.2">
      <c r="B1703" s="78"/>
      <c r="C1703" s="78"/>
      <c r="D1703" s="78"/>
      <c r="E1703" s="79"/>
      <c r="F1703" s="80"/>
      <c r="G1703" s="73"/>
      <c r="H1703" s="82"/>
      <c r="I1703" s="93"/>
      <c r="J1703" s="90"/>
      <c r="K1703" s="83"/>
      <c r="L1703" s="83"/>
      <c r="M1703" s="84"/>
      <c r="N1703" s="83"/>
      <c r="O1703" s="104" t="str">
        <f ca="1">IF($B1703="","",IF(F1703="Arbeitgeberähnliche Stellung",OFFSET(MD!$Q$5,MATCH(Grundlagen_Abrechnung_KAE!$AK$7,MD_JAHR,0),0)*$H1703,IF(((AD1703/12*M1703*12)+N1703)&gt;AF1703,AF1703/12,((AD1703/12*M1703*12)+N1703)/12)))</f>
        <v/>
      </c>
      <c r="P1703" s="90"/>
      <c r="Q1703" s="90"/>
      <c r="R1703" s="104">
        <f t="shared" si="236"/>
        <v>0</v>
      </c>
      <c r="T1703" s="145">
        <f t="shared" si="237"/>
        <v>0</v>
      </c>
      <c r="U1703" s="76">
        <f t="shared" ca="1" si="238"/>
        <v>0</v>
      </c>
      <c r="V1703" s="76">
        <f t="shared" ca="1" si="244"/>
        <v>0</v>
      </c>
      <c r="W1703" s="76">
        <f t="shared" ca="1" si="239"/>
        <v>0</v>
      </c>
      <c r="Y1703" s="106" t="str">
        <f t="shared" si="240"/>
        <v>prüfen</v>
      </c>
      <c r="Z1703" s="107" t="str">
        <f ca="1">IFERROR(OFFSET(MD!$U$5,MATCH(Grundlagen_Abrechnung_KAE!$E1703,MD_GENDER,0),0),"")</f>
        <v/>
      </c>
      <c r="AA1703" s="104">
        <f t="shared" si="241"/>
        <v>0</v>
      </c>
      <c r="AC1703" s="104">
        <f t="shared" si="242"/>
        <v>0</v>
      </c>
      <c r="AD1703" s="104">
        <f ca="1">IF(F1703="Arbeitgeberähnliche Stellung",OFFSET(MD!$Q$5,MATCH(Grundlagen_Abrechnung_KAE!$AK$7,MD_JAHR,0),0)*$H1703,IF(J1703&gt;0,AC1703,I1703))</f>
        <v>0</v>
      </c>
      <c r="AF1703" s="85" t="e">
        <f ca="1">OFFSET(MD!$P$5,MATCH($AK$7,MD_JAHR,0),0)*12</f>
        <v>#VALUE!</v>
      </c>
      <c r="AG1703" s="85">
        <f t="shared" si="243"/>
        <v>0</v>
      </c>
      <c r="AH1703" s="81"/>
      <c r="AJ1703" s="72"/>
      <c r="AK1703" s="72"/>
      <c r="AL1703" s="72"/>
      <c r="AM1703" s="72"/>
      <c r="AN1703" s="72"/>
    </row>
    <row r="1704" spans="2:40" ht="15" customHeight="1" x14ac:dyDescent="0.2">
      <c r="B1704" s="78"/>
      <c r="C1704" s="78"/>
      <c r="D1704" s="78"/>
      <c r="E1704" s="79"/>
      <c r="F1704" s="80"/>
      <c r="G1704" s="73"/>
      <c r="H1704" s="82"/>
      <c r="I1704" s="93"/>
      <c r="J1704" s="90"/>
      <c r="K1704" s="83"/>
      <c r="L1704" s="83"/>
      <c r="M1704" s="84"/>
      <c r="N1704" s="83"/>
      <c r="O1704" s="104" t="str">
        <f ca="1">IF($B1704="","",IF(F1704="Arbeitgeberähnliche Stellung",OFFSET(MD!$Q$5,MATCH(Grundlagen_Abrechnung_KAE!$AK$7,MD_JAHR,0),0)*$H1704,IF(((AD1704/12*M1704*12)+N1704)&gt;AF1704,AF1704/12,((AD1704/12*M1704*12)+N1704)/12)))</f>
        <v/>
      </c>
      <c r="P1704" s="90"/>
      <c r="Q1704" s="90"/>
      <c r="R1704" s="104">
        <f t="shared" si="236"/>
        <v>0</v>
      </c>
      <c r="T1704" s="145">
        <f t="shared" si="237"/>
        <v>0</v>
      </c>
      <c r="U1704" s="76">
        <f t="shared" ca="1" si="238"/>
        <v>0</v>
      </c>
      <c r="V1704" s="76">
        <f t="shared" ca="1" si="244"/>
        <v>0</v>
      </c>
      <c r="W1704" s="76">
        <f t="shared" ca="1" si="239"/>
        <v>0</v>
      </c>
      <c r="Y1704" s="106" t="str">
        <f t="shared" si="240"/>
        <v>prüfen</v>
      </c>
      <c r="Z1704" s="107" t="str">
        <f ca="1">IFERROR(OFFSET(MD!$U$5,MATCH(Grundlagen_Abrechnung_KAE!$E1704,MD_GENDER,0),0),"")</f>
        <v/>
      </c>
      <c r="AA1704" s="104">
        <f t="shared" si="241"/>
        <v>0</v>
      </c>
      <c r="AC1704" s="104">
        <f t="shared" si="242"/>
        <v>0</v>
      </c>
      <c r="AD1704" s="104">
        <f ca="1">IF(F1704="Arbeitgeberähnliche Stellung",OFFSET(MD!$Q$5,MATCH(Grundlagen_Abrechnung_KAE!$AK$7,MD_JAHR,0),0)*$H1704,IF(J1704&gt;0,AC1704,I1704))</f>
        <v>0</v>
      </c>
      <c r="AF1704" s="85" t="e">
        <f ca="1">OFFSET(MD!$P$5,MATCH($AK$7,MD_JAHR,0),0)*12</f>
        <v>#VALUE!</v>
      </c>
      <c r="AG1704" s="85">
        <f t="shared" si="243"/>
        <v>0</v>
      </c>
      <c r="AH1704" s="81"/>
      <c r="AJ1704" s="72"/>
      <c r="AK1704" s="72"/>
      <c r="AL1704" s="72"/>
      <c r="AM1704" s="72"/>
      <c r="AN1704" s="72"/>
    </row>
    <row r="1705" spans="2:40" ht="15" customHeight="1" x14ac:dyDescent="0.2">
      <c r="B1705" s="78"/>
      <c r="C1705" s="78"/>
      <c r="D1705" s="78"/>
      <c r="E1705" s="79"/>
      <c r="F1705" s="80"/>
      <c r="G1705" s="73"/>
      <c r="H1705" s="82"/>
      <c r="I1705" s="93"/>
      <c r="J1705" s="90"/>
      <c r="K1705" s="83"/>
      <c r="L1705" s="83"/>
      <c r="M1705" s="84"/>
      <c r="N1705" s="83"/>
      <c r="O1705" s="104" t="str">
        <f ca="1">IF($B1705="","",IF(F1705="Arbeitgeberähnliche Stellung",OFFSET(MD!$Q$5,MATCH(Grundlagen_Abrechnung_KAE!$AK$7,MD_JAHR,0),0)*$H1705,IF(((AD1705/12*M1705*12)+N1705)&gt;AF1705,AF1705/12,((AD1705/12*M1705*12)+N1705)/12)))</f>
        <v/>
      </c>
      <c r="P1705" s="90"/>
      <c r="Q1705" s="90"/>
      <c r="R1705" s="104">
        <f t="shared" si="236"/>
        <v>0</v>
      </c>
      <c r="T1705" s="145">
        <f t="shared" si="237"/>
        <v>0</v>
      </c>
      <c r="U1705" s="76">
        <f t="shared" ca="1" si="238"/>
        <v>0</v>
      </c>
      <c r="V1705" s="76">
        <f t="shared" ca="1" si="244"/>
        <v>0</v>
      </c>
      <c r="W1705" s="76">
        <f t="shared" ca="1" si="239"/>
        <v>0</v>
      </c>
      <c r="Y1705" s="106" t="str">
        <f t="shared" si="240"/>
        <v>prüfen</v>
      </c>
      <c r="Z1705" s="107" t="str">
        <f ca="1">IFERROR(OFFSET(MD!$U$5,MATCH(Grundlagen_Abrechnung_KAE!$E1705,MD_GENDER,0),0),"")</f>
        <v/>
      </c>
      <c r="AA1705" s="104">
        <f t="shared" si="241"/>
        <v>0</v>
      </c>
      <c r="AC1705" s="104">
        <f t="shared" si="242"/>
        <v>0</v>
      </c>
      <c r="AD1705" s="104">
        <f ca="1">IF(F1705="Arbeitgeberähnliche Stellung",OFFSET(MD!$Q$5,MATCH(Grundlagen_Abrechnung_KAE!$AK$7,MD_JAHR,0),0)*$H1705,IF(J1705&gt;0,AC1705,I1705))</f>
        <v>0</v>
      </c>
      <c r="AF1705" s="85" t="e">
        <f ca="1">OFFSET(MD!$P$5,MATCH($AK$7,MD_JAHR,0),0)*12</f>
        <v>#VALUE!</v>
      </c>
      <c r="AG1705" s="85">
        <f t="shared" si="243"/>
        <v>0</v>
      </c>
      <c r="AH1705" s="81"/>
      <c r="AJ1705" s="72"/>
      <c r="AK1705" s="72"/>
      <c r="AL1705" s="72"/>
      <c r="AM1705" s="72"/>
      <c r="AN1705" s="72"/>
    </row>
    <row r="1706" spans="2:40" ht="15" customHeight="1" x14ac:dyDescent="0.2">
      <c r="B1706" s="78"/>
      <c r="C1706" s="78"/>
      <c r="D1706" s="78"/>
      <c r="E1706" s="79"/>
      <c r="F1706" s="80"/>
      <c r="G1706" s="73"/>
      <c r="H1706" s="82"/>
      <c r="I1706" s="93"/>
      <c r="J1706" s="90"/>
      <c r="K1706" s="83"/>
      <c r="L1706" s="83"/>
      <c r="M1706" s="84"/>
      <c r="N1706" s="83"/>
      <c r="O1706" s="104" t="str">
        <f ca="1">IF($B1706="","",IF(F1706="Arbeitgeberähnliche Stellung",OFFSET(MD!$Q$5,MATCH(Grundlagen_Abrechnung_KAE!$AK$7,MD_JAHR,0),0)*$H1706,IF(((AD1706/12*M1706*12)+N1706)&gt;AF1706,AF1706/12,((AD1706/12*M1706*12)+N1706)/12)))</f>
        <v/>
      </c>
      <c r="P1706" s="90"/>
      <c r="Q1706" s="90"/>
      <c r="R1706" s="104">
        <f t="shared" si="236"/>
        <v>0</v>
      </c>
      <c r="T1706" s="145">
        <f t="shared" si="237"/>
        <v>0</v>
      </c>
      <c r="U1706" s="76">
        <f t="shared" ca="1" si="238"/>
        <v>0</v>
      </c>
      <c r="V1706" s="76">
        <f t="shared" ca="1" si="244"/>
        <v>0</v>
      </c>
      <c r="W1706" s="76">
        <f t="shared" ca="1" si="239"/>
        <v>0</v>
      </c>
      <c r="Y1706" s="106" t="str">
        <f t="shared" si="240"/>
        <v>prüfen</v>
      </c>
      <c r="Z1706" s="107" t="str">
        <f ca="1">IFERROR(OFFSET(MD!$U$5,MATCH(Grundlagen_Abrechnung_KAE!$E1706,MD_GENDER,0),0),"")</f>
        <v/>
      </c>
      <c r="AA1706" s="104">
        <f t="shared" si="241"/>
        <v>0</v>
      </c>
      <c r="AC1706" s="104">
        <f t="shared" si="242"/>
        <v>0</v>
      </c>
      <c r="AD1706" s="104">
        <f ca="1">IF(F1706="Arbeitgeberähnliche Stellung",OFFSET(MD!$Q$5,MATCH(Grundlagen_Abrechnung_KAE!$AK$7,MD_JAHR,0),0)*$H1706,IF(J1706&gt;0,AC1706,I1706))</f>
        <v>0</v>
      </c>
      <c r="AF1706" s="85" t="e">
        <f ca="1">OFFSET(MD!$P$5,MATCH($AK$7,MD_JAHR,0),0)*12</f>
        <v>#VALUE!</v>
      </c>
      <c r="AG1706" s="85">
        <f t="shared" si="243"/>
        <v>0</v>
      </c>
      <c r="AH1706" s="81"/>
      <c r="AJ1706" s="72"/>
      <c r="AK1706" s="72"/>
      <c r="AL1706" s="72"/>
      <c r="AM1706" s="72"/>
      <c r="AN1706" s="72"/>
    </row>
    <row r="1707" spans="2:40" ht="15" customHeight="1" x14ac:dyDescent="0.2">
      <c r="B1707" s="78"/>
      <c r="C1707" s="78"/>
      <c r="D1707" s="78"/>
      <c r="E1707" s="79"/>
      <c r="F1707" s="80"/>
      <c r="G1707" s="73"/>
      <c r="H1707" s="82"/>
      <c r="I1707" s="93"/>
      <c r="J1707" s="90"/>
      <c r="K1707" s="83"/>
      <c r="L1707" s="83"/>
      <c r="M1707" s="84"/>
      <c r="N1707" s="83"/>
      <c r="O1707" s="104" t="str">
        <f ca="1">IF($B1707="","",IF(F1707="Arbeitgeberähnliche Stellung",OFFSET(MD!$Q$5,MATCH(Grundlagen_Abrechnung_KAE!$AK$7,MD_JAHR,0),0)*$H1707,IF(((AD1707/12*M1707*12)+N1707)&gt;AF1707,AF1707/12,((AD1707/12*M1707*12)+N1707)/12)))</f>
        <v/>
      </c>
      <c r="P1707" s="90"/>
      <c r="Q1707" s="90"/>
      <c r="R1707" s="104">
        <f t="shared" si="236"/>
        <v>0</v>
      </c>
      <c r="T1707" s="145">
        <f t="shared" si="237"/>
        <v>0</v>
      </c>
      <c r="U1707" s="76">
        <f t="shared" ca="1" si="238"/>
        <v>0</v>
      </c>
      <c r="V1707" s="76">
        <f t="shared" ca="1" si="244"/>
        <v>0</v>
      </c>
      <c r="W1707" s="76">
        <f t="shared" ca="1" si="239"/>
        <v>0</v>
      </c>
      <c r="Y1707" s="106" t="str">
        <f t="shared" si="240"/>
        <v>prüfen</v>
      </c>
      <c r="Z1707" s="107" t="str">
        <f ca="1">IFERROR(OFFSET(MD!$U$5,MATCH(Grundlagen_Abrechnung_KAE!$E1707,MD_GENDER,0),0),"")</f>
        <v/>
      </c>
      <c r="AA1707" s="104">
        <f t="shared" si="241"/>
        <v>0</v>
      </c>
      <c r="AC1707" s="104">
        <f t="shared" si="242"/>
        <v>0</v>
      </c>
      <c r="AD1707" s="104">
        <f ca="1">IF(F1707="Arbeitgeberähnliche Stellung",OFFSET(MD!$Q$5,MATCH(Grundlagen_Abrechnung_KAE!$AK$7,MD_JAHR,0),0)*$H1707,IF(J1707&gt;0,AC1707,I1707))</f>
        <v>0</v>
      </c>
      <c r="AF1707" s="85" t="e">
        <f ca="1">OFFSET(MD!$P$5,MATCH($AK$7,MD_JAHR,0),0)*12</f>
        <v>#VALUE!</v>
      </c>
      <c r="AG1707" s="85">
        <f t="shared" si="243"/>
        <v>0</v>
      </c>
      <c r="AH1707" s="81"/>
      <c r="AJ1707" s="72"/>
      <c r="AK1707" s="72"/>
      <c r="AL1707" s="72"/>
      <c r="AM1707" s="72"/>
      <c r="AN1707" s="72"/>
    </row>
    <row r="1708" spans="2:40" ht="15" customHeight="1" x14ac:dyDescent="0.2">
      <c r="B1708" s="78"/>
      <c r="C1708" s="78"/>
      <c r="D1708" s="78"/>
      <c r="E1708" s="79"/>
      <c r="F1708" s="80"/>
      <c r="G1708" s="73"/>
      <c r="H1708" s="82"/>
      <c r="I1708" s="93"/>
      <c r="J1708" s="90"/>
      <c r="K1708" s="83"/>
      <c r="L1708" s="83"/>
      <c r="M1708" s="84"/>
      <c r="N1708" s="83"/>
      <c r="O1708" s="104" t="str">
        <f ca="1">IF($B1708="","",IF(F1708="Arbeitgeberähnliche Stellung",OFFSET(MD!$Q$5,MATCH(Grundlagen_Abrechnung_KAE!$AK$7,MD_JAHR,0),0)*$H1708,IF(((AD1708/12*M1708*12)+N1708)&gt;AF1708,AF1708/12,((AD1708/12*M1708*12)+N1708)/12)))</f>
        <v/>
      </c>
      <c r="P1708" s="90"/>
      <c r="Q1708" s="90"/>
      <c r="R1708" s="104">
        <f t="shared" si="236"/>
        <v>0</v>
      </c>
      <c r="T1708" s="145">
        <f t="shared" si="237"/>
        <v>0</v>
      </c>
      <c r="U1708" s="76">
        <f t="shared" ca="1" si="238"/>
        <v>0</v>
      </c>
      <c r="V1708" s="76">
        <f t="shared" ca="1" si="244"/>
        <v>0</v>
      </c>
      <c r="W1708" s="76">
        <f t="shared" ca="1" si="239"/>
        <v>0</v>
      </c>
      <c r="Y1708" s="106" t="str">
        <f t="shared" si="240"/>
        <v>prüfen</v>
      </c>
      <c r="Z1708" s="107" t="str">
        <f ca="1">IFERROR(OFFSET(MD!$U$5,MATCH(Grundlagen_Abrechnung_KAE!$E1708,MD_GENDER,0),0),"")</f>
        <v/>
      </c>
      <c r="AA1708" s="104">
        <f t="shared" si="241"/>
        <v>0</v>
      </c>
      <c r="AC1708" s="104">
        <f t="shared" si="242"/>
        <v>0</v>
      </c>
      <c r="AD1708" s="104">
        <f ca="1">IF(F1708="Arbeitgeberähnliche Stellung",OFFSET(MD!$Q$5,MATCH(Grundlagen_Abrechnung_KAE!$AK$7,MD_JAHR,0),0)*$H1708,IF(J1708&gt;0,AC1708,I1708))</f>
        <v>0</v>
      </c>
      <c r="AF1708" s="85" t="e">
        <f ca="1">OFFSET(MD!$P$5,MATCH($AK$7,MD_JAHR,0),0)*12</f>
        <v>#VALUE!</v>
      </c>
      <c r="AG1708" s="85">
        <f t="shared" si="243"/>
        <v>0</v>
      </c>
      <c r="AH1708" s="81"/>
      <c r="AJ1708" s="72"/>
      <c r="AK1708" s="72"/>
      <c r="AL1708" s="72"/>
      <c r="AM1708" s="72"/>
      <c r="AN1708" s="72"/>
    </row>
    <row r="1709" spans="2:40" ht="15" customHeight="1" x14ac:dyDescent="0.2">
      <c r="B1709" s="78"/>
      <c r="C1709" s="78"/>
      <c r="D1709" s="78"/>
      <c r="E1709" s="79"/>
      <c r="F1709" s="80"/>
      <c r="G1709" s="73"/>
      <c r="H1709" s="82"/>
      <c r="I1709" s="93"/>
      <c r="J1709" s="90"/>
      <c r="K1709" s="83"/>
      <c r="L1709" s="83"/>
      <c r="M1709" s="84"/>
      <c r="N1709" s="83"/>
      <c r="O1709" s="104" t="str">
        <f ca="1">IF($B1709="","",IF(F1709="Arbeitgeberähnliche Stellung",OFFSET(MD!$Q$5,MATCH(Grundlagen_Abrechnung_KAE!$AK$7,MD_JAHR,0),0)*$H1709,IF(((AD1709/12*M1709*12)+N1709)&gt;AF1709,AF1709/12,((AD1709/12*M1709*12)+N1709)/12)))</f>
        <v/>
      </c>
      <c r="P1709" s="90"/>
      <c r="Q1709" s="90"/>
      <c r="R1709" s="104">
        <f t="shared" si="236"/>
        <v>0</v>
      </c>
      <c r="T1709" s="145">
        <f t="shared" si="237"/>
        <v>0</v>
      </c>
      <c r="U1709" s="76">
        <f t="shared" ca="1" si="238"/>
        <v>0</v>
      </c>
      <c r="V1709" s="76">
        <f t="shared" ca="1" si="244"/>
        <v>0</v>
      </c>
      <c r="W1709" s="76">
        <f t="shared" ca="1" si="239"/>
        <v>0</v>
      </c>
      <c r="Y1709" s="106" t="str">
        <f t="shared" si="240"/>
        <v>prüfen</v>
      </c>
      <c r="Z1709" s="107" t="str">
        <f ca="1">IFERROR(OFFSET(MD!$U$5,MATCH(Grundlagen_Abrechnung_KAE!$E1709,MD_GENDER,0),0),"")</f>
        <v/>
      </c>
      <c r="AA1709" s="104">
        <f t="shared" si="241"/>
        <v>0</v>
      </c>
      <c r="AC1709" s="104">
        <f t="shared" si="242"/>
        <v>0</v>
      </c>
      <c r="AD1709" s="104">
        <f ca="1">IF(F1709="Arbeitgeberähnliche Stellung",OFFSET(MD!$Q$5,MATCH(Grundlagen_Abrechnung_KAE!$AK$7,MD_JAHR,0),0)*$H1709,IF(J1709&gt;0,AC1709,I1709))</f>
        <v>0</v>
      </c>
      <c r="AF1709" s="85" t="e">
        <f ca="1">OFFSET(MD!$P$5,MATCH($AK$7,MD_JAHR,0),0)*12</f>
        <v>#VALUE!</v>
      </c>
      <c r="AG1709" s="85">
        <f t="shared" si="243"/>
        <v>0</v>
      </c>
      <c r="AH1709" s="81"/>
      <c r="AJ1709" s="72"/>
      <c r="AK1709" s="72"/>
      <c r="AL1709" s="72"/>
      <c r="AM1709" s="72"/>
      <c r="AN1709" s="72"/>
    </row>
    <row r="1710" spans="2:40" ht="15" customHeight="1" x14ac:dyDescent="0.2">
      <c r="B1710" s="78"/>
      <c r="C1710" s="78"/>
      <c r="D1710" s="78"/>
      <c r="E1710" s="79"/>
      <c r="F1710" s="80"/>
      <c r="G1710" s="73"/>
      <c r="H1710" s="82"/>
      <c r="I1710" s="93"/>
      <c r="J1710" s="90"/>
      <c r="K1710" s="83"/>
      <c r="L1710" s="83"/>
      <c r="M1710" s="84"/>
      <c r="N1710" s="83"/>
      <c r="O1710" s="104" t="str">
        <f ca="1">IF($B1710="","",IF(F1710="Arbeitgeberähnliche Stellung",OFFSET(MD!$Q$5,MATCH(Grundlagen_Abrechnung_KAE!$AK$7,MD_JAHR,0),0)*$H1710,IF(((AD1710/12*M1710*12)+N1710)&gt;AF1710,AF1710/12,((AD1710/12*M1710*12)+N1710)/12)))</f>
        <v/>
      </c>
      <c r="P1710" s="90"/>
      <c r="Q1710" s="90"/>
      <c r="R1710" s="104">
        <f t="shared" si="236"/>
        <v>0</v>
      </c>
      <c r="T1710" s="145">
        <f t="shared" si="237"/>
        <v>0</v>
      </c>
      <c r="U1710" s="76">
        <f t="shared" ca="1" si="238"/>
        <v>0</v>
      </c>
      <c r="V1710" s="76">
        <f t="shared" ca="1" si="244"/>
        <v>0</v>
      </c>
      <c r="W1710" s="76">
        <f t="shared" ca="1" si="239"/>
        <v>0</v>
      </c>
      <c r="Y1710" s="106" t="str">
        <f t="shared" si="240"/>
        <v>prüfen</v>
      </c>
      <c r="Z1710" s="107" t="str">
        <f ca="1">IFERROR(OFFSET(MD!$U$5,MATCH(Grundlagen_Abrechnung_KAE!$E1710,MD_GENDER,0),0),"")</f>
        <v/>
      </c>
      <c r="AA1710" s="104">
        <f t="shared" si="241"/>
        <v>0</v>
      </c>
      <c r="AC1710" s="104">
        <f t="shared" si="242"/>
        <v>0</v>
      </c>
      <c r="AD1710" s="104">
        <f ca="1">IF(F1710="Arbeitgeberähnliche Stellung",OFFSET(MD!$Q$5,MATCH(Grundlagen_Abrechnung_KAE!$AK$7,MD_JAHR,0),0)*$H1710,IF(J1710&gt;0,AC1710,I1710))</f>
        <v>0</v>
      </c>
      <c r="AF1710" s="85" t="e">
        <f ca="1">OFFSET(MD!$P$5,MATCH($AK$7,MD_JAHR,0),0)*12</f>
        <v>#VALUE!</v>
      </c>
      <c r="AG1710" s="85">
        <f t="shared" si="243"/>
        <v>0</v>
      </c>
      <c r="AH1710" s="81"/>
      <c r="AJ1710" s="72"/>
      <c r="AK1710" s="72"/>
      <c r="AL1710" s="72"/>
      <c r="AM1710" s="72"/>
      <c r="AN1710" s="72"/>
    </row>
    <row r="1711" spans="2:40" ht="15" customHeight="1" x14ac:dyDescent="0.2">
      <c r="B1711" s="78"/>
      <c r="C1711" s="78"/>
      <c r="D1711" s="78"/>
      <c r="E1711" s="79"/>
      <c r="F1711" s="80"/>
      <c r="G1711" s="73"/>
      <c r="H1711" s="82"/>
      <c r="I1711" s="93"/>
      <c r="J1711" s="90"/>
      <c r="K1711" s="83"/>
      <c r="L1711" s="83"/>
      <c r="M1711" s="84"/>
      <c r="N1711" s="83"/>
      <c r="O1711" s="104" t="str">
        <f ca="1">IF($B1711="","",IF(F1711="Arbeitgeberähnliche Stellung",OFFSET(MD!$Q$5,MATCH(Grundlagen_Abrechnung_KAE!$AK$7,MD_JAHR,0),0)*$H1711,IF(((AD1711/12*M1711*12)+N1711)&gt;AF1711,AF1711/12,((AD1711/12*M1711*12)+N1711)/12)))</f>
        <v/>
      </c>
      <c r="P1711" s="90"/>
      <c r="Q1711" s="90"/>
      <c r="R1711" s="104">
        <f t="shared" si="236"/>
        <v>0</v>
      </c>
      <c r="T1711" s="145">
        <f t="shared" si="237"/>
        <v>0</v>
      </c>
      <c r="U1711" s="76">
        <f t="shared" ca="1" si="238"/>
        <v>0</v>
      </c>
      <c r="V1711" s="76">
        <f t="shared" ca="1" si="244"/>
        <v>0</v>
      </c>
      <c r="W1711" s="76">
        <f t="shared" ca="1" si="239"/>
        <v>0</v>
      </c>
      <c r="Y1711" s="106" t="str">
        <f t="shared" si="240"/>
        <v>prüfen</v>
      </c>
      <c r="Z1711" s="107" t="str">
        <f ca="1">IFERROR(OFFSET(MD!$U$5,MATCH(Grundlagen_Abrechnung_KAE!$E1711,MD_GENDER,0),0),"")</f>
        <v/>
      </c>
      <c r="AA1711" s="104">
        <f t="shared" si="241"/>
        <v>0</v>
      </c>
      <c r="AC1711" s="104">
        <f t="shared" si="242"/>
        <v>0</v>
      </c>
      <c r="AD1711" s="104">
        <f ca="1">IF(F1711="Arbeitgeberähnliche Stellung",OFFSET(MD!$Q$5,MATCH(Grundlagen_Abrechnung_KAE!$AK$7,MD_JAHR,0),0)*$H1711,IF(J1711&gt;0,AC1711,I1711))</f>
        <v>0</v>
      </c>
      <c r="AF1711" s="85" t="e">
        <f ca="1">OFFSET(MD!$P$5,MATCH($AK$7,MD_JAHR,0),0)*12</f>
        <v>#VALUE!</v>
      </c>
      <c r="AG1711" s="85">
        <f t="shared" si="243"/>
        <v>0</v>
      </c>
      <c r="AH1711" s="81"/>
      <c r="AJ1711" s="72"/>
      <c r="AK1711" s="72"/>
      <c r="AL1711" s="72"/>
      <c r="AM1711" s="72"/>
      <c r="AN1711" s="72"/>
    </row>
    <row r="1712" spans="2:40" ht="15" customHeight="1" x14ac:dyDescent="0.2">
      <c r="B1712" s="78"/>
      <c r="C1712" s="78"/>
      <c r="D1712" s="78"/>
      <c r="E1712" s="79"/>
      <c r="F1712" s="80"/>
      <c r="G1712" s="73"/>
      <c r="H1712" s="82"/>
      <c r="I1712" s="93"/>
      <c r="J1712" s="90"/>
      <c r="K1712" s="83"/>
      <c r="L1712" s="83"/>
      <c r="M1712" s="84"/>
      <c r="N1712" s="83"/>
      <c r="O1712" s="104" t="str">
        <f ca="1">IF($B1712="","",IF(F1712="Arbeitgeberähnliche Stellung",OFFSET(MD!$Q$5,MATCH(Grundlagen_Abrechnung_KAE!$AK$7,MD_JAHR,0),0)*$H1712,IF(((AD1712/12*M1712*12)+N1712)&gt;AF1712,AF1712/12,((AD1712/12*M1712*12)+N1712)/12)))</f>
        <v/>
      </c>
      <c r="P1712" s="90"/>
      <c r="Q1712" s="90"/>
      <c r="R1712" s="104">
        <f t="shared" si="236"/>
        <v>0</v>
      </c>
      <c r="T1712" s="145">
        <f t="shared" si="237"/>
        <v>0</v>
      </c>
      <c r="U1712" s="76">
        <f t="shared" ca="1" si="238"/>
        <v>0</v>
      </c>
      <c r="V1712" s="76">
        <f t="shared" ca="1" si="244"/>
        <v>0</v>
      </c>
      <c r="W1712" s="76">
        <f t="shared" ca="1" si="239"/>
        <v>0</v>
      </c>
      <c r="Y1712" s="106" t="str">
        <f t="shared" si="240"/>
        <v>prüfen</v>
      </c>
      <c r="Z1712" s="107" t="str">
        <f ca="1">IFERROR(OFFSET(MD!$U$5,MATCH(Grundlagen_Abrechnung_KAE!$E1712,MD_GENDER,0),0),"")</f>
        <v/>
      </c>
      <c r="AA1712" s="104">
        <f t="shared" si="241"/>
        <v>0</v>
      </c>
      <c r="AC1712" s="104">
        <f t="shared" si="242"/>
        <v>0</v>
      </c>
      <c r="AD1712" s="104">
        <f ca="1">IF(F1712="Arbeitgeberähnliche Stellung",OFFSET(MD!$Q$5,MATCH(Grundlagen_Abrechnung_KAE!$AK$7,MD_JAHR,0),0)*$H1712,IF(J1712&gt;0,AC1712,I1712))</f>
        <v>0</v>
      </c>
      <c r="AF1712" s="85" t="e">
        <f ca="1">OFFSET(MD!$P$5,MATCH($AK$7,MD_JAHR,0),0)*12</f>
        <v>#VALUE!</v>
      </c>
      <c r="AG1712" s="85">
        <f t="shared" si="243"/>
        <v>0</v>
      </c>
      <c r="AH1712" s="81"/>
      <c r="AJ1712" s="72"/>
      <c r="AK1712" s="72"/>
      <c r="AL1712" s="72"/>
      <c r="AM1712" s="72"/>
      <c r="AN1712" s="72"/>
    </row>
    <row r="1713" spans="2:40" ht="15" customHeight="1" x14ac:dyDescent="0.2">
      <c r="B1713" s="78"/>
      <c r="C1713" s="78"/>
      <c r="D1713" s="78"/>
      <c r="E1713" s="79"/>
      <c r="F1713" s="80"/>
      <c r="G1713" s="73"/>
      <c r="H1713" s="82"/>
      <c r="I1713" s="93"/>
      <c r="J1713" s="90"/>
      <c r="K1713" s="83"/>
      <c r="L1713" s="83"/>
      <c r="M1713" s="84"/>
      <c r="N1713" s="83"/>
      <c r="O1713" s="104" t="str">
        <f ca="1">IF($B1713="","",IF(F1713="Arbeitgeberähnliche Stellung",OFFSET(MD!$Q$5,MATCH(Grundlagen_Abrechnung_KAE!$AK$7,MD_JAHR,0),0)*$H1713,IF(((AD1713/12*M1713*12)+N1713)&gt;AF1713,AF1713/12,((AD1713/12*M1713*12)+N1713)/12)))</f>
        <v/>
      </c>
      <c r="P1713" s="90"/>
      <c r="Q1713" s="90"/>
      <c r="R1713" s="104">
        <f t="shared" si="236"/>
        <v>0</v>
      </c>
      <c r="T1713" s="145">
        <f t="shared" si="237"/>
        <v>0</v>
      </c>
      <c r="U1713" s="76">
        <f t="shared" ca="1" si="238"/>
        <v>0</v>
      </c>
      <c r="V1713" s="76">
        <f t="shared" ca="1" si="244"/>
        <v>0</v>
      </c>
      <c r="W1713" s="76">
        <f t="shared" ca="1" si="239"/>
        <v>0</v>
      </c>
      <c r="Y1713" s="106" t="str">
        <f t="shared" si="240"/>
        <v>prüfen</v>
      </c>
      <c r="Z1713" s="107" t="str">
        <f ca="1">IFERROR(OFFSET(MD!$U$5,MATCH(Grundlagen_Abrechnung_KAE!$E1713,MD_GENDER,0),0),"")</f>
        <v/>
      </c>
      <c r="AA1713" s="104">
        <f t="shared" si="241"/>
        <v>0</v>
      </c>
      <c r="AC1713" s="104">
        <f t="shared" si="242"/>
        <v>0</v>
      </c>
      <c r="AD1713" s="104">
        <f ca="1">IF(F1713="Arbeitgeberähnliche Stellung",OFFSET(MD!$Q$5,MATCH(Grundlagen_Abrechnung_KAE!$AK$7,MD_JAHR,0),0)*$H1713,IF(J1713&gt;0,AC1713,I1713))</f>
        <v>0</v>
      </c>
      <c r="AF1713" s="85" t="e">
        <f ca="1">OFFSET(MD!$P$5,MATCH($AK$7,MD_JAHR,0),0)*12</f>
        <v>#VALUE!</v>
      </c>
      <c r="AG1713" s="85">
        <f t="shared" si="243"/>
        <v>0</v>
      </c>
      <c r="AH1713" s="81"/>
      <c r="AJ1713" s="72"/>
      <c r="AK1713" s="72"/>
      <c r="AL1713" s="72"/>
      <c r="AM1713" s="72"/>
      <c r="AN1713" s="72"/>
    </row>
    <row r="1714" spans="2:40" ht="15" customHeight="1" x14ac:dyDescent="0.2">
      <c r="B1714" s="78"/>
      <c r="C1714" s="78"/>
      <c r="D1714" s="78"/>
      <c r="E1714" s="79"/>
      <c r="F1714" s="80"/>
      <c r="G1714" s="73"/>
      <c r="H1714" s="82"/>
      <c r="I1714" s="93"/>
      <c r="J1714" s="90"/>
      <c r="K1714" s="83"/>
      <c r="L1714" s="83"/>
      <c r="M1714" s="84"/>
      <c r="N1714" s="83"/>
      <c r="O1714" s="104" t="str">
        <f ca="1">IF($B1714="","",IF(F1714="Arbeitgeberähnliche Stellung",OFFSET(MD!$Q$5,MATCH(Grundlagen_Abrechnung_KAE!$AK$7,MD_JAHR,0),0)*$H1714,IF(((AD1714/12*M1714*12)+N1714)&gt;AF1714,AF1714/12,((AD1714/12*M1714*12)+N1714)/12)))</f>
        <v/>
      </c>
      <c r="P1714" s="90"/>
      <c r="Q1714" s="90"/>
      <c r="R1714" s="104">
        <f t="shared" si="236"/>
        <v>0</v>
      </c>
      <c r="T1714" s="145">
        <f t="shared" si="237"/>
        <v>0</v>
      </c>
      <c r="U1714" s="76">
        <f t="shared" ca="1" si="238"/>
        <v>0</v>
      </c>
      <c r="V1714" s="76">
        <f t="shared" ca="1" si="244"/>
        <v>0</v>
      </c>
      <c r="W1714" s="76">
        <f t="shared" ca="1" si="239"/>
        <v>0</v>
      </c>
      <c r="Y1714" s="106" t="str">
        <f t="shared" si="240"/>
        <v>prüfen</v>
      </c>
      <c r="Z1714" s="107" t="str">
        <f ca="1">IFERROR(OFFSET(MD!$U$5,MATCH(Grundlagen_Abrechnung_KAE!$E1714,MD_GENDER,0),0),"")</f>
        <v/>
      </c>
      <c r="AA1714" s="104">
        <f t="shared" si="241"/>
        <v>0</v>
      </c>
      <c r="AC1714" s="104">
        <f t="shared" si="242"/>
        <v>0</v>
      </c>
      <c r="AD1714" s="104">
        <f ca="1">IF(F1714="Arbeitgeberähnliche Stellung",OFFSET(MD!$Q$5,MATCH(Grundlagen_Abrechnung_KAE!$AK$7,MD_JAHR,0),0)*$H1714,IF(J1714&gt;0,AC1714,I1714))</f>
        <v>0</v>
      </c>
      <c r="AF1714" s="85" t="e">
        <f ca="1">OFFSET(MD!$P$5,MATCH($AK$7,MD_JAHR,0),0)*12</f>
        <v>#VALUE!</v>
      </c>
      <c r="AG1714" s="85">
        <f t="shared" si="243"/>
        <v>0</v>
      </c>
      <c r="AH1714" s="81"/>
      <c r="AJ1714" s="72"/>
      <c r="AK1714" s="72"/>
      <c r="AL1714" s="72"/>
      <c r="AM1714" s="72"/>
      <c r="AN1714" s="72"/>
    </row>
    <row r="1715" spans="2:40" ht="15" customHeight="1" x14ac:dyDescent="0.2">
      <c r="B1715" s="78"/>
      <c r="C1715" s="78"/>
      <c r="D1715" s="78"/>
      <c r="E1715" s="79"/>
      <c r="F1715" s="80"/>
      <c r="G1715" s="73"/>
      <c r="H1715" s="82"/>
      <c r="I1715" s="93"/>
      <c r="J1715" s="90"/>
      <c r="K1715" s="83"/>
      <c r="L1715" s="83"/>
      <c r="M1715" s="84"/>
      <c r="N1715" s="83"/>
      <c r="O1715" s="104" t="str">
        <f ca="1">IF($B1715="","",IF(F1715="Arbeitgeberähnliche Stellung",OFFSET(MD!$Q$5,MATCH(Grundlagen_Abrechnung_KAE!$AK$7,MD_JAHR,0),0)*$H1715,IF(((AD1715/12*M1715*12)+N1715)&gt;AF1715,AF1715/12,((AD1715/12*M1715*12)+N1715)/12)))</f>
        <v/>
      </c>
      <c r="P1715" s="90"/>
      <c r="Q1715" s="90"/>
      <c r="R1715" s="104">
        <f t="shared" si="236"/>
        <v>0</v>
      </c>
      <c r="T1715" s="145">
        <f t="shared" si="237"/>
        <v>0</v>
      </c>
      <c r="U1715" s="76">
        <f t="shared" ca="1" si="238"/>
        <v>0</v>
      </c>
      <c r="V1715" s="76">
        <f t="shared" ca="1" si="244"/>
        <v>0</v>
      </c>
      <c r="W1715" s="76">
        <f t="shared" ca="1" si="239"/>
        <v>0</v>
      </c>
      <c r="Y1715" s="106" t="str">
        <f t="shared" si="240"/>
        <v>prüfen</v>
      </c>
      <c r="Z1715" s="107" t="str">
        <f ca="1">IFERROR(OFFSET(MD!$U$5,MATCH(Grundlagen_Abrechnung_KAE!$E1715,MD_GENDER,0),0),"")</f>
        <v/>
      </c>
      <c r="AA1715" s="104">
        <f t="shared" si="241"/>
        <v>0</v>
      </c>
      <c r="AC1715" s="104">
        <f t="shared" si="242"/>
        <v>0</v>
      </c>
      <c r="AD1715" s="104">
        <f ca="1">IF(F1715="Arbeitgeberähnliche Stellung",OFFSET(MD!$Q$5,MATCH(Grundlagen_Abrechnung_KAE!$AK$7,MD_JAHR,0),0)*$H1715,IF(J1715&gt;0,AC1715,I1715))</f>
        <v>0</v>
      </c>
      <c r="AF1715" s="85" t="e">
        <f ca="1">OFFSET(MD!$P$5,MATCH($AK$7,MD_JAHR,0),0)*12</f>
        <v>#VALUE!</v>
      </c>
      <c r="AG1715" s="85">
        <f t="shared" si="243"/>
        <v>0</v>
      </c>
      <c r="AH1715" s="81"/>
      <c r="AJ1715" s="72"/>
      <c r="AK1715" s="72"/>
      <c r="AL1715" s="72"/>
      <c r="AM1715" s="72"/>
      <c r="AN1715" s="72"/>
    </row>
    <row r="1716" spans="2:40" ht="15" customHeight="1" x14ac:dyDescent="0.2">
      <c r="B1716" s="78"/>
      <c r="C1716" s="78"/>
      <c r="D1716" s="78"/>
      <c r="E1716" s="79"/>
      <c r="F1716" s="80"/>
      <c r="G1716" s="73"/>
      <c r="H1716" s="82"/>
      <c r="I1716" s="93"/>
      <c r="J1716" s="90"/>
      <c r="K1716" s="83"/>
      <c r="L1716" s="83"/>
      <c r="M1716" s="84"/>
      <c r="N1716" s="83"/>
      <c r="O1716" s="104" t="str">
        <f ca="1">IF($B1716="","",IF(F1716="Arbeitgeberähnliche Stellung",OFFSET(MD!$Q$5,MATCH(Grundlagen_Abrechnung_KAE!$AK$7,MD_JAHR,0),0)*$H1716,IF(((AD1716/12*M1716*12)+N1716)&gt;AF1716,AF1716/12,((AD1716/12*M1716*12)+N1716)/12)))</f>
        <v/>
      </c>
      <c r="P1716" s="90"/>
      <c r="Q1716" s="90"/>
      <c r="R1716" s="104">
        <f t="shared" si="236"/>
        <v>0</v>
      </c>
      <c r="T1716" s="145">
        <f t="shared" si="237"/>
        <v>0</v>
      </c>
      <c r="U1716" s="76">
        <f t="shared" ca="1" si="238"/>
        <v>0</v>
      </c>
      <c r="V1716" s="76">
        <f t="shared" ca="1" si="244"/>
        <v>0</v>
      </c>
      <c r="W1716" s="76">
        <f t="shared" ca="1" si="239"/>
        <v>0</v>
      </c>
      <c r="Y1716" s="106" t="str">
        <f t="shared" si="240"/>
        <v>prüfen</v>
      </c>
      <c r="Z1716" s="107" t="str">
        <f ca="1">IFERROR(OFFSET(MD!$U$5,MATCH(Grundlagen_Abrechnung_KAE!$E1716,MD_GENDER,0),0),"")</f>
        <v/>
      </c>
      <c r="AA1716" s="104">
        <f t="shared" si="241"/>
        <v>0</v>
      </c>
      <c r="AC1716" s="104">
        <f t="shared" si="242"/>
        <v>0</v>
      </c>
      <c r="AD1716" s="104">
        <f ca="1">IF(F1716="Arbeitgeberähnliche Stellung",OFFSET(MD!$Q$5,MATCH(Grundlagen_Abrechnung_KAE!$AK$7,MD_JAHR,0),0)*$H1716,IF(J1716&gt;0,AC1716,I1716))</f>
        <v>0</v>
      </c>
      <c r="AF1716" s="85" t="e">
        <f ca="1">OFFSET(MD!$P$5,MATCH($AK$7,MD_JAHR,0),0)*12</f>
        <v>#VALUE!</v>
      </c>
      <c r="AG1716" s="85">
        <f t="shared" si="243"/>
        <v>0</v>
      </c>
      <c r="AH1716" s="81"/>
      <c r="AJ1716" s="72"/>
      <c r="AK1716" s="72"/>
      <c r="AL1716" s="72"/>
      <c r="AM1716" s="72"/>
      <c r="AN1716" s="72"/>
    </row>
    <row r="1717" spans="2:40" ht="15" customHeight="1" x14ac:dyDescent="0.2">
      <c r="B1717" s="78"/>
      <c r="C1717" s="78"/>
      <c r="D1717" s="78"/>
      <c r="E1717" s="79"/>
      <c r="F1717" s="80"/>
      <c r="G1717" s="73"/>
      <c r="H1717" s="82"/>
      <c r="I1717" s="93"/>
      <c r="J1717" s="90"/>
      <c r="K1717" s="83"/>
      <c r="L1717" s="83"/>
      <c r="M1717" s="84"/>
      <c r="N1717" s="83"/>
      <c r="O1717" s="104" t="str">
        <f ca="1">IF($B1717="","",IF(F1717="Arbeitgeberähnliche Stellung",OFFSET(MD!$Q$5,MATCH(Grundlagen_Abrechnung_KAE!$AK$7,MD_JAHR,0),0)*$H1717,IF(((AD1717/12*M1717*12)+N1717)&gt;AF1717,AF1717/12,((AD1717/12*M1717*12)+N1717)/12)))</f>
        <v/>
      </c>
      <c r="P1717" s="90"/>
      <c r="Q1717" s="90"/>
      <c r="R1717" s="104">
        <f t="shared" si="236"/>
        <v>0</v>
      </c>
      <c r="T1717" s="145">
        <f t="shared" si="237"/>
        <v>0</v>
      </c>
      <c r="U1717" s="76">
        <f t="shared" ca="1" si="238"/>
        <v>0</v>
      </c>
      <c r="V1717" s="76">
        <f t="shared" ca="1" si="244"/>
        <v>0</v>
      </c>
      <c r="W1717" s="76">
        <f t="shared" ca="1" si="239"/>
        <v>0</v>
      </c>
      <c r="Y1717" s="106" t="str">
        <f t="shared" si="240"/>
        <v>prüfen</v>
      </c>
      <c r="Z1717" s="107" t="str">
        <f ca="1">IFERROR(OFFSET(MD!$U$5,MATCH(Grundlagen_Abrechnung_KAE!$E1717,MD_GENDER,0),0),"")</f>
        <v/>
      </c>
      <c r="AA1717" s="104">
        <f t="shared" si="241"/>
        <v>0</v>
      </c>
      <c r="AC1717" s="104">
        <f t="shared" si="242"/>
        <v>0</v>
      </c>
      <c r="AD1717" s="104">
        <f ca="1">IF(F1717="Arbeitgeberähnliche Stellung",OFFSET(MD!$Q$5,MATCH(Grundlagen_Abrechnung_KAE!$AK$7,MD_JAHR,0),0)*$H1717,IF(J1717&gt;0,AC1717,I1717))</f>
        <v>0</v>
      </c>
      <c r="AF1717" s="85" t="e">
        <f ca="1">OFFSET(MD!$P$5,MATCH($AK$7,MD_JAHR,0),0)*12</f>
        <v>#VALUE!</v>
      </c>
      <c r="AG1717" s="85">
        <f t="shared" si="243"/>
        <v>0</v>
      </c>
      <c r="AH1717" s="81"/>
      <c r="AJ1717" s="72"/>
      <c r="AK1717" s="72"/>
      <c r="AL1717" s="72"/>
      <c r="AM1717" s="72"/>
      <c r="AN1717" s="72"/>
    </row>
    <row r="1718" spans="2:40" ht="15" customHeight="1" x14ac:dyDescent="0.2">
      <c r="B1718" s="78"/>
      <c r="C1718" s="78"/>
      <c r="D1718" s="78"/>
      <c r="E1718" s="79"/>
      <c r="F1718" s="80"/>
      <c r="G1718" s="73"/>
      <c r="H1718" s="82"/>
      <c r="I1718" s="93"/>
      <c r="J1718" s="90"/>
      <c r="K1718" s="83"/>
      <c r="L1718" s="83"/>
      <c r="M1718" s="84"/>
      <c r="N1718" s="83"/>
      <c r="O1718" s="104" t="str">
        <f ca="1">IF($B1718="","",IF(F1718="Arbeitgeberähnliche Stellung",OFFSET(MD!$Q$5,MATCH(Grundlagen_Abrechnung_KAE!$AK$7,MD_JAHR,0),0)*$H1718,IF(((AD1718/12*M1718*12)+N1718)&gt;AF1718,AF1718/12,((AD1718/12*M1718*12)+N1718)/12)))</f>
        <v/>
      </c>
      <c r="P1718" s="90"/>
      <c r="Q1718" s="90"/>
      <c r="R1718" s="104">
        <f t="shared" si="236"/>
        <v>0</v>
      </c>
      <c r="T1718" s="145">
        <f t="shared" si="237"/>
        <v>0</v>
      </c>
      <c r="U1718" s="76">
        <f t="shared" ca="1" si="238"/>
        <v>0</v>
      </c>
      <c r="V1718" s="76">
        <f t="shared" ca="1" si="244"/>
        <v>0</v>
      </c>
      <c r="W1718" s="76">
        <f t="shared" ca="1" si="239"/>
        <v>0</v>
      </c>
      <c r="Y1718" s="106" t="str">
        <f t="shared" si="240"/>
        <v>prüfen</v>
      </c>
      <c r="Z1718" s="107" t="str">
        <f ca="1">IFERROR(OFFSET(MD!$U$5,MATCH(Grundlagen_Abrechnung_KAE!$E1718,MD_GENDER,0),0),"")</f>
        <v/>
      </c>
      <c r="AA1718" s="104">
        <f t="shared" si="241"/>
        <v>0</v>
      </c>
      <c r="AC1718" s="104">
        <f t="shared" si="242"/>
        <v>0</v>
      </c>
      <c r="AD1718" s="104">
        <f ca="1">IF(F1718="Arbeitgeberähnliche Stellung",OFFSET(MD!$Q$5,MATCH(Grundlagen_Abrechnung_KAE!$AK$7,MD_JAHR,0),0)*$H1718,IF(J1718&gt;0,AC1718,I1718))</f>
        <v>0</v>
      </c>
      <c r="AF1718" s="85" t="e">
        <f ca="1">OFFSET(MD!$P$5,MATCH($AK$7,MD_JAHR,0),0)*12</f>
        <v>#VALUE!</v>
      </c>
      <c r="AG1718" s="85">
        <f t="shared" si="243"/>
        <v>0</v>
      </c>
      <c r="AH1718" s="81"/>
      <c r="AJ1718" s="72"/>
      <c r="AK1718" s="72"/>
      <c r="AL1718" s="72"/>
      <c r="AM1718" s="72"/>
      <c r="AN1718" s="72"/>
    </row>
    <row r="1719" spans="2:40" ht="15" customHeight="1" x14ac:dyDescent="0.2">
      <c r="B1719" s="78"/>
      <c r="C1719" s="78"/>
      <c r="D1719" s="78"/>
      <c r="E1719" s="79"/>
      <c r="F1719" s="80"/>
      <c r="G1719" s="73"/>
      <c r="H1719" s="82"/>
      <c r="I1719" s="93"/>
      <c r="J1719" s="90"/>
      <c r="K1719" s="83"/>
      <c r="L1719" s="83"/>
      <c r="M1719" s="84"/>
      <c r="N1719" s="83"/>
      <c r="O1719" s="104" t="str">
        <f ca="1">IF($B1719="","",IF(F1719="Arbeitgeberähnliche Stellung",OFFSET(MD!$Q$5,MATCH(Grundlagen_Abrechnung_KAE!$AK$7,MD_JAHR,0),0)*$H1719,IF(((AD1719/12*M1719*12)+N1719)&gt;AF1719,AF1719/12,((AD1719/12*M1719*12)+N1719)/12)))</f>
        <v/>
      </c>
      <c r="P1719" s="90"/>
      <c r="Q1719" s="90"/>
      <c r="R1719" s="104">
        <f t="shared" si="236"/>
        <v>0</v>
      </c>
      <c r="T1719" s="145">
        <f t="shared" si="237"/>
        <v>0</v>
      </c>
      <c r="U1719" s="76">
        <f t="shared" ca="1" si="238"/>
        <v>0</v>
      </c>
      <c r="V1719" s="76">
        <f t="shared" ca="1" si="244"/>
        <v>0</v>
      </c>
      <c r="W1719" s="76">
        <f t="shared" ca="1" si="239"/>
        <v>0</v>
      </c>
      <c r="Y1719" s="106" t="str">
        <f t="shared" si="240"/>
        <v>prüfen</v>
      </c>
      <c r="Z1719" s="107" t="str">
        <f ca="1">IFERROR(OFFSET(MD!$U$5,MATCH(Grundlagen_Abrechnung_KAE!$E1719,MD_GENDER,0),0),"")</f>
        <v/>
      </c>
      <c r="AA1719" s="104">
        <f t="shared" si="241"/>
        <v>0</v>
      </c>
      <c r="AC1719" s="104">
        <f t="shared" si="242"/>
        <v>0</v>
      </c>
      <c r="AD1719" s="104">
        <f ca="1">IF(F1719="Arbeitgeberähnliche Stellung",OFFSET(MD!$Q$5,MATCH(Grundlagen_Abrechnung_KAE!$AK$7,MD_JAHR,0),0)*$H1719,IF(J1719&gt;0,AC1719,I1719))</f>
        <v>0</v>
      </c>
      <c r="AF1719" s="85" t="e">
        <f ca="1">OFFSET(MD!$P$5,MATCH($AK$7,MD_JAHR,0),0)*12</f>
        <v>#VALUE!</v>
      </c>
      <c r="AG1719" s="85">
        <f t="shared" si="243"/>
        <v>0</v>
      </c>
      <c r="AH1719" s="81"/>
      <c r="AJ1719" s="72"/>
      <c r="AK1719" s="72"/>
      <c r="AL1719" s="72"/>
      <c r="AM1719" s="72"/>
      <c r="AN1719" s="72"/>
    </row>
    <row r="1720" spans="2:40" ht="15" customHeight="1" x14ac:dyDescent="0.2">
      <c r="B1720" s="78"/>
      <c r="C1720" s="78"/>
      <c r="D1720" s="78"/>
      <c r="E1720" s="79"/>
      <c r="F1720" s="80"/>
      <c r="G1720" s="73"/>
      <c r="H1720" s="82"/>
      <c r="I1720" s="93"/>
      <c r="J1720" s="90"/>
      <c r="K1720" s="83"/>
      <c r="L1720" s="83"/>
      <c r="M1720" s="84"/>
      <c r="N1720" s="83"/>
      <c r="O1720" s="104" t="str">
        <f ca="1">IF($B1720="","",IF(F1720="Arbeitgeberähnliche Stellung",OFFSET(MD!$Q$5,MATCH(Grundlagen_Abrechnung_KAE!$AK$7,MD_JAHR,0),0)*$H1720,IF(((AD1720/12*M1720*12)+N1720)&gt;AF1720,AF1720/12,((AD1720/12*M1720*12)+N1720)/12)))</f>
        <v/>
      </c>
      <c r="P1720" s="90"/>
      <c r="Q1720" s="90"/>
      <c r="R1720" s="104">
        <f t="shared" si="236"/>
        <v>0</v>
      </c>
      <c r="T1720" s="145">
        <f t="shared" si="237"/>
        <v>0</v>
      </c>
      <c r="U1720" s="76">
        <f t="shared" ca="1" si="238"/>
        <v>0</v>
      </c>
      <c r="V1720" s="76">
        <f t="shared" ca="1" si="244"/>
        <v>0</v>
      </c>
      <c r="W1720" s="76">
        <f t="shared" ca="1" si="239"/>
        <v>0</v>
      </c>
      <c r="Y1720" s="106" t="str">
        <f t="shared" si="240"/>
        <v>prüfen</v>
      </c>
      <c r="Z1720" s="107" t="str">
        <f ca="1">IFERROR(OFFSET(MD!$U$5,MATCH(Grundlagen_Abrechnung_KAE!$E1720,MD_GENDER,0),0),"")</f>
        <v/>
      </c>
      <c r="AA1720" s="104">
        <f t="shared" si="241"/>
        <v>0</v>
      </c>
      <c r="AC1720" s="104">
        <f t="shared" si="242"/>
        <v>0</v>
      </c>
      <c r="AD1720" s="104">
        <f ca="1">IF(F1720="Arbeitgeberähnliche Stellung",OFFSET(MD!$Q$5,MATCH(Grundlagen_Abrechnung_KAE!$AK$7,MD_JAHR,0),0)*$H1720,IF(J1720&gt;0,AC1720,I1720))</f>
        <v>0</v>
      </c>
      <c r="AF1720" s="85" t="e">
        <f ca="1">OFFSET(MD!$P$5,MATCH($AK$7,MD_JAHR,0),0)*12</f>
        <v>#VALUE!</v>
      </c>
      <c r="AG1720" s="85">
        <f t="shared" si="243"/>
        <v>0</v>
      </c>
      <c r="AH1720" s="81"/>
      <c r="AJ1720" s="72"/>
      <c r="AK1720" s="72"/>
      <c r="AL1720" s="72"/>
      <c r="AM1720" s="72"/>
      <c r="AN1720" s="72"/>
    </row>
    <row r="1721" spans="2:40" ht="15" customHeight="1" x14ac:dyDescent="0.2">
      <c r="B1721" s="78"/>
      <c r="C1721" s="78"/>
      <c r="D1721" s="78"/>
      <c r="E1721" s="79"/>
      <c r="F1721" s="80"/>
      <c r="G1721" s="73"/>
      <c r="H1721" s="82"/>
      <c r="I1721" s="93"/>
      <c r="J1721" s="90"/>
      <c r="K1721" s="83"/>
      <c r="L1721" s="83"/>
      <c r="M1721" s="84"/>
      <c r="N1721" s="83"/>
      <c r="O1721" s="104" t="str">
        <f ca="1">IF($B1721="","",IF(F1721="Arbeitgeberähnliche Stellung",OFFSET(MD!$Q$5,MATCH(Grundlagen_Abrechnung_KAE!$AK$7,MD_JAHR,0),0)*$H1721,IF(((AD1721/12*M1721*12)+N1721)&gt;AF1721,AF1721/12,((AD1721/12*M1721*12)+N1721)/12)))</f>
        <v/>
      </c>
      <c r="P1721" s="90"/>
      <c r="Q1721" s="90"/>
      <c r="R1721" s="104">
        <f t="shared" si="236"/>
        <v>0</v>
      </c>
      <c r="T1721" s="145">
        <f t="shared" si="237"/>
        <v>0</v>
      </c>
      <c r="U1721" s="76">
        <f t="shared" ca="1" si="238"/>
        <v>0</v>
      </c>
      <c r="V1721" s="76">
        <f t="shared" ca="1" si="244"/>
        <v>0</v>
      </c>
      <c r="W1721" s="76">
        <f t="shared" ca="1" si="239"/>
        <v>0</v>
      </c>
      <c r="Y1721" s="106" t="str">
        <f t="shared" si="240"/>
        <v>prüfen</v>
      </c>
      <c r="Z1721" s="107" t="str">
        <f ca="1">IFERROR(OFFSET(MD!$U$5,MATCH(Grundlagen_Abrechnung_KAE!$E1721,MD_GENDER,0),0),"")</f>
        <v/>
      </c>
      <c r="AA1721" s="104">
        <f t="shared" si="241"/>
        <v>0</v>
      </c>
      <c r="AC1721" s="104">
        <f t="shared" si="242"/>
        <v>0</v>
      </c>
      <c r="AD1721" s="104">
        <f ca="1">IF(F1721="Arbeitgeberähnliche Stellung",OFFSET(MD!$Q$5,MATCH(Grundlagen_Abrechnung_KAE!$AK$7,MD_JAHR,0),0)*$H1721,IF(J1721&gt;0,AC1721,I1721))</f>
        <v>0</v>
      </c>
      <c r="AF1721" s="85" t="e">
        <f ca="1">OFFSET(MD!$P$5,MATCH($AK$7,MD_JAHR,0),0)*12</f>
        <v>#VALUE!</v>
      </c>
      <c r="AG1721" s="85">
        <f t="shared" si="243"/>
        <v>0</v>
      </c>
      <c r="AH1721" s="81"/>
      <c r="AJ1721" s="72"/>
      <c r="AK1721" s="72"/>
      <c r="AL1721" s="72"/>
      <c r="AM1721" s="72"/>
      <c r="AN1721" s="72"/>
    </row>
    <row r="1722" spans="2:40" ht="15" customHeight="1" x14ac:dyDescent="0.2">
      <c r="B1722" s="78"/>
      <c r="C1722" s="78"/>
      <c r="D1722" s="78"/>
      <c r="E1722" s="79"/>
      <c r="F1722" s="80"/>
      <c r="G1722" s="73"/>
      <c r="H1722" s="82"/>
      <c r="I1722" s="93"/>
      <c r="J1722" s="90"/>
      <c r="K1722" s="83"/>
      <c r="L1722" s="83"/>
      <c r="M1722" s="84"/>
      <c r="N1722" s="83"/>
      <c r="O1722" s="104" t="str">
        <f ca="1">IF($B1722="","",IF(F1722="Arbeitgeberähnliche Stellung",OFFSET(MD!$Q$5,MATCH(Grundlagen_Abrechnung_KAE!$AK$7,MD_JAHR,0),0)*$H1722,IF(((AD1722/12*M1722*12)+N1722)&gt;AF1722,AF1722/12,((AD1722/12*M1722*12)+N1722)/12)))</f>
        <v/>
      </c>
      <c r="P1722" s="90"/>
      <c r="Q1722" s="90"/>
      <c r="R1722" s="104">
        <f t="shared" si="236"/>
        <v>0</v>
      </c>
      <c r="T1722" s="145">
        <f t="shared" si="237"/>
        <v>0</v>
      </c>
      <c r="U1722" s="76">
        <f t="shared" ca="1" si="238"/>
        <v>0</v>
      </c>
      <c r="V1722" s="76">
        <f t="shared" ca="1" si="244"/>
        <v>0</v>
      </c>
      <c r="W1722" s="76">
        <f t="shared" ca="1" si="239"/>
        <v>0</v>
      </c>
      <c r="Y1722" s="106" t="str">
        <f t="shared" si="240"/>
        <v>prüfen</v>
      </c>
      <c r="Z1722" s="107" t="str">
        <f ca="1">IFERROR(OFFSET(MD!$U$5,MATCH(Grundlagen_Abrechnung_KAE!$E1722,MD_GENDER,0),0),"")</f>
        <v/>
      </c>
      <c r="AA1722" s="104">
        <f t="shared" si="241"/>
        <v>0</v>
      </c>
      <c r="AC1722" s="104">
        <f t="shared" si="242"/>
        <v>0</v>
      </c>
      <c r="AD1722" s="104">
        <f ca="1">IF(F1722="Arbeitgeberähnliche Stellung",OFFSET(MD!$Q$5,MATCH(Grundlagen_Abrechnung_KAE!$AK$7,MD_JAHR,0),0)*$H1722,IF(J1722&gt;0,AC1722,I1722))</f>
        <v>0</v>
      </c>
      <c r="AF1722" s="85" t="e">
        <f ca="1">OFFSET(MD!$P$5,MATCH($AK$7,MD_JAHR,0),0)*12</f>
        <v>#VALUE!</v>
      </c>
      <c r="AG1722" s="85">
        <f t="shared" si="243"/>
        <v>0</v>
      </c>
      <c r="AH1722" s="81"/>
      <c r="AJ1722" s="72"/>
      <c r="AK1722" s="72"/>
      <c r="AL1722" s="72"/>
      <c r="AM1722" s="72"/>
      <c r="AN1722" s="72"/>
    </row>
    <row r="1723" spans="2:40" ht="15" customHeight="1" x14ac:dyDescent="0.2">
      <c r="B1723" s="78"/>
      <c r="C1723" s="78"/>
      <c r="D1723" s="78"/>
      <c r="E1723" s="79"/>
      <c r="F1723" s="80"/>
      <c r="G1723" s="73"/>
      <c r="H1723" s="82"/>
      <c r="I1723" s="93"/>
      <c r="J1723" s="90"/>
      <c r="K1723" s="83"/>
      <c r="L1723" s="83"/>
      <c r="M1723" s="84"/>
      <c r="N1723" s="83"/>
      <c r="O1723" s="104" t="str">
        <f ca="1">IF($B1723="","",IF(F1723="Arbeitgeberähnliche Stellung",OFFSET(MD!$Q$5,MATCH(Grundlagen_Abrechnung_KAE!$AK$7,MD_JAHR,0),0)*$H1723,IF(((AD1723/12*M1723*12)+N1723)&gt;AF1723,AF1723/12,((AD1723/12*M1723*12)+N1723)/12)))</f>
        <v/>
      </c>
      <c r="P1723" s="90"/>
      <c r="Q1723" s="90"/>
      <c r="R1723" s="104">
        <f t="shared" si="236"/>
        <v>0</v>
      </c>
      <c r="T1723" s="145">
        <f t="shared" si="237"/>
        <v>0</v>
      </c>
      <c r="U1723" s="76">
        <f t="shared" ca="1" si="238"/>
        <v>0</v>
      </c>
      <c r="V1723" s="76">
        <f t="shared" ca="1" si="244"/>
        <v>0</v>
      </c>
      <c r="W1723" s="76">
        <f t="shared" ca="1" si="239"/>
        <v>0</v>
      </c>
      <c r="Y1723" s="106" t="str">
        <f t="shared" si="240"/>
        <v>prüfen</v>
      </c>
      <c r="Z1723" s="107" t="str">
        <f ca="1">IFERROR(OFFSET(MD!$U$5,MATCH(Grundlagen_Abrechnung_KAE!$E1723,MD_GENDER,0),0),"")</f>
        <v/>
      </c>
      <c r="AA1723" s="104">
        <f t="shared" si="241"/>
        <v>0</v>
      </c>
      <c r="AC1723" s="104">
        <f t="shared" si="242"/>
        <v>0</v>
      </c>
      <c r="AD1723" s="104">
        <f ca="1">IF(F1723="Arbeitgeberähnliche Stellung",OFFSET(MD!$Q$5,MATCH(Grundlagen_Abrechnung_KAE!$AK$7,MD_JAHR,0),0)*$H1723,IF(J1723&gt;0,AC1723,I1723))</f>
        <v>0</v>
      </c>
      <c r="AF1723" s="85" t="e">
        <f ca="1">OFFSET(MD!$P$5,MATCH($AK$7,MD_JAHR,0),0)*12</f>
        <v>#VALUE!</v>
      </c>
      <c r="AG1723" s="85">
        <f t="shared" si="243"/>
        <v>0</v>
      </c>
      <c r="AH1723" s="81"/>
      <c r="AJ1723" s="72"/>
      <c r="AK1723" s="72"/>
      <c r="AL1723" s="72"/>
      <c r="AM1723" s="72"/>
      <c r="AN1723" s="72"/>
    </row>
    <row r="1724" spans="2:40" ht="15" customHeight="1" x14ac:dyDescent="0.2">
      <c r="B1724" s="78"/>
      <c r="C1724" s="78"/>
      <c r="D1724" s="78"/>
      <c r="E1724" s="79"/>
      <c r="F1724" s="80"/>
      <c r="G1724" s="73"/>
      <c r="H1724" s="82"/>
      <c r="I1724" s="93"/>
      <c r="J1724" s="90"/>
      <c r="K1724" s="83"/>
      <c r="L1724" s="83"/>
      <c r="M1724" s="84"/>
      <c r="N1724" s="83"/>
      <c r="O1724" s="104" t="str">
        <f ca="1">IF($B1724="","",IF(F1724="Arbeitgeberähnliche Stellung",OFFSET(MD!$Q$5,MATCH(Grundlagen_Abrechnung_KAE!$AK$7,MD_JAHR,0),0)*$H1724,IF(((AD1724/12*M1724*12)+N1724)&gt;AF1724,AF1724/12,((AD1724/12*M1724*12)+N1724)/12)))</f>
        <v/>
      </c>
      <c r="P1724" s="90"/>
      <c r="Q1724" s="90"/>
      <c r="R1724" s="104">
        <f t="shared" si="236"/>
        <v>0</v>
      </c>
      <c r="T1724" s="145">
        <f t="shared" si="237"/>
        <v>0</v>
      </c>
      <c r="U1724" s="76">
        <f t="shared" ca="1" si="238"/>
        <v>0</v>
      </c>
      <c r="V1724" s="76">
        <f t="shared" ca="1" si="244"/>
        <v>0</v>
      </c>
      <c r="W1724" s="76">
        <f t="shared" ca="1" si="239"/>
        <v>0</v>
      </c>
      <c r="Y1724" s="106" t="str">
        <f t="shared" si="240"/>
        <v>prüfen</v>
      </c>
      <c r="Z1724" s="107" t="str">
        <f ca="1">IFERROR(OFFSET(MD!$U$5,MATCH(Grundlagen_Abrechnung_KAE!$E1724,MD_GENDER,0),0),"")</f>
        <v/>
      </c>
      <c r="AA1724" s="104">
        <f t="shared" si="241"/>
        <v>0</v>
      </c>
      <c r="AC1724" s="104">
        <f t="shared" si="242"/>
        <v>0</v>
      </c>
      <c r="AD1724" s="104">
        <f ca="1">IF(F1724="Arbeitgeberähnliche Stellung",OFFSET(MD!$Q$5,MATCH(Grundlagen_Abrechnung_KAE!$AK$7,MD_JAHR,0),0)*$H1724,IF(J1724&gt;0,AC1724,I1724))</f>
        <v>0</v>
      </c>
      <c r="AF1724" s="85" t="e">
        <f ca="1">OFFSET(MD!$P$5,MATCH($AK$7,MD_JAHR,0),0)*12</f>
        <v>#VALUE!</v>
      </c>
      <c r="AG1724" s="85">
        <f t="shared" si="243"/>
        <v>0</v>
      </c>
      <c r="AH1724" s="81"/>
      <c r="AJ1724" s="72"/>
      <c r="AK1724" s="72"/>
      <c r="AL1724" s="72"/>
      <c r="AM1724" s="72"/>
      <c r="AN1724" s="72"/>
    </row>
    <row r="1725" spans="2:40" ht="15" customHeight="1" x14ac:dyDescent="0.2">
      <c r="B1725" s="78"/>
      <c r="C1725" s="78"/>
      <c r="D1725" s="78"/>
      <c r="E1725" s="79"/>
      <c r="F1725" s="80"/>
      <c r="G1725" s="73"/>
      <c r="H1725" s="82"/>
      <c r="I1725" s="93"/>
      <c r="J1725" s="90"/>
      <c r="K1725" s="83"/>
      <c r="L1725" s="83"/>
      <c r="M1725" s="84"/>
      <c r="N1725" s="83"/>
      <c r="O1725" s="104" t="str">
        <f ca="1">IF($B1725="","",IF(F1725="Arbeitgeberähnliche Stellung",OFFSET(MD!$Q$5,MATCH(Grundlagen_Abrechnung_KAE!$AK$7,MD_JAHR,0),0)*$H1725,IF(((AD1725/12*M1725*12)+N1725)&gt;AF1725,AF1725/12,((AD1725/12*M1725*12)+N1725)/12)))</f>
        <v/>
      </c>
      <c r="P1725" s="90"/>
      <c r="Q1725" s="90"/>
      <c r="R1725" s="104">
        <f t="shared" si="236"/>
        <v>0</v>
      </c>
      <c r="T1725" s="145">
        <f t="shared" si="237"/>
        <v>0</v>
      </c>
      <c r="U1725" s="76">
        <f t="shared" ca="1" si="238"/>
        <v>0</v>
      </c>
      <c r="V1725" s="76">
        <f t="shared" ca="1" si="244"/>
        <v>0</v>
      </c>
      <c r="W1725" s="76">
        <f t="shared" ca="1" si="239"/>
        <v>0</v>
      </c>
      <c r="Y1725" s="106" t="str">
        <f t="shared" si="240"/>
        <v>prüfen</v>
      </c>
      <c r="Z1725" s="107" t="str">
        <f ca="1">IFERROR(OFFSET(MD!$U$5,MATCH(Grundlagen_Abrechnung_KAE!$E1725,MD_GENDER,0),0),"")</f>
        <v/>
      </c>
      <c r="AA1725" s="104">
        <f t="shared" si="241"/>
        <v>0</v>
      </c>
      <c r="AC1725" s="104">
        <f t="shared" si="242"/>
        <v>0</v>
      </c>
      <c r="AD1725" s="104">
        <f ca="1">IF(F1725="Arbeitgeberähnliche Stellung",OFFSET(MD!$Q$5,MATCH(Grundlagen_Abrechnung_KAE!$AK$7,MD_JAHR,0),0)*$H1725,IF(J1725&gt;0,AC1725,I1725))</f>
        <v>0</v>
      </c>
      <c r="AF1725" s="85" t="e">
        <f ca="1">OFFSET(MD!$P$5,MATCH($AK$7,MD_JAHR,0),0)*12</f>
        <v>#VALUE!</v>
      </c>
      <c r="AG1725" s="85">
        <f t="shared" si="243"/>
        <v>0</v>
      </c>
      <c r="AH1725" s="81"/>
      <c r="AJ1725" s="72"/>
      <c r="AK1725" s="72"/>
      <c r="AL1725" s="72"/>
      <c r="AM1725" s="72"/>
      <c r="AN1725" s="72"/>
    </row>
    <row r="1726" spans="2:40" ht="15" customHeight="1" x14ac:dyDescent="0.2">
      <c r="B1726" s="78"/>
      <c r="C1726" s="78"/>
      <c r="D1726" s="78"/>
      <c r="E1726" s="79"/>
      <c r="F1726" s="80"/>
      <c r="G1726" s="73"/>
      <c r="H1726" s="82"/>
      <c r="I1726" s="93"/>
      <c r="J1726" s="90"/>
      <c r="K1726" s="83"/>
      <c r="L1726" s="83"/>
      <c r="M1726" s="84"/>
      <c r="N1726" s="83"/>
      <c r="O1726" s="104" t="str">
        <f ca="1">IF($B1726="","",IF(F1726="Arbeitgeberähnliche Stellung",OFFSET(MD!$Q$5,MATCH(Grundlagen_Abrechnung_KAE!$AK$7,MD_JAHR,0),0)*$H1726,IF(((AD1726/12*M1726*12)+N1726)&gt;AF1726,AF1726/12,((AD1726/12*M1726*12)+N1726)/12)))</f>
        <v/>
      </c>
      <c r="P1726" s="90"/>
      <c r="Q1726" s="90"/>
      <c r="R1726" s="104">
        <f t="shared" si="236"/>
        <v>0</v>
      </c>
      <c r="T1726" s="145">
        <f t="shared" si="237"/>
        <v>0</v>
      </c>
      <c r="U1726" s="76">
        <f t="shared" ca="1" si="238"/>
        <v>0</v>
      </c>
      <c r="V1726" s="76">
        <f t="shared" ca="1" si="244"/>
        <v>0</v>
      </c>
      <c r="W1726" s="76">
        <f t="shared" ca="1" si="239"/>
        <v>0</v>
      </c>
      <c r="Y1726" s="106" t="str">
        <f t="shared" si="240"/>
        <v>prüfen</v>
      </c>
      <c r="Z1726" s="107" t="str">
        <f ca="1">IFERROR(OFFSET(MD!$U$5,MATCH(Grundlagen_Abrechnung_KAE!$E1726,MD_GENDER,0),0),"")</f>
        <v/>
      </c>
      <c r="AA1726" s="104">
        <f t="shared" si="241"/>
        <v>0</v>
      </c>
      <c r="AC1726" s="104">
        <f t="shared" si="242"/>
        <v>0</v>
      </c>
      <c r="AD1726" s="104">
        <f ca="1">IF(F1726="Arbeitgeberähnliche Stellung",OFFSET(MD!$Q$5,MATCH(Grundlagen_Abrechnung_KAE!$AK$7,MD_JAHR,0),0)*$H1726,IF(J1726&gt;0,AC1726,I1726))</f>
        <v>0</v>
      </c>
      <c r="AF1726" s="85" t="e">
        <f ca="1">OFFSET(MD!$P$5,MATCH($AK$7,MD_JAHR,0),0)*12</f>
        <v>#VALUE!</v>
      </c>
      <c r="AG1726" s="85">
        <f t="shared" si="243"/>
        <v>0</v>
      </c>
      <c r="AH1726" s="81"/>
      <c r="AJ1726" s="72"/>
      <c r="AK1726" s="72"/>
      <c r="AL1726" s="72"/>
      <c r="AM1726" s="72"/>
      <c r="AN1726" s="72"/>
    </row>
    <row r="1727" spans="2:40" ht="15" customHeight="1" x14ac:dyDescent="0.2">
      <c r="B1727" s="78"/>
      <c r="C1727" s="78"/>
      <c r="D1727" s="78"/>
      <c r="E1727" s="79"/>
      <c r="F1727" s="80"/>
      <c r="G1727" s="73"/>
      <c r="H1727" s="82"/>
      <c r="I1727" s="93"/>
      <c r="J1727" s="90"/>
      <c r="K1727" s="83"/>
      <c r="L1727" s="83"/>
      <c r="M1727" s="84"/>
      <c r="N1727" s="83"/>
      <c r="O1727" s="104" t="str">
        <f ca="1">IF($B1727="","",IF(F1727="Arbeitgeberähnliche Stellung",OFFSET(MD!$Q$5,MATCH(Grundlagen_Abrechnung_KAE!$AK$7,MD_JAHR,0),0)*$H1727,IF(((AD1727/12*M1727*12)+N1727)&gt;AF1727,AF1727/12,((AD1727/12*M1727*12)+N1727)/12)))</f>
        <v/>
      </c>
      <c r="P1727" s="90"/>
      <c r="Q1727" s="90"/>
      <c r="R1727" s="104">
        <f t="shared" si="236"/>
        <v>0</v>
      </c>
      <c r="T1727" s="145">
        <f t="shared" si="237"/>
        <v>0</v>
      </c>
      <c r="U1727" s="76">
        <f t="shared" ca="1" si="238"/>
        <v>0</v>
      </c>
      <c r="V1727" s="76">
        <f t="shared" ca="1" si="244"/>
        <v>0</v>
      </c>
      <c r="W1727" s="76">
        <f t="shared" ca="1" si="239"/>
        <v>0</v>
      </c>
      <c r="Y1727" s="106" t="str">
        <f t="shared" si="240"/>
        <v>prüfen</v>
      </c>
      <c r="Z1727" s="107" t="str">
        <f ca="1">IFERROR(OFFSET(MD!$U$5,MATCH(Grundlagen_Abrechnung_KAE!$E1727,MD_GENDER,0),0),"")</f>
        <v/>
      </c>
      <c r="AA1727" s="104">
        <f t="shared" si="241"/>
        <v>0</v>
      </c>
      <c r="AC1727" s="104">
        <f t="shared" si="242"/>
        <v>0</v>
      </c>
      <c r="AD1727" s="104">
        <f ca="1">IF(F1727="Arbeitgeberähnliche Stellung",OFFSET(MD!$Q$5,MATCH(Grundlagen_Abrechnung_KAE!$AK$7,MD_JAHR,0),0)*$H1727,IF(J1727&gt;0,AC1727,I1727))</f>
        <v>0</v>
      </c>
      <c r="AF1727" s="85" t="e">
        <f ca="1">OFFSET(MD!$P$5,MATCH($AK$7,MD_JAHR,0),0)*12</f>
        <v>#VALUE!</v>
      </c>
      <c r="AG1727" s="85">
        <f t="shared" si="243"/>
        <v>0</v>
      </c>
      <c r="AH1727" s="81"/>
      <c r="AJ1727" s="72"/>
      <c r="AK1727" s="72"/>
      <c r="AL1727" s="72"/>
      <c r="AM1727" s="72"/>
      <c r="AN1727" s="72"/>
    </row>
    <row r="1728" spans="2:40" ht="15" customHeight="1" x14ac:dyDescent="0.2">
      <c r="B1728" s="78"/>
      <c r="C1728" s="78"/>
      <c r="D1728" s="78"/>
      <c r="E1728" s="79"/>
      <c r="F1728" s="80"/>
      <c r="G1728" s="73"/>
      <c r="H1728" s="82"/>
      <c r="I1728" s="93"/>
      <c r="J1728" s="90"/>
      <c r="K1728" s="83"/>
      <c r="L1728" s="83"/>
      <c r="M1728" s="84"/>
      <c r="N1728" s="83"/>
      <c r="O1728" s="104" t="str">
        <f ca="1">IF($B1728="","",IF(F1728="Arbeitgeberähnliche Stellung",OFFSET(MD!$Q$5,MATCH(Grundlagen_Abrechnung_KAE!$AK$7,MD_JAHR,0),0)*$H1728,IF(((AD1728/12*M1728*12)+N1728)&gt;AF1728,AF1728/12,((AD1728/12*M1728*12)+N1728)/12)))</f>
        <v/>
      </c>
      <c r="P1728" s="90"/>
      <c r="Q1728" s="90"/>
      <c r="R1728" s="104">
        <f t="shared" si="236"/>
        <v>0</v>
      </c>
      <c r="T1728" s="145">
        <f t="shared" si="237"/>
        <v>0</v>
      </c>
      <c r="U1728" s="76">
        <f t="shared" ca="1" si="238"/>
        <v>0</v>
      </c>
      <c r="V1728" s="76">
        <f t="shared" ca="1" si="244"/>
        <v>0</v>
      </c>
      <c r="W1728" s="76">
        <f t="shared" ca="1" si="239"/>
        <v>0</v>
      </c>
      <c r="Y1728" s="106" t="str">
        <f t="shared" si="240"/>
        <v>prüfen</v>
      </c>
      <c r="Z1728" s="107" t="str">
        <f ca="1">IFERROR(OFFSET(MD!$U$5,MATCH(Grundlagen_Abrechnung_KAE!$E1728,MD_GENDER,0),0),"")</f>
        <v/>
      </c>
      <c r="AA1728" s="104">
        <f t="shared" si="241"/>
        <v>0</v>
      </c>
      <c r="AC1728" s="104">
        <f t="shared" si="242"/>
        <v>0</v>
      </c>
      <c r="AD1728" s="104">
        <f ca="1">IF(F1728="Arbeitgeberähnliche Stellung",OFFSET(MD!$Q$5,MATCH(Grundlagen_Abrechnung_KAE!$AK$7,MD_JAHR,0),0)*$H1728,IF(J1728&gt;0,AC1728,I1728))</f>
        <v>0</v>
      </c>
      <c r="AF1728" s="85" t="e">
        <f ca="1">OFFSET(MD!$P$5,MATCH($AK$7,MD_JAHR,0),0)*12</f>
        <v>#VALUE!</v>
      </c>
      <c r="AG1728" s="85">
        <f t="shared" si="243"/>
        <v>0</v>
      </c>
      <c r="AH1728" s="81"/>
      <c r="AJ1728" s="72"/>
      <c r="AK1728" s="72"/>
      <c r="AL1728" s="72"/>
      <c r="AM1728" s="72"/>
      <c r="AN1728" s="72"/>
    </row>
    <row r="1729" spans="2:40" ht="15" customHeight="1" x14ac:dyDescent="0.2">
      <c r="B1729" s="78"/>
      <c r="C1729" s="78"/>
      <c r="D1729" s="78"/>
      <c r="E1729" s="79"/>
      <c r="F1729" s="80"/>
      <c r="G1729" s="73"/>
      <c r="H1729" s="82"/>
      <c r="I1729" s="93"/>
      <c r="J1729" s="90"/>
      <c r="K1729" s="83"/>
      <c r="L1729" s="83"/>
      <c r="M1729" s="84"/>
      <c r="N1729" s="83"/>
      <c r="O1729" s="104" t="str">
        <f ca="1">IF($B1729="","",IF(F1729="Arbeitgeberähnliche Stellung",OFFSET(MD!$Q$5,MATCH(Grundlagen_Abrechnung_KAE!$AK$7,MD_JAHR,0),0)*$H1729,IF(((AD1729/12*M1729*12)+N1729)&gt;AF1729,AF1729/12,((AD1729/12*M1729*12)+N1729)/12)))</f>
        <v/>
      </c>
      <c r="P1729" s="90"/>
      <c r="Q1729" s="90"/>
      <c r="R1729" s="104">
        <f t="shared" si="236"/>
        <v>0</v>
      </c>
      <c r="T1729" s="145">
        <f t="shared" si="237"/>
        <v>0</v>
      </c>
      <c r="U1729" s="76">
        <f t="shared" ca="1" si="238"/>
        <v>0</v>
      </c>
      <c r="V1729" s="76">
        <f t="shared" ca="1" si="244"/>
        <v>0</v>
      </c>
      <c r="W1729" s="76">
        <f t="shared" ca="1" si="239"/>
        <v>0</v>
      </c>
      <c r="Y1729" s="106" t="str">
        <f t="shared" si="240"/>
        <v>prüfen</v>
      </c>
      <c r="Z1729" s="107" t="str">
        <f ca="1">IFERROR(OFFSET(MD!$U$5,MATCH(Grundlagen_Abrechnung_KAE!$E1729,MD_GENDER,0),0),"")</f>
        <v/>
      </c>
      <c r="AA1729" s="104">
        <f t="shared" si="241"/>
        <v>0</v>
      </c>
      <c r="AC1729" s="104">
        <f t="shared" si="242"/>
        <v>0</v>
      </c>
      <c r="AD1729" s="104">
        <f ca="1">IF(F1729="Arbeitgeberähnliche Stellung",OFFSET(MD!$Q$5,MATCH(Grundlagen_Abrechnung_KAE!$AK$7,MD_JAHR,0),0)*$H1729,IF(J1729&gt;0,AC1729,I1729))</f>
        <v>0</v>
      </c>
      <c r="AF1729" s="85" t="e">
        <f ca="1">OFFSET(MD!$P$5,MATCH($AK$7,MD_JAHR,0),0)*12</f>
        <v>#VALUE!</v>
      </c>
      <c r="AG1729" s="85">
        <f t="shared" si="243"/>
        <v>0</v>
      </c>
      <c r="AH1729" s="81"/>
      <c r="AJ1729" s="72"/>
      <c r="AK1729" s="72"/>
      <c r="AL1729" s="72"/>
      <c r="AM1729" s="72"/>
      <c r="AN1729" s="72"/>
    </row>
    <row r="1730" spans="2:40" ht="15" customHeight="1" x14ac:dyDescent="0.2">
      <c r="B1730" s="78"/>
      <c r="C1730" s="78"/>
      <c r="D1730" s="78"/>
      <c r="E1730" s="79"/>
      <c r="F1730" s="80"/>
      <c r="G1730" s="73"/>
      <c r="H1730" s="82"/>
      <c r="I1730" s="93"/>
      <c r="J1730" s="90"/>
      <c r="K1730" s="83"/>
      <c r="L1730" s="83"/>
      <c r="M1730" s="84"/>
      <c r="N1730" s="83"/>
      <c r="O1730" s="104" t="str">
        <f ca="1">IF($B1730="","",IF(F1730="Arbeitgeberähnliche Stellung",OFFSET(MD!$Q$5,MATCH(Grundlagen_Abrechnung_KAE!$AK$7,MD_JAHR,0),0)*$H1730,IF(((AD1730/12*M1730*12)+N1730)&gt;AF1730,AF1730/12,((AD1730/12*M1730*12)+N1730)/12)))</f>
        <v/>
      </c>
      <c r="P1730" s="90"/>
      <c r="Q1730" s="90"/>
      <c r="R1730" s="104">
        <f t="shared" si="236"/>
        <v>0</v>
      </c>
      <c r="T1730" s="145">
        <f t="shared" si="237"/>
        <v>0</v>
      </c>
      <c r="U1730" s="76">
        <f t="shared" ca="1" si="238"/>
        <v>0</v>
      </c>
      <c r="V1730" s="76">
        <f t="shared" ca="1" si="244"/>
        <v>0</v>
      </c>
      <c r="W1730" s="76">
        <f t="shared" ca="1" si="239"/>
        <v>0</v>
      </c>
      <c r="Y1730" s="106" t="str">
        <f t="shared" si="240"/>
        <v>prüfen</v>
      </c>
      <c r="Z1730" s="107" t="str">
        <f ca="1">IFERROR(OFFSET(MD!$U$5,MATCH(Grundlagen_Abrechnung_KAE!$E1730,MD_GENDER,0),0),"")</f>
        <v/>
      </c>
      <c r="AA1730" s="104">
        <f t="shared" si="241"/>
        <v>0</v>
      </c>
      <c r="AC1730" s="104">
        <f t="shared" si="242"/>
        <v>0</v>
      </c>
      <c r="AD1730" s="104">
        <f ca="1">IF(F1730="Arbeitgeberähnliche Stellung",OFFSET(MD!$Q$5,MATCH(Grundlagen_Abrechnung_KAE!$AK$7,MD_JAHR,0),0)*$H1730,IF(J1730&gt;0,AC1730,I1730))</f>
        <v>0</v>
      </c>
      <c r="AF1730" s="85" t="e">
        <f ca="1">OFFSET(MD!$P$5,MATCH($AK$7,MD_JAHR,0),0)*12</f>
        <v>#VALUE!</v>
      </c>
      <c r="AG1730" s="85">
        <f t="shared" si="243"/>
        <v>0</v>
      </c>
      <c r="AH1730" s="81"/>
      <c r="AJ1730" s="72"/>
      <c r="AK1730" s="72"/>
      <c r="AL1730" s="72"/>
      <c r="AM1730" s="72"/>
      <c r="AN1730" s="72"/>
    </row>
    <row r="1731" spans="2:40" ht="15" customHeight="1" x14ac:dyDescent="0.2">
      <c r="B1731" s="78"/>
      <c r="C1731" s="78"/>
      <c r="D1731" s="78"/>
      <c r="E1731" s="79"/>
      <c r="F1731" s="80"/>
      <c r="G1731" s="73"/>
      <c r="H1731" s="82"/>
      <c r="I1731" s="93"/>
      <c r="J1731" s="90"/>
      <c r="K1731" s="83"/>
      <c r="L1731" s="83"/>
      <c r="M1731" s="84"/>
      <c r="N1731" s="83"/>
      <c r="O1731" s="104" t="str">
        <f ca="1">IF($B1731="","",IF(F1731="Arbeitgeberähnliche Stellung",OFFSET(MD!$Q$5,MATCH(Grundlagen_Abrechnung_KAE!$AK$7,MD_JAHR,0),0)*$H1731,IF(((AD1731/12*M1731*12)+N1731)&gt;AF1731,AF1731/12,((AD1731/12*M1731*12)+N1731)/12)))</f>
        <v/>
      </c>
      <c r="P1731" s="90"/>
      <c r="Q1731" s="90"/>
      <c r="R1731" s="104">
        <f t="shared" si="236"/>
        <v>0</v>
      </c>
      <c r="T1731" s="145">
        <f t="shared" si="237"/>
        <v>0</v>
      </c>
      <c r="U1731" s="76">
        <f t="shared" ca="1" si="238"/>
        <v>0</v>
      </c>
      <c r="V1731" s="76">
        <f t="shared" ca="1" si="244"/>
        <v>0</v>
      </c>
      <c r="W1731" s="76">
        <f t="shared" ca="1" si="239"/>
        <v>0</v>
      </c>
      <c r="Y1731" s="106" t="str">
        <f t="shared" si="240"/>
        <v>prüfen</v>
      </c>
      <c r="Z1731" s="107" t="str">
        <f ca="1">IFERROR(OFFSET(MD!$U$5,MATCH(Grundlagen_Abrechnung_KAE!$E1731,MD_GENDER,0),0),"")</f>
        <v/>
      </c>
      <c r="AA1731" s="104">
        <f t="shared" si="241"/>
        <v>0</v>
      </c>
      <c r="AC1731" s="104">
        <f t="shared" si="242"/>
        <v>0</v>
      </c>
      <c r="AD1731" s="104">
        <f ca="1">IF(F1731="Arbeitgeberähnliche Stellung",OFFSET(MD!$Q$5,MATCH(Grundlagen_Abrechnung_KAE!$AK$7,MD_JAHR,0),0)*$H1731,IF(J1731&gt;0,AC1731,I1731))</f>
        <v>0</v>
      </c>
      <c r="AF1731" s="85" t="e">
        <f ca="1">OFFSET(MD!$P$5,MATCH($AK$7,MD_JAHR,0),0)*12</f>
        <v>#VALUE!</v>
      </c>
      <c r="AG1731" s="85">
        <f t="shared" si="243"/>
        <v>0</v>
      </c>
      <c r="AH1731" s="81"/>
      <c r="AJ1731" s="72"/>
      <c r="AK1731" s="72"/>
      <c r="AL1731" s="72"/>
      <c r="AM1731" s="72"/>
      <c r="AN1731" s="72"/>
    </row>
    <row r="1732" spans="2:40" ht="15" customHeight="1" x14ac:dyDescent="0.2">
      <c r="B1732" s="78"/>
      <c r="C1732" s="78"/>
      <c r="D1732" s="78"/>
      <c r="E1732" s="79"/>
      <c r="F1732" s="80"/>
      <c r="G1732" s="73"/>
      <c r="H1732" s="82"/>
      <c r="I1732" s="93"/>
      <c r="J1732" s="90"/>
      <c r="K1732" s="83"/>
      <c r="L1732" s="83"/>
      <c r="M1732" s="84"/>
      <c r="N1732" s="83"/>
      <c r="O1732" s="104" t="str">
        <f ca="1">IF($B1732="","",IF(F1732="Arbeitgeberähnliche Stellung",OFFSET(MD!$Q$5,MATCH(Grundlagen_Abrechnung_KAE!$AK$7,MD_JAHR,0),0)*$H1732,IF(((AD1732/12*M1732*12)+N1732)&gt;AF1732,AF1732/12,((AD1732/12*M1732*12)+N1732)/12)))</f>
        <v/>
      </c>
      <c r="P1732" s="90"/>
      <c r="Q1732" s="90"/>
      <c r="R1732" s="104">
        <f t="shared" si="236"/>
        <v>0</v>
      </c>
      <c r="T1732" s="145">
        <f t="shared" si="237"/>
        <v>0</v>
      </c>
      <c r="U1732" s="76">
        <f t="shared" ca="1" si="238"/>
        <v>0</v>
      </c>
      <c r="V1732" s="76">
        <f t="shared" ca="1" si="244"/>
        <v>0</v>
      </c>
      <c r="W1732" s="76">
        <f t="shared" ca="1" si="239"/>
        <v>0</v>
      </c>
      <c r="Y1732" s="106" t="str">
        <f t="shared" si="240"/>
        <v>prüfen</v>
      </c>
      <c r="Z1732" s="107" t="str">
        <f ca="1">IFERROR(OFFSET(MD!$U$5,MATCH(Grundlagen_Abrechnung_KAE!$E1732,MD_GENDER,0),0),"")</f>
        <v/>
      </c>
      <c r="AA1732" s="104">
        <f t="shared" si="241"/>
        <v>0</v>
      </c>
      <c r="AC1732" s="104">
        <f t="shared" si="242"/>
        <v>0</v>
      </c>
      <c r="AD1732" s="104">
        <f ca="1">IF(F1732="Arbeitgeberähnliche Stellung",OFFSET(MD!$Q$5,MATCH(Grundlagen_Abrechnung_KAE!$AK$7,MD_JAHR,0),0)*$H1732,IF(J1732&gt;0,AC1732,I1732))</f>
        <v>0</v>
      </c>
      <c r="AF1732" s="85" t="e">
        <f ca="1">OFFSET(MD!$P$5,MATCH($AK$7,MD_JAHR,0),0)*12</f>
        <v>#VALUE!</v>
      </c>
      <c r="AG1732" s="85">
        <f t="shared" si="243"/>
        <v>0</v>
      </c>
      <c r="AH1732" s="81"/>
      <c r="AJ1732" s="72"/>
      <c r="AK1732" s="72"/>
      <c r="AL1732" s="72"/>
      <c r="AM1732" s="72"/>
      <c r="AN1732" s="72"/>
    </row>
    <row r="1733" spans="2:40" ht="15" customHeight="1" x14ac:dyDescent="0.2">
      <c r="B1733" s="78"/>
      <c r="C1733" s="78"/>
      <c r="D1733" s="78"/>
      <c r="E1733" s="79"/>
      <c r="F1733" s="80"/>
      <c r="G1733" s="73"/>
      <c r="H1733" s="82"/>
      <c r="I1733" s="93"/>
      <c r="J1733" s="90"/>
      <c r="K1733" s="83"/>
      <c r="L1733" s="83"/>
      <c r="M1733" s="84"/>
      <c r="N1733" s="83"/>
      <c r="O1733" s="104" t="str">
        <f ca="1">IF($B1733="","",IF(F1733="Arbeitgeberähnliche Stellung",OFFSET(MD!$Q$5,MATCH(Grundlagen_Abrechnung_KAE!$AK$7,MD_JAHR,0),0)*$H1733,IF(((AD1733/12*M1733*12)+N1733)&gt;AF1733,AF1733/12,((AD1733/12*M1733*12)+N1733)/12)))</f>
        <v/>
      </c>
      <c r="P1733" s="90"/>
      <c r="Q1733" s="90"/>
      <c r="R1733" s="104">
        <f t="shared" si="236"/>
        <v>0</v>
      </c>
      <c r="T1733" s="145">
        <f t="shared" si="237"/>
        <v>0</v>
      </c>
      <c r="U1733" s="76">
        <f t="shared" ca="1" si="238"/>
        <v>0</v>
      </c>
      <c r="V1733" s="76">
        <f t="shared" ca="1" si="244"/>
        <v>0</v>
      </c>
      <c r="W1733" s="76">
        <f t="shared" ca="1" si="239"/>
        <v>0</v>
      </c>
      <c r="Y1733" s="106" t="str">
        <f t="shared" si="240"/>
        <v>prüfen</v>
      </c>
      <c r="Z1733" s="107" t="str">
        <f ca="1">IFERROR(OFFSET(MD!$U$5,MATCH(Grundlagen_Abrechnung_KAE!$E1733,MD_GENDER,0),0),"")</f>
        <v/>
      </c>
      <c r="AA1733" s="104">
        <f t="shared" si="241"/>
        <v>0</v>
      </c>
      <c r="AC1733" s="104">
        <f t="shared" si="242"/>
        <v>0</v>
      </c>
      <c r="AD1733" s="104">
        <f ca="1">IF(F1733="Arbeitgeberähnliche Stellung",OFFSET(MD!$Q$5,MATCH(Grundlagen_Abrechnung_KAE!$AK$7,MD_JAHR,0),0)*$H1733,IF(J1733&gt;0,AC1733,I1733))</f>
        <v>0</v>
      </c>
      <c r="AF1733" s="85" t="e">
        <f ca="1">OFFSET(MD!$P$5,MATCH($AK$7,MD_JAHR,0),0)*12</f>
        <v>#VALUE!</v>
      </c>
      <c r="AG1733" s="85">
        <f t="shared" si="243"/>
        <v>0</v>
      </c>
      <c r="AH1733" s="81"/>
      <c r="AJ1733" s="72"/>
      <c r="AK1733" s="72"/>
      <c r="AL1733" s="72"/>
      <c r="AM1733" s="72"/>
      <c r="AN1733" s="72"/>
    </row>
    <row r="1734" spans="2:40" ht="15" customHeight="1" x14ac:dyDescent="0.2">
      <c r="B1734" s="78"/>
      <c r="C1734" s="78"/>
      <c r="D1734" s="78"/>
      <c r="E1734" s="79"/>
      <c r="F1734" s="80"/>
      <c r="G1734" s="73"/>
      <c r="H1734" s="82"/>
      <c r="I1734" s="93"/>
      <c r="J1734" s="90"/>
      <c r="K1734" s="83"/>
      <c r="L1734" s="83"/>
      <c r="M1734" s="84"/>
      <c r="N1734" s="83"/>
      <c r="O1734" s="104" t="str">
        <f ca="1">IF($B1734="","",IF(F1734="Arbeitgeberähnliche Stellung",OFFSET(MD!$Q$5,MATCH(Grundlagen_Abrechnung_KAE!$AK$7,MD_JAHR,0),0)*$H1734,IF(((AD1734/12*M1734*12)+N1734)&gt;AF1734,AF1734/12,((AD1734/12*M1734*12)+N1734)/12)))</f>
        <v/>
      </c>
      <c r="P1734" s="90"/>
      <c r="Q1734" s="90"/>
      <c r="R1734" s="104">
        <f t="shared" si="236"/>
        <v>0</v>
      </c>
      <c r="T1734" s="145">
        <f t="shared" si="237"/>
        <v>0</v>
      </c>
      <c r="U1734" s="76">
        <f t="shared" ca="1" si="238"/>
        <v>0</v>
      </c>
      <c r="V1734" s="76">
        <f t="shared" ca="1" si="244"/>
        <v>0</v>
      </c>
      <c r="W1734" s="76">
        <f t="shared" ca="1" si="239"/>
        <v>0</v>
      </c>
      <c r="Y1734" s="106" t="str">
        <f t="shared" si="240"/>
        <v>prüfen</v>
      </c>
      <c r="Z1734" s="107" t="str">
        <f ca="1">IFERROR(OFFSET(MD!$U$5,MATCH(Grundlagen_Abrechnung_KAE!$E1734,MD_GENDER,0),0),"")</f>
        <v/>
      </c>
      <c r="AA1734" s="104">
        <f t="shared" si="241"/>
        <v>0</v>
      </c>
      <c r="AC1734" s="104">
        <f t="shared" si="242"/>
        <v>0</v>
      </c>
      <c r="AD1734" s="104">
        <f ca="1">IF(F1734="Arbeitgeberähnliche Stellung",OFFSET(MD!$Q$5,MATCH(Grundlagen_Abrechnung_KAE!$AK$7,MD_JAHR,0),0)*$H1734,IF(J1734&gt;0,AC1734,I1734))</f>
        <v>0</v>
      </c>
      <c r="AF1734" s="85" t="e">
        <f ca="1">OFFSET(MD!$P$5,MATCH($AK$7,MD_JAHR,0),0)*12</f>
        <v>#VALUE!</v>
      </c>
      <c r="AG1734" s="85">
        <f t="shared" si="243"/>
        <v>0</v>
      </c>
      <c r="AH1734" s="81"/>
      <c r="AJ1734" s="72"/>
      <c r="AK1734" s="72"/>
      <c r="AL1734" s="72"/>
      <c r="AM1734" s="72"/>
      <c r="AN1734" s="72"/>
    </row>
    <row r="1735" spans="2:40" ht="15" customHeight="1" x14ac:dyDescent="0.2">
      <c r="B1735" s="78"/>
      <c r="C1735" s="78"/>
      <c r="D1735" s="78"/>
      <c r="E1735" s="79"/>
      <c r="F1735" s="80"/>
      <c r="G1735" s="73"/>
      <c r="H1735" s="82"/>
      <c r="I1735" s="93"/>
      <c r="J1735" s="90"/>
      <c r="K1735" s="83"/>
      <c r="L1735" s="83"/>
      <c r="M1735" s="84"/>
      <c r="N1735" s="83"/>
      <c r="O1735" s="104" t="str">
        <f ca="1">IF($B1735="","",IF(F1735="Arbeitgeberähnliche Stellung",OFFSET(MD!$Q$5,MATCH(Grundlagen_Abrechnung_KAE!$AK$7,MD_JAHR,0),0)*$H1735,IF(((AD1735/12*M1735*12)+N1735)&gt;AF1735,AF1735/12,((AD1735/12*M1735*12)+N1735)/12)))</f>
        <v/>
      </c>
      <c r="P1735" s="90"/>
      <c r="Q1735" s="90"/>
      <c r="R1735" s="104">
        <f t="shared" si="236"/>
        <v>0</v>
      </c>
      <c r="T1735" s="145">
        <f t="shared" si="237"/>
        <v>0</v>
      </c>
      <c r="U1735" s="76">
        <f t="shared" ca="1" si="238"/>
        <v>0</v>
      </c>
      <c r="V1735" s="76">
        <f t="shared" ca="1" si="244"/>
        <v>0</v>
      </c>
      <c r="W1735" s="76">
        <f t="shared" ca="1" si="239"/>
        <v>0</v>
      </c>
      <c r="Y1735" s="106" t="str">
        <f t="shared" si="240"/>
        <v>prüfen</v>
      </c>
      <c r="Z1735" s="107" t="str">
        <f ca="1">IFERROR(OFFSET(MD!$U$5,MATCH(Grundlagen_Abrechnung_KAE!$E1735,MD_GENDER,0),0),"")</f>
        <v/>
      </c>
      <c r="AA1735" s="104">
        <f t="shared" si="241"/>
        <v>0</v>
      </c>
      <c r="AC1735" s="104">
        <f t="shared" si="242"/>
        <v>0</v>
      </c>
      <c r="AD1735" s="104">
        <f ca="1">IF(F1735="Arbeitgeberähnliche Stellung",OFFSET(MD!$Q$5,MATCH(Grundlagen_Abrechnung_KAE!$AK$7,MD_JAHR,0),0)*$H1735,IF(J1735&gt;0,AC1735,I1735))</f>
        <v>0</v>
      </c>
      <c r="AF1735" s="85" t="e">
        <f ca="1">OFFSET(MD!$P$5,MATCH($AK$7,MD_JAHR,0),0)*12</f>
        <v>#VALUE!</v>
      </c>
      <c r="AG1735" s="85">
        <f t="shared" si="243"/>
        <v>0</v>
      </c>
      <c r="AH1735" s="81"/>
      <c r="AJ1735" s="72"/>
      <c r="AK1735" s="72"/>
      <c r="AL1735" s="72"/>
      <c r="AM1735" s="72"/>
      <c r="AN1735" s="72"/>
    </row>
    <row r="1736" spans="2:40" ht="15" customHeight="1" x14ac:dyDescent="0.2">
      <c r="B1736" s="78"/>
      <c r="C1736" s="78"/>
      <c r="D1736" s="78"/>
      <c r="E1736" s="79"/>
      <c r="F1736" s="80"/>
      <c r="G1736" s="73"/>
      <c r="H1736" s="82"/>
      <c r="I1736" s="93"/>
      <c r="J1736" s="90"/>
      <c r="K1736" s="83"/>
      <c r="L1736" s="83"/>
      <c r="M1736" s="84"/>
      <c r="N1736" s="83"/>
      <c r="O1736" s="104" t="str">
        <f ca="1">IF($B1736="","",IF(F1736="Arbeitgeberähnliche Stellung",OFFSET(MD!$Q$5,MATCH(Grundlagen_Abrechnung_KAE!$AK$7,MD_JAHR,0),0)*$H1736,IF(((AD1736/12*M1736*12)+N1736)&gt;AF1736,AF1736/12,((AD1736/12*M1736*12)+N1736)/12)))</f>
        <v/>
      </c>
      <c r="P1736" s="90"/>
      <c r="Q1736" s="90"/>
      <c r="R1736" s="104">
        <f t="shared" si="236"/>
        <v>0</v>
      </c>
      <c r="T1736" s="145">
        <f t="shared" si="237"/>
        <v>0</v>
      </c>
      <c r="U1736" s="76">
        <f t="shared" ca="1" si="238"/>
        <v>0</v>
      </c>
      <c r="V1736" s="76">
        <f t="shared" ca="1" si="244"/>
        <v>0</v>
      </c>
      <c r="W1736" s="76">
        <f t="shared" ca="1" si="239"/>
        <v>0</v>
      </c>
      <c r="Y1736" s="106" t="str">
        <f t="shared" si="240"/>
        <v>prüfen</v>
      </c>
      <c r="Z1736" s="107" t="str">
        <f ca="1">IFERROR(OFFSET(MD!$U$5,MATCH(Grundlagen_Abrechnung_KAE!$E1736,MD_GENDER,0),0),"")</f>
        <v/>
      </c>
      <c r="AA1736" s="104">
        <f t="shared" si="241"/>
        <v>0</v>
      </c>
      <c r="AC1736" s="104">
        <f t="shared" si="242"/>
        <v>0</v>
      </c>
      <c r="AD1736" s="104">
        <f ca="1">IF(F1736="Arbeitgeberähnliche Stellung",OFFSET(MD!$Q$5,MATCH(Grundlagen_Abrechnung_KAE!$AK$7,MD_JAHR,0),0)*$H1736,IF(J1736&gt;0,AC1736,I1736))</f>
        <v>0</v>
      </c>
      <c r="AF1736" s="85" t="e">
        <f ca="1">OFFSET(MD!$P$5,MATCH($AK$7,MD_JAHR,0),0)*12</f>
        <v>#VALUE!</v>
      </c>
      <c r="AG1736" s="85">
        <f t="shared" si="243"/>
        <v>0</v>
      </c>
      <c r="AH1736" s="81"/>
      <c r="AJ1736" s="72"/>
      <c r="AK1736" s="72"/>
      <c r="AL1736" s="72"/>
      <c r="AM1736" s="72"/>
      <c r="AN1736" s="72"/>
    </row>
    <row r="1737" spans="2:40" ht="15" customHeight="1" x14ac:dyDescent="0.2">
      <c r="B1737" s="78"/>
      <c r="C1737" s="78"/>
      <c r="D1737" s="78"/>
      <c r="E1737" s="79"/>
      <c r="F1737" s="80"/>
      <c r="G1737" s="73"/>
      <c r="H1737" s="82"/>
      <c r="I1737" s="93"/>
      <c r="J1737" s="90"/>
      <c r="K1737" s="83"/>
      <c r="L1737" s="83"/>
      <c r="M1737" s="84"/>
      <c r="N1737" s="83"/>
      <c r="O1737" s="104" t="str">
        <f ca="1">IF($B1737="","",IF(F1737="Arbeitgeberähnliche Stellung",OFFSET(MD!$Q$5,MATCH(Grundlagen_Abrechnung_KAE!$AK$7,MD_JAHR,0),0)*$H1737,IF(((AD1737/12*M1737*12)+N1737)&gt;AF1737,AF1737/12,((AD1737/12*M1737*12)+N1737)/12)))</f>
        <v/>
      </c>
      <c r="P1737" s="90"/>
      <c r="Q1737" s="90"/>
      <c r="R1737" s="104">
        <f t="shared" si="236"/>
        <v>0</v>
      </c>
      <c r="T1737" s="145">
        <f t="shared" si="237"/>
        <v>0</v>
      </c>
      <c r="U1737" s="76">
        <f t="shared" ca="1" si="238"/>
        <v>0</v>
      </c>
      <c r="V1737" s="76">
        <f t="shared" ca="1" si="244"/>
        <v>0</v>
      </c>
      <c r="W1737" s="76">
        <f t="shared" ca="1" si="239"/>
        <v>0</v>
      </c>
      <c r="Y1737" s="106" t="str">
        <f t="shared" si="240"/>
        <v>prüfen</v>
      </c>
      <c r="Z1737" s="107" t="str">
        <f ca="1">IFERROR(OFFSET(MD!$U$5,MATCH(Grundlagen_Abrechnung_KAE!$E1737,MD_GENDER,0),0),"")</f>
        <v/>
      </c>
      <c r="AA1737" s="104">
        <f t="shared" si="241"/>
        <v>0</v>
      </c>
      <c r="AC1737" s="104">
        <f t="shared" si="242"/>
        <v>0</v>
      </c>
      <c r="AD1737" s="104">
        <f ca="1">IF(F1737="Arbeitgeberähnliche Stellung",OFFSET(MD!$Q$5,MATCH(Grundlagen_Abrechnung_KAE!$AK$7,MD_JAHR,0),0)*$H1737,IF(J1737&gt;0,AC1737,I1737))</f>
        <v>0</v>
      </c>
      <c r="AF1737" s="85" t="e">
        <f ca="1">OFFSET(MD!$P$5,MATCH($AK$7,MD_JAHR,0),0)*12</f>
        <v>#VALUE!</v>
      </c>
      <c r="AG1737" s="85">
        <f t="shared" si="243"/>
        <v>0</v>
      </c>
      <c r="AH1737" s="81"/>
      <c r="AJ1737" s="72"/>
      <c r="AK1737" s="72"/>
      <c r="AL1737" s="72"/>
      <c r="AM1737" s="72"/>
      <c r="AN1737" s="72"/>
    </row>
    <row r="1738" spans="2:40" ht="15" customHeight="1" x14ac:dyDescent="0.2">
      <c r="B1738" s="78"/>
      <c r="C1738" s="78"/>
      <c r="D1738" s="78"/>
      <c r="E1738" s="79"/>
      <c r="F1738" s="80"/>
      <c r="G1738" s="73"/>
      <c r="H1738" s="82"/>
      <c r="I1738" s="93"/>
      <c r="J1738" s="90"/>
      <c r="K1738" s="83"/>
      <c r="L1738" s="83"/>
      <c r="M1738" s="84"/>
      <c r="N1738" s="83"/>
      <c r="O1738" s="104" t="str">
        <f ca="1">IF($B1738="","",IF(F1738="Arbeitgeberähnliche Stellung",OFFSET(MD!$Q$5,MATCH(Grundlagen_Abrechnung_KAE!$AK$7,MD_JAHR,0),0)*$H1738,IF(((AD1738/12*M1738*12)+N1738)&gt;AF1738,AF1738/12,((AD1738/12*M1738*12)+N1738)/12)))</f>
        <v/>
      </c>
      <c r="P1738" s="90"/>
      <c r="Q1738" s="90"/>
      <c r="R1738" s="104">
        <f t="shared" si="236"/>
        <v>0</v>
      </c>
      <c r="T1738" s="145">
        <f t="shared" si="237"/>
        <v>0</v>
      </c>
      <c r="U1738" s="76">
        <f t="shared" ca="1" si="238"/>
        <v>0</v>
      </c>
      <c r="V1738" s="76">
        <f t="shared" ca="1" si="244"/>
        <v>0</v>
      </c>
      <c r="W1738" s="76">
        <f t="shared" ca="1" si="239"/>
        <v>0</v>
      </c>
      <c r="Y1738" s="106" t="str">
        <f t="shared" si="240"/>
        <v>prüfen</v>
      </c>
      <c r="Z1738" s="107" t="str">
        <f ca="1">IFERROR(OFFSET(MD!$U$5,MATCH(Grundlagen_Abrechnung_KAE!$E1738,MD_GENDER,0),0),"")</f>
        <v/>
      </c>
      <c r="AA1738" s="104">
        <f t="shared" si="241"/>
        <v>0</v>
      </c>
      <c r="AC1738" s="104">
        <f t="shared" si="242"/>
        <v>0</v>
      </c>
      <c r="AD1738" s="104">
        <f ca="1">IF(F1738="Arbeitgeberähnliche Stellung",OFFSET(MD!$Q$5,MATCH(Grundlagen_Abrechnung_KAE!$AK$7,MD_JAHR,0),0)*$H1738,IF(J1738&gt;0,AC1738,I1738))</f>
        <v>0</v>
      </c>
      <c r="AF1738" s="85" t="e">
        <f ca="1">OFFSET(MD!$P$5,MATCH($AK$7,MD_JAHR,0),0)*12</f>
        <v>#VALUE!</v>
      </c>
      <c r="AG1738" s="85">
        <f t="shared" si="243"/>
        <v>0</v>
      </c>
      <c r="AH1738" s="81"/>
      <c r="AJ1738" s="72"/>
      <c r="AK1738" s="72"/>
      <c r="AL1738" s="72"/>
      <c r="AM1738" s="72"/>
      <c r="AN1738" s="72"/>
    </row>
    <row r="1739" spans="2:40" ht="15" customHeight="1" x14ac:dyDescent="0.2">
      <c r="B1739" s="78"/>
      <c r="C1739" s="78"/>
      <c r="D1739" s="78"/>
      <c r="E1739" s="79"/>
      <c r="F1739" s="80"/>
      <c r="G1739" s="73"/>
      <c r="H1739" s="82"/>
      <c r="I1739" s="93"/>
      <c r="J1739" s="90"/>
      <c r="K1739" s="83"/>
      <c r="L1739" s="83"/>
      <c r="M1739" s="84"/>
      <c r="N1739" s="83"/>
      <c r="O1739" s="104" t="str">
        <f ca="1">IF($B1739="","",IF(F1739="Arbeitgeberähnliche Stellung",OFFSET(MD!$Q$5,MATCH(Grundlagen_Abrechnung_KAE!$AK$7,MD_JAHR,0),0)*$H1739,IF(((AD1739/12*M1739*12)+N1739)&gt;AF1739,AF1739/12,((AD1739/12*M1739*12)+N1739)/12)))</f>
        <v/>
      </c>
      <c r="P1739" s="90"/>
      <c r="Q1739" s="90"/>
      <c r="R1739" s="104">
        <f t="shared" si="236"/>
        <v>0</v>
      </c>
      <c r="T1739" s="145">
        <f t="shared" si="237"/>
        <v>0</v>
      </c>
      <c r="U1739" s="76">
        <f t="shared" ca="1" si="238"/>
        <v>0</v>
      </c>
      <c r="V1739" s="76">
        <f t="shared" ca="1" si="244"/>
        <v>0</v>
      </c>
      <c r="W1739" s="76">
        <f t="shared" ca="1" si="239"/>
        <v>0</v>
      </c>
      <c r="Y1739" s="106" t="str">
        <f t="shared" si="240"/>
        <v>prüfen</v>
      </c>
      <c r="Z1739" s="107" t="str">
        <f ca="1">IFERROR(OFFSET(MD!$U$5,MATCH(Grundlagen_Abrechnung_KAE!$E1739,MD_GENDER,0),0),"")</f>
        <v/>
      </c>
      <c r="AA1739" s="104">
        <f t="shared" si="241"/>
        <v>0</v>
      </c>
      <c r="AC1739" s="104">
        <f t="shared" si="242"/>
        <v>0</v>
      </c>
      <c r="AD1739" s="104">
        <f ca="1">IF(F1739="Arbeitgeberähnliche Stellung",OFFSET(MD!$Q$5,MATCH(Grundlagen_Abrechnung_KAE!$AK$7,MD_JAHR,0),0)*$H1739,IF(J1739&gt;0,AC1739,I1739))</f>
        <v>0</v>
      </c>
      <c r="AF1739" s="85" t="e">
        <f ca="1">OFFSET(MD!$P$5,MATCH($AK$7,MD_JAHR,0),0)*12</f>
        <v>#VALUE!</v>
      </c>
      <c r="AG1739" s="85">
        <f t="shared" si="243"/>
        <v>0</v>
      </c>
      <c r="AH1739" s="81"/>
      <c r="AJ1739" s="72"/>
      <c r="AK1739" s="72"/>
      <c r="AL1739" s="72"/>
      <c r="AM1739" s="72"/>
      <c r="AN1739" s="72"/>
    </row>
    <row r="1740" spans="2:40" ht="15" customHeight="1" x14ac:dyDescent="0.2">
      <c r="B1740" s="78"/>
      <c r="C1740" s="78"/>
      <c r="D1740" s="78"/>
      <c r="E1740" s="79"/>
      <c r="F1740" s="80"/>
      <c r="G1740" s="73"/>
      <c r="H1740" s="82"/>
      <c r="I1740" s="93"/>
      <c r="J1740" s="90"/>
      <c r="K1740" s="83"/>
      <c r="L1740" s="83"/>
      <c r="M1740" s="84"/>
      <c r="N1740" s="83"/>
      <c r="O1740" s="104" t="str">
        <f ca="1">IF($B1740="","",IF(F1740="Arbeitgeberähnliche Stellung",OFFSET(MD!$Q$5,MATCH(Grundlagen_Abrechnung_KAE!$AK$7,MD_JAHR,0),0)*$H1740,IF(((AD1740/12*M1740*12)+N1740)&gt;AF1740,AF1740/12,((AD1740/12*M1740*12)+N1740)/12)))</f>
        <v/>
      </c>
      <c r="P1740" s="90"/>
      <c r="Q1740" s="90"/>
      <c r="R1740" s="104">
        <f t="shared" si="236"/>
        <v>0</v>
      </c>
      <c r="T1740" s="145">
        <f t="shared" si="237"/>
        <v>0</v>
      </c>
      <c r="U1740" s="76">
        <f t="shared" ca="1" si="238"/>
        <v>0</v>
      </c>
      <c r="V1740" s="76">
        <f t="shared" ca="1" si="244"/>
        <v>0</v>
      </c>
      <c r="W1740" s="76">
        <f t="shared" ca="1" si="239"/>
        <v>0</v>
      </c>
      <c r="Y1740" s="106" t="str">
        <f t="shared" si="240"/>
        <v>prüfen</v>
      </c>
      <c r="Z1740" s="107" t="str">
        <f ca="1">IFERROR(OFFSET(MD!$U$5,MATCH(Grundlagen_Abrechnung_KAE!$E1740,MD_GENDER,0),0),"")</f>
        <v/>
      </c>
      <c r="AA1740" s="104">
        <f t="shared" si="241"/>
        <v>0</v>
      </c>
      <c r="AC1740" s="104">
        <f t="shared" si="242"/>
        <v>0</v>
      </c>
      <c r="AD1740" s="104">
        <f ca="1">IF(F1740="Arbeitgeberähnliche Stellung",OFFSET(MD!$Q$5,MATCH(Grundlagen_Abrechnung_KAE!$AK$7,MD_JAHR,0),0)*$H1740,IF(J1740&gt;0,AC1740,I1740))</f>
        <v>0</v>
      </c>
      <c r="AF1740" s="85" t="e">
        <f ca="1">OFFSET(MD!$P$5,MATCH($AK$7,MD_JAHR,0),0)*12</f>
        <v>#VALUE!</v>
      </c>
      <c r="AG1740" s="85">
        <f t="shared" si="243"/>
        <v>0</v>
      </c>
      <c r="AH1740" s="81"/>
      <c r="AJ1740" s="72"/>
      <c r="AK1740" s="72"/>
      <c r="AL1740" s="72"/>
      <c r="AM1740" s="72"/>
      <c r="AN1740" s="72"/>
    </row>
    <row r="1741" spans="2:40" ht="15" customHeight="1" x14ac:dyDescent="0.2">
      <c r="B1741" s="78"/>
      <c r="C1741" s="78"/>
      <c r="D1741" s="78"/>
      <c r="E1741" s="79"/>
      <c r="F1741" s="80"/>
      <c r="G1741" s="73"/>
      <c r="H1741" s="82"/>
      <c r="I1741" s="93"/>
      <c r="J1741" s="90"/>
      <c r="K1741" s="83"/>
      <c r="L1741" s="83"/>
      <c r="M1741" s="84"/>
      <c r="N1741" s="83"/>
      <c r="O1741" s="104" t="str">
        <f ca="1">IF($B1741="","",IF(F1741="Arbeitgeberähnliche Stellung",OFFSET(MD!$Q$5,MATCH(Grundlagen_Abrechnung_KAE!$AK$7,MD_JAHR,0),0)*$H1741,IF(((AD1741/12*M1741*12)+N1741)&gt;AF1741,AF1741/12,((AD1741/12*M1741*12)+N1741)/12)))</f>
        <v/>
      </c>
      <c r="P1741" s="90"/>
      <c r="Q1741" s="90"/>
      <c r="R1741" s="104">
        <f t="shared" si="236"/>
        <v>0</v>
      </c>
      <c r="T1741" s="145">
        <f t="shared" si="237"/>
        <v>0</v>
      </c>
      <c r="U1741" s="76">
        <f t="shared" ca="1" si="238"/>
        <v>0</v>
      </c>
      <c r="V1741" s="76">
        <f t="shared" ca="1" si="244"/>
        <v>0</v>
      </c>
      <c r="W1741" s="76">
        <f t="shared" ca="1" si="239"/>
        <v>0</v>
      </c>
      <c r="Y1741" s="106" t="str">
        <f t="shared" si="240"/>
        <v>prüfen</v>
      </c>
      <c r="Z1741" s="107" t="str">
        <f ca="1">IFERROR(OFFSET(MD!$U$5,MATCH(Grundlagen_Abrechnung_KAE!$E1741,MD_GENDER,0),0),"")</f>
        <v/>
      </c>
      <c r="AA1741" s="104">
        <f t="shared" si="241"/>
        <v>0</v>
      </c>
      <c r="AC1741" s="104">
        <f t="shared" si="242"/>
        <v>0</v>
      </c>
      <c r="AD1741" s="104">
        <f ca="1">IF(F1741="Arbeitgeberähnliche Stellung",OFFSET(MD!$Q$5,MATCH(Grundlagen_Abrechnung_KAE!$AK$7,MD_JAHR,0),0)*$H1741,IF(J1741&gt;0,AC1741,I1741))</f>
        <v>0</v>
      </c>
      <c r="AF1741" s="85" t="e">
        <f ca="1">OFFSET(MD!$P$5,MATCH($AK$7,MD_JAHR,0),0)*12</f>
        <v>#VALUE!</v>
      </c>
      <c r="AG1741" s="85">
        <f t="shared" si="243"/>
        <v>0</v>
      </c>
      <c r="AH1741" s="81"/>
      <c r="AJ1741" s="72"/>
      <c r="AK1741" s="72"/>
      <c r="AL1741" s="72"/>
      <c r="AM1741" s="72"/>
      <c r="AN1741" s="72"/>
    </row>
    <row r="1742" spans="2:40" ht="15" customHeight="1" x14ac:dyDescent="0.2">
      <c r="B1742" s="78"/>
      <c r="C1742" s="78"/>
      <c r="D1742" s="78"/>
      <c r="E1742" s="79"/>
      <c r="F1742" s="80"/>
      <c r="G1742" s="73"/>
      <c r="H1742" s="82"/>
      <c r="I1742" s="93"/>
      <c r="J1742" s="90"/>
      <c r="K1742" s="83"/>
      <c r="L1742" s="83"/>
      <c r="M1742" s="84"/>
      <c r="N1742" s="83"/>
      <c r="O1742" s="104" t="str">
        <f ca="1">IF($B1742="","",IF(F1742="Arbeitgeberähnliche Stellung",OFFSET(MD!$Q$5,MATCH(Grundlagen_Abrechnung_KAE!$AK$7,MD_JAHR,0),0)*$H1742,IF(((AD1742/12*M1742*12)+N1742)&gt;AF1742,AF1742/12,((AD1742/12*M1742*12)+N1742)/12)))</f>
        <v/>
      </c>
      <c r="P1742" s="90"/>
      <c r="Q1742" s="90"/>
      <c r="R1742" s="104">
        <f t="shared" si="236"/>
        <v>0</v>
      </c>
      <c r="T1742" s="145">
        <f t="shared" si="237"/>
        <v>0</v>
      </c>
      <c r="U1742" s="76">
        <f t="shared" ca="1" si="238"/>
        <v>0</v>
      </c>
      <c r="V1742" s="76">
        <f t="shared" ca="1" si="244"/>
        <v>0</v>
      </c>
      <c r="W1742" s="76">
        <f t="shared" ca="1" si="239"/>
        <v>0</v>
      </c>
      <c r="Y1742" s="106" t="str">
        <f t="shared" si="240"/>
        <v>prüfen</v>
      </c>
      <c r="Z1742" s="107" t="str">
        <f ca="1">IFERROR(OFFSET(MD!$U$5,MATCH(Grundlagen_Abrechnung_KAE!$E1742,MD_GENDER,0),0),"")</f>
        <v/>
      </c>
      <c r="AA1742" s="104">
        <f t="shared" si="241"/>
        <v>0</v>
      </c>
      <c r="AC1742" s="104">
        <f t="shared" si="242"/>
        <v>0</v>
      </c>
      <c r="AD1742" s="104">
        <f ca="1">IF(F1742="Arbeitgeberähnliche Stellung",OFFSET(MD!$Q$5,MATCH(Grundlagen_Abrechnung_KAE!$AK$7,MD_JAHR,0),0)*$H1742,IF(J1742&gt;0,AC1742,I1742))</f>
        <v>0</v>
      </c>
      <c r="AF1742" s="85" t="e">
        <f ca="1">OFFSET(MD!$P$5,MATCH($AK$7,MD_JAHR,0),0)*12</f>
        <v>#VALUE!</v>
      </c>
      <c r="AG1742" s="85">
        <f t="shared" si="243"/>
        <v>0</v>
      </c>
      <c r="AH1742" s="81"/>
      <c r="AJ1742" s="72"/>
      <c r="AK1742" s="72"/>
      <c r="AL1742" s="72"/>
      <c r="AM1742" s="72"/>
      <c r="AN1742" s="72"/>
    </row>
    <row r="1743" spans="2:40" ht="15" customHeight="1" x14ac:dyDescent="0.2">
      <c r="B1743" s="78"/>
      <c r="C1743" s="78"/>
      <c r="D1743" s="78"/>
      <c r="E1743" s="79"/>
      <c r="F1743" s="80"/>
      <c r="G1743" s="73"/>
      <c r="H1743" s="82"/>
      <c r="I1743" s="93"/>
      <c r="J1743" s="90"/>
      <c r="K1743" s="83"/>
      <c r="L1743" s="83"/>
      <c r="M1743" s="84"/>
      <c r="N1743" s="83"/>
      <c r="O1743" s="104" t="str">
        <f ca="1">IF($B1743="","",IF(F1743="Arbeitgeberähnliche Stellung",OFFSET(MD!$Q$5,MATCH(Grundlagen_Abrechnung_KAE!$AK$7,MD_JAHR,0),0)*$H1743,IF(((AD1743/12*M1743*12)+N1743)&gt;AF1743,AF1743/12,((AD1743/12*M1743*12)+N1743)/12)))</f>
        <v/>
      </c>
      <c r="P1743" s="90"/>
      <c r="Q1743" s="90"/>
      <c r="R1743" s="104">
        <f t="shared" si="236"/>
        <v>0</v>
      </c>
      <c r="T1743" s="145">
        <f t="shared" si="237"/>
        <v>0</v>
      </c>
      <c r="U1743" s="76">
        <f t="shared" ca="1" si="238"/>
        <v>0</v>
      </c>
      <c r="V1743" s="76">
        <f t="shared" ca="1" si="244"/>
        <v>0</v>
      </c>
      <c r="W1743" s="76">
        <f t="shared" ca="1" si="239"/>
        <v>0</v>
      </c>
      <c r="Y1743" s="106" t="str">
        <f t="shared" si="240"/>
        <v>prüfen</v>
      </c>
      <c r="Z1743" s="107" t="str">
        <f ca="1">IFERROR(OFFSET(MD!$U$5,MATCH(Grundlagen_Abrechnung_KAE!$E1743,MD_GENDER,0),0),"")</f>
        <v/>
      </c>
      <c r="AA1743" s="104">
        <f t="shared" si="241"/>
        <v>0</v>
      </c>
      <c r="AC1743" s="104">
        <f t="shared" si="242"/>
        <v>0</v>
      </c>
      <c r="AD1743" s="104">
        <f ca="1">IF(F1743="Arbeitgeberähnliche Stellung",OFFSET(MD!$Q$5,MATCH(Grundlagen_Abrechnung_KAE!$AK$7,MD_JAHR,0),0)*$H1743,IF(J1743&gt;0,AC1743,I1743))</f>
        <v>0</v>
      </c>
      <c r="AF1743" s="85" t="e">
        <f ca="1">OFFSET(MD!$P$5,MATCH($AK$7,MD_JAHR,0),0)*12</f>
        <v>#VALUE!</v>
      </c>
      <c r="AG1743" s="85">
        <f t="shared" si="243"/>
        <v>0</v>
      </c>
      <c r="AH1743" s="81"/>
      <c r="AJ1743" s="72"/>
      <c r="AK1743" s="72"/>
      <c r="AL1743" s="72"/>
      <c r="AM1743" s="72"/>
      <c r="AN1743" s="72"/>
    </row>
    <row r="1744" spans="2:40" ht="15" customHeight="1" x14ac:dyDescent="0.2">
      <c r="B1744" s="78"/>
      <c r="C1744" s="78"/>
      <c r="D1744" s="78"/>
      <c r="E1744" s="79"/>
      <c r="F1744" s="80"/>
      <c r="G1744" s="73"/>
      <c r="H1744" s="82"/>
      <c r="I1744" s="93"/>
      <c r="J1744" s="90"/>
      <c r="K1744" s="83"/>
      <c r="L1744" s="83"/>
      <c r="M1744" s="84"/>
      <c r="N1744" s="83"/>
      <c r="O1744" s="104" t="str">
        <f ca="1">IF($B1744="","",IF(F1744="Arbeitgeberähnliche Stellung",OFFSET(MD!$Q$5,MATCH(Grundlagen_Abrechnung_KAE!$AK$7,MD_JAHR,0),0)*$H1744,IF(((AD1744/12*M1744*12)+N1744)&gt;AF1744,AF1744/12,((AD1744/12*M1744*12)+N1744)/12)))</f>
        <v/>
      </c>
      <c r="P1744" s="90"/>
      <c r="Q1744" s="90"/>
      <c r="R1744" s="104">
        <f t="shared" si="236"/>
        <v>0</v>
      </c>
      <c r="T1744" s="145">
        <f t="shared" si="237"/>
        <v>0</v>
      </c>
      <c r="U1744" s="76">
        <f t="shared" ca="1" si="238"/>
        <v>0</v>
      </c>
      <c r="V1744" s="76">
        <f t="shared" ca="1" si="244"/>
        <v>0</v>
      </c>
      <c r="W1744" s="76">
        <f t="shared" ca="1" si="239"/>
        <v>0</v>
      </c>
      <c r="Y1744" s="106" t="str">
        <f t="shared" si="240"/>
        <v>prüfen</v>
      </c>
      <c r="Z1744" s="107" t="str">
        <f ca="1">IFERROR(OFFSET(MD!$U$5,MATCH(Grundlagen_Abrechnung_KAE!$E1744,MD_GENDER,0),0),"")</f>
        <v/>
      </c>
      <c r="AA1744" s="104">
        <f t="shared" si="241"/>
        <v>0</v>
      </c>
      <c r="AC1744" s="104">
        <f t="shared" si="242"/>
        <v>0</v>
      </c>
      <c r="AD1744" s="104">
        <f ca="1">IF(F1744="Arbeitgeberähnliche Stellung",OFFSET(MD!$Q$5,MATCH(Grundlagen_Abrechnung_KAE!$AK$7,MD_JAHR,0),0)*$H1744,IF(J1744&gt;0,AC1744,I1744))</f>
        <v>0</v>
      </c>
      <c r="AF1744" s="85" t="e">
        <f ca="1">OFFSET(MD!$P$5,MATCH($AK$7,MD_JAHR,0),0)*12</f>
        <v>#VALUE!</v>
      </c>
      <c r="AG1744" s="85">
        <f t="shared" si="243"/>
        <v>0</v>
      </c>
      <c r="AH1744" s="81"/>
      <c r="AJ1744" s="72"/>
      <c r="AK1744" s="72"/>
      <c r="AL1744" s="72"/>
      <c r="AM1744" s="72"/>
      <c r="AN1744" s="72"/>
    </row>
    <row r="1745" spans="2:40" ht="15" customHeight="1" x14ac:dyDescent="0.2">
      <c r="B1745" s="78"/>
      <c r="C1745" s="78"/>
      <c r="D1745" s="78"/>
      <c r="E1745" s="79"/>
      <c r="F1745" s="80"/>
      <c r="G1745" s="73"/>
      <c r="H1745" s="82"/>
      <c r="I1745" s="93"/>
      <c r="J1745" s="90"/>
      <c r="K1745" s="83"/>
      <c r="L1745" s="83"/>
      <c r="M1745" s="84"/>
      <c r="N1745" s="83"/>
      <c r="O1745" s="104" t="str">
        <f ca="1">IF($B1745="","",IF(F1745="Arbeitgeberähnliche Stellung",OFFSET(MD!$Q$5,MATCH(Grundlagen_Abrechnung_KAE!$AK$7,MD_JAHR,0),0)*$H1745,IF(((AD1745/12*M1745*12)+N1745)&gt;AF1745,AF1745/12,((AD1745/12*M1745*12)+N1745)/12)))</f>
        <v/>
      </c>
      <c r="P1745" s="90"/>
      <c r="Q1745" s="90"/>
      <c r="R1745" s="104">
        <f t="shared" si="236"/>
        <v>0</v>
      </c>
      <c r="T1745" s="145">
        <f t="shared" si="237"/>
        <v>0</v>
      </c>
      <c r="U1745" s="76">
        <f t="shared" ca="1" si="238"/>
        <v>0</v>
      </c>
      <c r="V1745" s="76">
        <f t="shared" ca="1" si="244"/>
        <v>0</v>
      </c>
      <c r="W1745" s="76">
        <f t="shared" ca="1" si="239"/>
        <v>0</v>
      </c>
      <c r="Y1745" s="106" t="str">
        <f t="shared" si="240"/>
        <v>prüfen</v>
      </c>
      <c r="Z1745" s="107" t="str">
        <f ca="1">IFERROR(OFFSET(MD!$U$5,MATCH(Grundlagen_Abrechnung_KAE!$E1745,MD_GENDER,0),0),"")</f>
        <v/>
      </c>
      <c r="AA1745" s="104">
        <f t="shared" si="241"/>
        <v>0</v>
      </c>
      <c r="AC1745" s="104">
        <f t="shared" si="242"/>
        <v>0</v>
      </c>
      <c r="AD1745" s="104">
        <f ca="1">IF(F1745="Arbeitgeberähnliche Stellung",OFFSET(MD!$Q$5,MATCH(Grundlagen_Abrechnung_KAE!$AK$7,MD_JAHR,0),0)*$H1745,IF(J1745&gt;0,AC1745,I1745))</f>
        <v>0</v>
      </c>
      <c r="AF1745" s="85" t="e">
        <f ca="1">OFFSET(MD!$P$5,MATCH($AK$7,MD_JAHR,0),0)*12</f>
        <v>#VALUE!</v>
      </c>
      <c r="AG1745" s="85">
        <f t="shared" si="243"/>
        <v>0</v>
      </c>
      <c r="AH1745" s="81"/>
      <c r="AJ1745" s="72"/>
      <c r="AK1745" s="72"/>
      <c r="AL1745" s="72"/>
      <c r="AM1745" s="72"/>
      <c r="AN1745" s="72"/>
    </row>
    <row r="1746" spans="2:40" ht="15" customHeight="1" x14ac:dyDescent="0.2">
      <c r="B1746" s="78"/>
      <c r="C1746" s="78"/>
      <c r="D1746" s="78"/>
      <c r="E1746" s="79"/>
      <c r="F1746" s="80"/>
      <c r="G1746" s="73"/>
      <c r="H1746" s="82"/>
      <c r="I1746" s="93"/>
      <c r="J1746" s="90"/>
      <c r="K1746" s="83"/>
      <c r="L1746" s="83"/>
      <c r="M1746" s="84"/>
      <c r="N1746" s="83"/>
      <c r="O1746" s="104" t="str">
        <f ca="1">IF($B1746="","",IF(F1746="Arbeitgeberähnliche Stellung",OFFSET(MD!$Q$5,MATCH(Grundlagen_Abrechnung_KAE!$AK$7,MD_JAHR,0),0)*$H1746,IF(((AD1746/12*M1746*12)+N1746)&gt;AF1746,AF1746/12,((AD1746/12*M1746*12)+N1746)/12)))</f>
        <v/>
      </c>
      <c r="P1746" s="90"/>
      <c r="Q1746" s="90"/>
      <c r="R1746" s="104">
        <f t="shared" si="236"/>
        <v>0</v>
      </c>
      <c r="T1746" s="145">
        <f t="shared" si="237"/>
        <v>0</v>
      </c>
      <c r="U1746" s="76">
        <f t="shared" ca="1" si="238"/>
        <v>0</v>
      </c>
      <c r="V1746" s="76">
        <f t="shared" ca="1" si="244"/>
        <v>0</v>
      </c>
      <c r="W1746" s="76">
        <f t="shared" ca="1" si="239"/>
        <v>0</v>
      </c>
      <c r="Y1746" s="106" t="str">
        <f t="shared" si="240"/>
        <v>prüfen</v>
      </c>
      <c r="Z1746" s="107" t="str">
        <f ca="1">IFERROR(OFFSET(MD!$U$5,MATCH(Grundlagen_Abrechnung_KAE!$E1746,MD_GENDER,0),0),"")</f>
        <v/>
      </c>
      <c r="AA1746" s="104">
        <f t="shared" si="241"/>
        <v>0</v>
      </c>
      <c r="AC1746" s="104">
        <f t="shared" si="242"/>
        <v>0</v>
      </c>
      <c r="AD1746" s="104">
        <f ca="1">IF(F1746="Arbeitgeberähnliche Stellung",OFFSET(MD!$Q$5,MATCH(Grundlagen_Abrechnung_KAE!$AK$7,MD_JAHR,0),0)*$H1746,IF(J1746&gt;0,AC1746,I1746))</f>
        <v>0</v>
      </c>
      <c r="AF1746" s="85" t="e">
        <f ca="1">OFFSET(MD!$P$5,MATCH($AK$7,MD_JAHR,0),0)*12</f>
        <v>#VALUE!</v>
      </c>
      <c r="AG1746" s="85">
        <f t="shared" si="243"/>
        <v>0</v>
      </c>
      <c r="AH1746" s="81"/>
      <c r="AJ1746" s="72"/>
      <c r="AK1746" s="72"/>
      <c r="AL1746" s="72"/>
      <c r="AM1746" s="72"/>
      <c r="AN1746" s="72"/>
    </row>
    <row r="1747" spans="2:40" ht="15" customHeight="1" x14ac:dyDescent="0.2">
      <c r="B1747" s="78"/>
      <c r="C1747" s="78"/>
      <c r="D1747" s="78"/>
      <c r="E1747" s="79"/>
      <c r="F1747" s="80"/>
      <c r="G1747" s="73"/>
      <c r="H1747" s="82"/>
      <c r="I1747" s="93"/>
      <c r="J1747" s="90"/>
      <c r="K1747" s="83"/>
      <c r="L1747" s="83"/>
      <c r="M1747" s="84"/>
      <c r="N1747" s="83"/>
      <c r="O1747" s="104" t="str">
        <f ca="1">IF($B1747="","",IF(F1747="Arbeitgeberähnliche Stellung",OFFSET(MD!$Q$5,MATCH(Grundlagen_Abrechnung_KAE!$AK$7,MD_JAHR,0),0)*$H1747,IF(((AD1747/12*M1747*12)+N1747)&gt;AF1747,AF1747/12,((AD1747/12*M1747*12)+N1747)/12)))</f>
        <v/>
      </c>
      <c r="P1747" s="90"/>
      <c r="Q1747" s="90"/>
      <c r="R1747" s="104">
        <f t="shared" ref="R1747:R1810" si="245">ROUND(IF(Q1747="",0,IF(P1747=0,0,IF(Q1747&gt;P1747,0,P1747-Q1747))),2)</f>
        <v>0</v>
      </c>
      <c r="T1747" s="145">
        <f t="shared" ref="T1747:T1810" si="246">IFERROR(R1747/P1747,0)</f>
        <v>0</v>
      </c>
      <c r="U1747" s="76">
        <f t="shared" ref="U1747:U1810" ca="1" si="247">IFERROR(IF(O1747-W1747=0,O1747,(O1747)*(1-T1747)),0)</f>
        <v>0</v>
      </c>
      <c r="V1747" s="76">
        <f t="shared" ca="1" si="244"/>
        <v>0</v>
      </c>
      <c r="W1747" s="76">
        <f t="shared" ref="W1747:W1810" ca="1" si="248">IFERROR(O1747*T1747,0)*0.8</f>
        <v>0</v>
      </c>
      <c r="Y1747" s="106" t="str">
        <f t="shared" ref="Y1747:Y1810" si="249">IF(YEAR($G1747)&gt;$Y$16,"prüfen","")</f>
        <v>prüfen</v>
      </c>
      <c r="Z1747" s="107" t="str">
        <f ca="1">IFERROR(OFFSET(MD!$U$5,MATCH(Grundlagen_Abrechnung_KAE!$E1747,MD_GENDER,0),0),"")</f>
        <v/>
      </c>
      <c r="AA1747" s="104">
        <f t="shared" ref="AA1747:AA1810" si="250">IF(B1747="",0,IF(YEAR(G1747)&gt;$AA$16,0,1))</f>
        <v>0</v>
      </c>
      <c r="AC1747" s="104">
        <f t="shared" ref="AC1747:AC1810" si="251">IF(J1747*K1747/6&gt;J1747*L1747/12,J1747*K1747/6,J1747*L1747/12)</f>
        <v>0</v>
      </c>
      <c r="AD1747" s="104">
        <f ca="1">IF(F1747="Arbeitgeberähnliche Stellung",OFFSET(MD!$Q$5,MATCH(Grundlagen_Abrechnung_KAE!$AK$7,MD_JAHR,0),0)*$H1747,IF(J1747&gt;0,AC1747,I1747))</f>
        <v>0</v>
      </c>
      <c r="AF1747" s="85" t="e">
        <f ca="1">OFFSET(MD!$P$5,MATCH($AK$7,MD_JAHR,0),0)*12</f>
        <v>#VALUE!</v>
      </c>
      <c r="AG1747" s="85">
        <f t="shared" ref="AG1747:AG1810" si="252">I1747*M1747+N1747</f>
        <v>0</v>
      </c>
      <c r="AH1747" s="81"/>
      <c r="AJ1747" s="72"/>
      <c r="AK1747" s="72"/>
      <c r="AL1747" s="72"/>
      <c r="AM1747" s="72"/>
      <c r="AN1747" s="72"/>
    </row>
    <row r="1748" spans="2:40" ht="15" customHeight="1" x14ac:dyDescent="0.2">
      <c r="B1748" s="78"/>
      <c r="C1748" s="78"/>
      <c r="D1748" s="78"/>
      <c r="E1748" s="79"/>
      <c r="F1748" s="80"/>
      <c r="G1748" s="73"/>
      <c r="H1748" s="82"/>
      <c r="I1748" s="93"/>
      <c r="J1748" s="90"/>
      <c r="K1748" s="83"/>
      <c r="L1748" s="83"/>
      <c r="M1748" s="84"/>
      <c r="N1748" s="83"/>
      <c r="O1748" s="104" t="str">
        <f ca="1">IF($B1748="","",IF(F1748="Arbeitgeberähnliche Stellung",OFFSET(MD!$Q$5,MATCH(Grundlagen_Abrechnung_KAE!$AK$7,MD_JAHR,0),0)*$H1748,IF(((AD1748/12*M1748*12)+N1748)&gt;AF1748,AF1748/12,((AD1748/12*M1748*12)+N1748)/12)))</f>
        <v/>
      </c>
      <c r="P1748" s="90"/>
      <c r="Q1748" s="90"/>
      <c r="R1748" s="104">
        <f t="shared" si="245"/>
        <v>0</v>
      </c>
      <c r="T1748" s="145">
        <f t="shared" si="246"/>
        <v>0</v>
      </c>
      <c r="U1748" s="76">
        <f t="shared" ca="1" si="247"/>
        <v>0</v>
      </c>
      <c r="V1748" s="76">
        <f t="shared" ref="V1748:V1811" ca="1" si="253">IFERROR(O1748*T1748,0)</f>
        <v>0</v>
      </c>
      <c r="W1748" s="76">
        <f t="shared" ca="1" si="248"/>
        <v>0</v>
      </c>
      <c r="Y1748" s="106" t="str">
        <f t="shared" si="249"/>
        <v>prüfen</v>
      </c>
      <c r="Z1748" s="107" t="str">
        <f ca="1">IFERROR(OFFSET(MD!$U$5,MATCH(Grundlagen_Abrechnung_KAE!$E1748,MD_GENDER,0),0),"")</f>
        <v/>
      </c>
      <c r="AA1748" s="104">
        <f t="shared" si="250"/>
        <v>0</v>
      </c>
      <c r="AC1748" s="104">
        <f t="shared" si="251"/>
        <v>0</v>
      </c>
      <c r="AD1748" s="104">
        <f ca="1">IF(F1748="Arbeitgeberähnliche Stellung",OFFSET(MD!$Q$5,MATCH(Grundlagen_Abrechnung_KAE!$AK$7,MD_JAHR,0),0)*$H1748,IF(J1748&gt;0,AC1748,I1748))</f>
        <v>0</v>
      </c>
      <c r="AF1748" s="85" t="e">
        <f ca="1">OFFSET(MD!$P$5,MATCH($AK$7,MD_JAHR,0),0)*12</f>
        <v>#VALUE!</v>
      </c>
      <c r="AG1748" s="85">
        <f t="shared" si="252"/>
        <v>0</v>
      </c>
      <c r="AH1748" s="81"/>
      <c r="AJ1748" s="72"/>
      <c r="AK1748" s="72"/>
      <c r="AL1748" s="72"/>
      <c r="AM1748" s="72"/>
      <c r="AN1748" s="72"/>
    </row>
    <row r="1749" spans="2:40" ht="15" customHeight="1" x14ac:dyDescent="0.2">
      <c r="B1749" s="78"/>
      <c r="C1749" s="78"/>
      <c r="D1749" s="78"/>
      <c r="E1749" s="79"/>
      <c r="F1749" s="80"/>
      <c r="G1749" s="73"/>
      <c r="H1749" s="82"/>
      <c r="I1749" s="93"/>
      <c r="J1749" s="90"/>
      <c r="K1749" s="83"/>
      <c r="L1749" s="83"/>
      <c r="M1749" s="84"/>
      <c r="N1749" s="83"/>
      <c r="O1749" s="104" t="str">
        <f ca="1">IF($B1749="","",IF(F1749="Arbeitgeberähnliche Stellung",OFFSET(MD!$Q$5,MATCH(Grundlagen_Abrechnung_KAE!$AK$7,MD_JAHR,0),0)*$H1749,IF(((AD1749/12*M1749*12)+N1749)&gt;AF1749,AF1749/12,((AD1749/12*M1749*12)+N1749)/12)))</f>
        <v/>
      </c>
      <c r="P1749" s="90"/>
      <c r="Q1749" s="90"/>
      <c r="R1749" s="104">
        <f t="shared" si="245"/>
        <v>0</v>
      </c>
      <c r="T1749" s="145">
        <f t="shared" si="246"/>
        <v>0</v>
      </c>
      <c r="U1749" s="76">
        <f t="shared" ca="1" si="247"/>
        <v>0</v>
      </c>
      <c r="V1749" s="76">
        <f t="shared" ca="1" si="253"/>
        <v>0</v>
      </c>
      <c r="W1749" s="76">
        <f t="shared" ca="1" si="248"/>
        <v>0</v>
      </c>
      <c r="Y1749" s="106" t="str">
        <f t="shared" si="249"/>
        <v>prüfen</v>
      </c>
      <c r="Z1749" s="107" t="str">
        <f ca="1">IFERROR(OFFSET(MD!$U$5,MATCH(Grundlagen_Abrechnung_KAE!$E1749,MD_GENDER,0),0),"")</f>
        <v/>
      </c>
      <c r="AA1749" s="104">
        <f t="shared" si="250"/>
        <v>0</v>
      </c>
      <c r="AC1749" s="104">
        <f t="shared" si="251"/>
        <v>0</v>
      </c>
      <c r="AD1749" s="104">
        <f ca="1">IF(F1749="Arbeitgeberähnliche Stellung",OFFSET(MD!$Q$5,MATCH(Grundlagen_Abrechnung_KAE!$AK$7,MD_JAHR,0),0)*$H1749,IF(J1749&gt;0,AC1749,I1749))</f>
        <v>0</v>
      </c>
      <c r="AF1749" s="85" t="e">
        <f ca="1">OFFSET(MD!$P$5,MATCH($AK$7,MD_JAHR,0),0)*12</f>
        <v>#VALUE!</v>
      </c>
      <c r="AG1749" s="85">
        <f t="shared" si="252"/>
        <v>0</v>
      </c>
      <c r="AH1749" s="81"/>
      <c r="AJ1749" s="72"/>
      <c r="AK1749" s="72"/>
      <c r="AL1749" s="72"/>
      <c r="AM1749" s="72"/>
      <c r="AN1749" s="72"/>
    </row>
    <row r="1750" spans="2:40" ht="15" customHeight="1" x14ac:dyDescent="0.2">
      <c r="B1750" s="78"/>
      <c r="C1750" s="78"/>
      <c r="D1750" s="78"/>
      <c r="E1750" s="79"/>
      <c r="F1750" s="80"/>
      <c r="G1750" s="73"/>
      <c r="H1750" s="82"/>
      <c r="I1750" s="93"/>
      <c r="J1750" s="90"/>
      <c r="K1750" s="83"/>
      <c r="L1750" s="83"/>
      <c r="M1750" s="84"/>
      <c r="N1750" s="83"/>
      <c r="O1750" s="104" t="str">
        <f ca="1">IF($B1750="","",IF(F1750="Arbeitgeberähnliche Stellung",OFFSET(MD!$Q$5,MATCH(Grundlagen_Abrechnung_KAE!$AK$7,MD_JAHR,0),0)*$H1750,IF(((AD1750/12*M1750*12)+N1750)&gt;AF1750,AF1750/12,((AD1750/12*M1750*12)+N1750)/12)))</f>
        <v/>
      </c>
      <c r="P1750" s="90"/>
      <c r="Q1750" s="90"/>
      <c r="R1750" s="104">
        <f t="shared" si="245"/>
        <v>0</v>
      </c>
      <c r="T1750" s="145">
        <f t="shared" si="246"/>
        <v>0</v>
      </c>
      <c r="U1750" s="76">
        <f t="shared" ca="1" si="247"/>
        <v>0</v>
      </c>
      <c r="V1750" s="76">
        <f t="shared" ca="1" si="253"/>
        <v>0</v>
      </c>
      <c r="W1750" s="76">
        <f t="shared" ca="1" si="248"/>
        <v>0</v>
      </c>
      <c r="Y1750" s="106" t="str">
        <f t="shared" si="249"/>
        <v>prüfen</v>
      </c>
      <c r="Z1750" s="107" t="str">
        <f ca="1">IFERROR(OFFSET(MD!$U$5,MATCH(Grundlagen_Abrechnung_KAE!$E1750,MD_GENDER,0),0),"")</f>
        <v/>
      </c>
      <c r="AA1750" s="104">
        <f t="shared" si="250"/>
        <v>0</v>
      </c>
      <c r="AC1750" s="104">
        <f t="shared" si="251"/>
        <v>0</v>
      </c>
      <c r="AD1750" s="104">
        <f ca="1">IF(F1750="Arbeitgeberähnliche Stellung",OFFSET(MD!$Q$5,MATCH(Grundlagen_Abrechnung_KAE!$AK$7,MD_JAHR,0),0)*$H1750,IF(J1750&gt;0,AC1750,I1750))</f>
        <v>0</v>
      </c>
      <c r="AF1750" s="85" t="e">
        <f ca="1">OFFSET(MD!$P$5,MATCH($AK$7,MD_JAHR,0),0)*12</f>
        <v>#VALUE!</v>
      </c>
      <c r="AG1750" s="85">
        <f t="shared" si="252"/>
        <v>0</v>
      </c>
      <c r="AH1750" s="81"/>
      <c r="AJ1750" s="72"/>
      <c r="AK1750" s="72"/>
      <c r="AL1750" s="72"/>
      <c r="AM1750" s="72"/>
      <c r="AN1750" s="72"/>
    </row>
    <row r="1751" spans="2:40" ht="15" customHeight="1" x14ac:dyDescent="0.2">
      <c r="B1751" s="78"/>
      <c r="C1751" s="78"/>
      <c r="D1751" s="78"/>
      <c r="E1751" s="79"/>
      <c r="F1751" s="80"/>
      <c r="G1751" s="73"/>
      <c r="H1751" s="82"/>
      <c r="I1751" s="93"/>
      <c r="J1751" s="90"/>
      <c r="K1751" s="83"/>
      <c r="L1751" s="83"/>
      <c r="M1751" s="84"/>
      <c r="N1751" s="83"/>
      <c r="O1751" s="104" t="str">
        <f ca="1">IF($B1751="","",IF(F1751="Arbeitgeberähnliche Stellung",OFFSET(MD!$Q$5,MATCH(Grundlagen_Abrechnung_KAE!$AK$7,MD_JAHR,0),0)*$H1751,IF(((AD1751/12*M1751*12)+N1751)&gt;AF1751,AF1751/12,((AD1751/12*M1751*12)+N1751)/12)))</f>
        <v/>
      </c>
      <c r="P1751" s="90"/>
      <c r="Q1751" s="90"/>
      <c r="R1751" s="104">
        <f t="shared" si="245"/>
        <v>0</v>
      </c>
      <c r="T1751" s="145">
        <f t="shared" si="246"/>
        <v>0</v>
      </c>
      <c r="U1751" s="76">
        <f t="shared" ca="1" si="247"/>
        <v>0</v>
      </c>
      <c r="V1751" s="76">
        <f t="shared" ca="1" si="253"/>
        <v>0</v>
      </c>
      <c r="W1751" s="76">
        <f t="shared" ca="1" si="248"/>
        <v>0</v>
      </c>
      <c r="Y1751" s="106" t="str">
        <f t="shared" si="249"/>
        <v>prüfen</v>
      </c>
      <c r="Z1751" s="107" t="str">
        <f ca="1">IFERROR(OFFSET(MD!$U$5,MATCH(Grundlagen_Abrechnung_KAE!$E1751,MD_GENDER,0),0),"")</f>
        <v/>
      </c>
      <c r="AA1751" s="104">
        <f t="shared" si="250"/>
        <v>0</v>
      </c>
      <c r="AC1751" s="104">
        <f t="shared" si="251"/>
        <v>0</v>
      </c>
      <c r="AD1751" s="104">
        <f ca="1">IF(F1751="Arbeitgeberähnliche Stellung",OFFSET(MD!$Q$5,MATCH(Grundlagen_Abrechnung_KAE!$AK$7,MD_JAHR,0),0)*$H1751,IF(J1751&gt;0,AC1751,I1751))</f>
        <v>0</v>
      </c>
      <c r="AF1751" s="85" t="e">
        <f ca="1">OFFSET(MD!$P$5,MATCH($AK$7,MD_JAHR,0),0)*12</f>
        <v>#VALUE!</v>
      </c>
      <c r="AG1751" s="85">
        <f t="shared" si="252"/>
        <v>0</v>
      </c>
      <c r="AH1751" s="81"/>
      <c r="AJ1751" s="72"/>
      <c r="AK1751" s="72"/>
      <c r="AL1751" s="72"/>
      <c r="AM1751" s="72"/>
      <c r="AN1751" s="72"/>
    </row>
    <row r="1752" spans="2:40" ht="15" customHeight="1" x14ac:dyDescent="0.2">
      <c r="B1752" s="78"/>
      <c r="C1752" s="78"/>
      <c r="D1752" s="78"/>
      <c r="E1752" s="79"/>
      <c r="F1752" s="80"/>
      <c r="G1752" s="73"/>
      <c r="H1752" s="82"/>
      <c r="I1752" s="93"/>
      <c r="J1752" s="90"/>
      <c r="K1752" s="83"/>
      <c r="L1752" s="83"/>
      <c r="M1752" s="84"/>
      <c r="N1752" s="83"/>
      <c r="O1752" s="104" t="str">
        <f ca="1">IF($B1752="","",IF(F1752="Arbeitgeberähnliche Stellung",OFFSET(MD!$Q$5,MATCH(Grundlagen_Abrechnung_KAE!$AK$7,MD_JAHR,0),0)*$H1752,IF(((AD1752/12*M1752*12)+N1752)&gt;AF1752,AF1752/12,((AD1752/12*M1752*12)+N1752)/12)))</f>
        <v/>
      </c>
      <c r="P1752" s="90"/>
      <c r="Q1752" s="90"/>
      <c r="R1752" s="104">
        <f t="shared" si="245"/>
        <v>0</v>
      </c>
      <c r="T1752" s="145">
        <f t="shared" si="246"/>
        <v>0</v>
      </c>
      <c r="U1752" s="76">
        <f t="shared" ca="1" si="247"/>
        <v>0</v>
      </c>
      <c r="V1752" s="76">
        <f t="shared" ca="1" si="253"/>
        <v>0</v>
      </c>
      <c r="W1752" s="76">
        <f t="shared" ca="1" si="248"/>
        <v>0</v>
      </c>
      <c r="Y1752" s="106" t="str">
        <f t="shared" si="249"/>
        <v>prüfen</v>
      </c>
      <c r="Z1752" s="107" t="str">
        <f ca="1">IFERROR(OFFSET(MD!$U$5,MATCH(Grundlagen_Abrechnung_KAE!$E1752,MD_GENDER,0),0),"")</f>
        <v/>
      </c>
      <c r="AA1752" s="104">
        <f t="shared" si="250"/>
        <v>0</v>
      </c>
      <c r="AC1752" s="104">
        <f t="shared" si="251"/>
        <v>0</v>
      </c>
      <c r="AD1752" s="104">
        <f ca="1">IF(F1752="Arbeitgeberähnliche Stellung",OFFSET(MD!$Q$5,MATCH(Grundlagen_Abrechnung_KAE!$AK$7,MD_JAHR,0),0)*$H1752,IF(J1752&gt;0,AC1752,I1752))</f>
        <v>0</v>
      </c>
      <c r="AF1752" s="85" t="e">
        <f ca="1">OFFSET(MD!$P$5,MATCH($AK$7,MD_JAHR,0),0)*12</f>
        <v>#VALUE!</v>
      </c>
      <c r="AG1752" s="85">
        <f t="shared" si="252"/>
        <v>0</v>
      </c>
      <c r="AH1752" s="81"/>
      <c r="AJ1752" s="72"/>
      <c r="AK1752" s="72"/>
      <c r="AL1752" s="72"/>
      <c r="AM1752" s="72"/>
      <c r="AN1752" s="72"/>
    </row>
    <row r="1753" spans="2:40" ht="15" customHeight="1" x14ac:dyDescent="0.2">
      <c r="B1753" s="78"/>
      <c r="C1753" s="78"/>
      <c r="D1753" s="78"/>
      <c r="E1753" s="79"/>
      <c r="F1753" s="80"/>
      <c r="G1753" s="73"/>
      <c r="H1753" s="82"/>
      <c r="I1753" s="93"/>
      <c r="J1753" s="90"/>
      <c r="K1753" s="83"/>
      <c r="L1753" s="83"/>
      <c r="M1753" s="84"/>
      <c r="N1753" s="83"/>
      <c r="O1753" s="104" t="str">
        <f ca="1">IF($B1753="","",IF(F1753="Arbeitgeberähnliche Stellung",OFFSET(MD!$Q$5,MATCH(Grundlagen_Abrechnung_KAE!$AK$7,MD_JAHR,0),0)*$H1753,IF(((AD1753/12*M1753*12)+N1753)&gt;AF1753,AF1753/12,((AD1753/12*M1753*12)+N1753)/12)))</f>
        <v/>
      </c>
      <c r="P1753" s="90"/>
      <c r="Q1753" s="90"/>
      <c r="R1753" s="104">
        <f t="shared" si="245"/>
        <v>0</v>
      </c>
      <c r="T1753" s="145">
        <f t="shared" si="246"/>
        <v>0</v>
      </c>
      <c r="U1753" s="76">
        <f t="shared" ca="1" si="247"/>
        <v>0</v>
      </c>
      <c r="V1753" s="76">
        <f t="shared" ca="1" si="253"/>
        <v>0</v>
      </c>
      <c r="W1753" s="76">
        <f t="shared" ca="1" si="248"/>
        <v>0</v>
      </c>
      <c r="Y1753" s="106" t="str">
        <f t="shared" si="249"/>
        <v>prüfen</v>
      </c>
      <c r="Z1753" s="107" t="str">
        <f ca="1">IFERROR(OFFSET(MD!$U$5,MATCH(Grundlagen_Abrechnung_KAE!$E1753,MD_GENDER,0),0),"")</f>
        <v/>
      </c>
      <c r="AA1753" s="104">
        <f t="shared" si="250"/>
        <v>0</v>
      </c>
      <c r="AC1753" s="104">
        <f t="shared" si="251"/>
        <v>0</v>
      </c>
      <c r="AD1753" s="104">
        <f ca="1">IF(F1753="Arbeitgeberähnliche Stellung",OFFSET(MD!$Q$5,MATCH(Grundlagen_Abrechnung_KAE!$AK$7,MD_JAHR,0),0)*$H1753,IF(J1753&gt;0,AC1753,I1753))</f>
        <v>0</v>
      </c>
      <c r="AF1753" s="85" t="e">
        <f ca="1">OFFSET(MD!$P$5,MATCH($AK$7,MD_JAHR,0),0)*12</f>
        <v>#VALUE!</v>
      </c>
      <c r="AG1753" s="85">
        <f t="shared" si="252"/>
        <v>0</v>
      </c>
      <c r="AH1753" s="81"/>
      <c r="AJ1753" s="72"/>
      <c r="AK1753" s="72"/>
      <c r="AL1753" s="72"/>
      <c r="AM1753" s="72"/>
      <c r="AN1753" s="72"/>
    </row>
    <row r="1754" spans="2:40" ht="15" customHeight="1" x14ac:dyDescent="0.2">
      <c r="B1754" s="78"/>
      <c r="C1754" s="78"/>
      <c r="D1754" s="78"/>
      <c r="E1754" s="79"/>
      <c r="F1754" s="80"/>
      <c r="G1754" s="73"/>
      <c r="H1754" s="82"/>
      <c r="I1754" s="93"/>
      <c r="J1754" s="90"/>
      <c r="K1754" s="83"/>
      <c r="L1754" s="83"/>
      <c r="M1754" s="84"/>
      <c r="N1754" s="83"/>
      <c r="O1754" s="104" t="str">
        <f ca="1">IF($B1754="","",IF(F1754="Arbeitgeberähnliche Stellung",OFFSET(MD!$Q$5,MATCH(Grundlagen_Abrechnung_KAE!$AK$7,MD_JAHR,0),0)*$H1754,IF(((AD1754/12*M1754*12)+N1754)&gt;AF1754,AF1754/12,((AD1754/12*M1754*12)+N1754)/12)))</f>
        <v/>
      </c>
      <c r="P1754" s="90"/>
      <c r="Q1754" s="90"/>
      <c r="R1754" s="104">
        <f t="shared" si="245"/>
        <v>0</v>
      </c>
      <c r="T1754" s="145">
        <f t="shared" si="246"/>
        <v>0</v>
      </c>
      <c r="U1754" s="76">
        <f t="shared" ca="1" si="247"/>
        <v>0</v>
      </c>
      <c r="V1754" s="76">
        <f t="shared" ca="1" si="253"/>
        <v>0</v>
      </c>
      <c r="W1754" s="76">
        <f t="shared" ca="1" si="248"/>
        <v>0</v>
      </c>
      <c r="Y1754" s="106" t="str">
        <f t="shared" si="249"/>
        <v>prüfen</v>
      </c>
      <c r="Z1754" s="107" t="str">
        <f ca="1">IFERROR(OFFSET(MD!$U$5,MATCH(Grundlagen_Abrechnung_KAE!$E1754,MD_GENDER,0),0),"")</f>
        <v/>
      </c>
      <c r="AA1754" s="104">
        <f t="shared" si="250"/>
        <v>0</v>
      </c>
      <c r="AC1754" s="104">
        <f t="shared" si="251"/>
        <v>0</v>
      </c>
      <c r="AD1754" s="104">
        <f ca="1">IF(F1754="Arbeitgeberähnliche Stellung",OFFSET(MD!$Q$5,MATCH(Grundlagen_Abrechnung_KAE!$AK$7,MD_JAHR,0),0)*$H1754,IF(J1754&gt;0,AC1754,I1754))</f>
        <v>0</v>
      </c>
      <c r="AF1754" s="85" t="e">
        <f ca="1">OFFSET(MD!$P$5,MATCH($AK$7,MD_JAHR,0),0)*12</f>
        <v>#VALUE!</v>
      </c>
      <c r="AG1754" s="85">
        <f t="shared" si="252"/>
        <v>0</v>
      </c>
      <c r="AH1754" s="81"/>
      <c r="AJ1754" s="72"/>
      <c r="AK1754" s="72"/>
      <c r="AL1754" s="72"/>
      <c r="AM1754" s="72"/>
      <c r="AN1754" s="72"/>
    </row>
    <row r="1755" spans="2:40" ht="15" customHeight="1" x14ac:dyDescent="0.2">
      <c r="B1755" s="78"/>
      <c r="C1755" s="78"/>
      <c r="D1755" s="78"/>
      <c r="E1755" s="79"/>
      <c r="F1755" s="80"/>
      <c r="G1755" s="73"/>
      <c r="H1755" s="82"/>
      <c r="I1755" s="93"/>
      <c r="J1755" s="90"/>
      <c r="K1755" s="83"/>
      <c r="L1755" s="83"/>
      <c r="M1755" s="84"/>
      <c r="N1755" s="83"/>
      <c r="O1755" s="104" t="str">
        <f ca="1">IF($B1755="","",IF(F1755="Arbeitgeberähnliche Stellung",OFFSET(MD!$Q$5,MATCH(Grundlagen_Abrechnung_KAE!$AK$7,MD_JAHR,0),0)*$H1755,IF(((AD1755/12*M1755*12)+N1755)&gt;AF1755,AF1755/12,((AD1755/12*M1755*12)+N1755)/12)))</f>
        <v/>
      </c>
      <c r="P1755" s="90"/>
      <c r="Q1755" s="90"/>
      <c r="R1755" s="104">
        <f t="shared" si="245"/>
        <v>0</v>
      </c>
      <c r="T1755" s="145">
        <f t="shared" si="246"/>
        <v>0</v>
      </c>
      <c r="U1755" s="76">
        <f t="shared" ca="1" si="247"/>
        <v>0</v>
      </c>
      <c r="V1755" s="76">
        <f t="shared" ca="1" si="253"/>
        <v>0</v>
      </c>
      <c r="W1755" s="76">
        <f t="shared" ca="1" si="248"/>
        <v>0</v>
      </c>
      <c r="Y1755" s="106" t="str">
        <f t="shared" si="249"/>
        <v>prüfen</v>
      </c>
      <c r="Z1755" s="107" t="str">
        <f ca="1">IFERROR(OFFSET(MD!$U$5,MATCH(Grundlagen_Abrechnung_KAE!$E1755,MD_GENDER,0),0),"")</f>
        <v/>
      </c>
      <c r="AA1755" s="104">
        <f t="shared" si="250"/>
        <v>0</v>
      </c>
      <c r="AC1755" s="104">
        <f t="shared" si="251"/>
        <v>0</v>
      </c>
      <c r="AD1755" s="104">
        <f ca="1">IF(F1755="Arbeitgeberähnliche Stellung",OFFSET(MD!$Q$5,MATCH(Grundlagen_Abrechnung_KAE!$AK$7,MD_JAHR,0),0)*$H1755,IF(J1755&gt;0,AC1755,I1755))</f>
        <v>0</v>
      </c>
      <c r="AF1755" s="85" t="e">
        <f ca="1">OFFSET(MD!$P$5,MATCH($AK$7,MD_JAHR,0),0)*12</f>
        <v>#VALUE!</v>
      </c>
      <c r="AG1755" s="85">
        <f t="shared" si="252"/>
        <v>0</v>
      </c>
      <c r="AH1755" s="81"/>
      <c r="AJ1755" s="72"/>
      <c r="AK1755" s="72"/>
      <c r="AL1755" s="72"/>
      <c r="AM1755" s="72"/>
      <c r="AN1755" s="72"/>
    </row>
    <row r="1756" spans="2:40" ht="15" customHeight="1" x14ac:dyDescent="0.2">
      <c r="B1756" s="78"/>
      <c r="C1756" s="78"/>
      <c r="D1756" s="78"/>
      <c r="E1756" s="79"/>
      <c r="F1756" s="80"/>
      <c r="G1756" s="73"/>
      <c r="H1756" s="82"/>
      <c r="I1756" s="93"/>
      <c r="J1756" s="90"/>
      <c r="K1756" s="83"/>
      <c r="L1756" s="83"/>
      <c r="M1756" s="84"/>
      <c r="N1756" s="83"/>
      <c r="O1756" s="104" t="str">
        <f ca="1">IF($B1756="","",IF(F1756="Arbeitgeberähnliche Stellung",OFFSET(MD!$Q$5,MATCH(Grundlagen_Abrechnung_KAE!$AK$7,MD_JAHR,0),0)*$H1756,IF(((AD1756/12*M1756*12)+N1756)&gt;AF1756,AF1756/12,((AD1756/12*M1756*12)+N1756)/12)))</f>
        <v/>
      </c>
      <c r="P1756" s="90"/>
      <c r="Q1756" s="90"/>
      <c r="R1756" s="104">
        <f t="shared" si="245"/>
        <v>0</v>
      </c>
      <c r="T1756" s="145">
        <f t="shared" si="246"/>
        <v>0</v>
      </c>
      <c r="U1756" s="76">
        <f t="shared" ca="1" si="247"/>
        <v>0</v>
      </c>
      <c r="V1756" s="76">
        <f t="shared" ca="1" si="253"/>
        <v>0</v>
      </c>
      <c r="W1756" s="76">
        <f t="shared" ca="1" si="248"/>
        <v>0</v>
      </c>
      <c r="Y1756" s="106" t="str">
        <f t="shared" si="249"/>
        <v>prüfen</v>
      </c>
      <c r="Z1756" s="107" t="str">
        <f ca="1">IFERROR(OFFSET(MD!$U$5,MATCH(Grundlagen_Abrechnung_KAE!$E1756,MD_GENDER,0),0),"")</f>
        <v/>
      </c>
      <c r="AA1756" s="104">
        <f t="shared" si="250"/>
        <v>0</v>
      </c>
      <c r="AC1756" s="104">
        <f t="shared" si="251"/>
        <v>0</v>
      </c>
      <c r="AD1756" s="104">
        <f ca="1">IF(F1756="Arbeitgeberähnliche Stellung",OFFSET(MD!$Q$5,MATCH(Grundlagen_Abrechnung_KAE!$AK$7,MD_JAHR,0),0)*$H1756,IF(J1756&gt;0,AC1756,I1756))</f>
        <v>0</v>
      </c>
      <c r="AF1756" s="85" t="e">
        <f ca="1">OFFSET(MD!$P$5,MATCH($AK$7,MD_JAHR,0),0)*12</f>
        <v>#VALUE!</v>
      </c>
      <c r="AG1756" s="85">
        <f t="shared" si="252"/>
        <v>0</v>
      </c>
      <c r="AH1756" s="81"/>
      <c r="AJ1756" s="72"/>
      <c r="AK1756" s="72"/>
      <c r="AL1756" s="72"/>
      <c r="AM1756" s="72"/>
      <c r="AN1756" s="72"/>
    </row>
    <row r="1757" spans="2:40" ht="15" customHeight="1" x14ac:dyDescent="0.2">
      <c r="B1757" s="78"/>
      <c r="C1757" s="78"/>
      <c r="D1757" s="78"/>
      <c r="E1757" s="79"/>
      <c r="F1757" s="80"/>
      <c r="G1757" s="73"/>
      <c r="H1757" s="82"/>
      <c r="I1757" s="93"/>
      <c r="J1757" s="90"/>
      <c r="K1757" s="83"/>
      <c r="L1757" s="83"/>
      <c r="M1757" s="84"/>
      <c r="N1757" s="83"/>
      <c r="O1757" s="104" t="str">
        <f ca="1">IF($B1757="","",IF(F1757="Arbeitgeberähnliche Stellung",OFFSET(MD!$Q$5,MATCH(Grundlagen_Abrechnung_KAE!$AK$7,MD_JAHR,0),0)*$H1757,IF(((AD1757/12*M1757*12)+N1757)&gt;AF1757,AF1757/12,((AD1757/12*M1757*12)+N1757)/12)))</f>
        <v/>
      </c>
      <c r="P1757" s="90"/>
      <c r="Q1757" s="90"/>
      <c r="R1757" s="104">
        <f t="shared" si="245"/>
        <v>0</v>
      </c>
      <c r="T1757" s="145">
        <f t="shared" si="246"/>
        <v>0</v>
      </c>
      <c r="U1757" s="76">
        <f t="shared" ca="1" si="247"/>
        <v>0</v>
      </c>
      <c r="V1757" s="76">
        <f t="shared" ca="1" si="253"/>
        <v>0</v>
      </c>
      <c r="W1757" s="76">
        <f t="shared" ca="1" si="248"/>
        <v>0</v>
      </c>
      <c r="Y1757" s="106" t="str">
        <f t="shared" si="249"/>
        <v>prüfen</v>
      </c>
      <c r="Z1757" s="107" t="str">
        <f ca="1">IFERROR(OFFSET(MD!$U$5,MATCH(Grundlagen_Abrechnung_KAE!$E1757,MD_GENDER,0),0),"")</f>
        <v/>
      </c>
      <c r="AA1757" s="104">
        <f t="shared" si="250"/>
        <v>0</v>
      </c>
      <c r="AC1757" s="104">
        <f t="shared" si="251"/>
        <v>0</v>
      </c>
      <c r="AD1757" s="104">
        <f ca="1">IF(F1757="Arbeitgeberähnliche Stellung",OFFSET(MD!$Q$5,MATCH(Grundlagen_Abrechnung_KAE!$AK$7,MD_JAHR,0),0)*$H1757,IF(J1757&gt;0,AC1757,I1757))</f>
        <v>0</v>
      </c>
      <c r="AF1757" s="85" t="e">
        <f ca="1">OFFSET(MD!$P$5,MATCH($AK$7,MD_JAHR,0),0)*12</f>
        <v>#VALUE!</v>
      </c>
      <c r="AG1757" s="85">
        <f t="shared" si="252"/>
        <v>0</v>
      </c>
      <c r="AH1757" s="81"/>
      <c r="AJ1757" s="72"/>
      <c r="AK1757" s="72"/>
      <c r="AL1757" s="72"/>
      <c r="AM1757" s="72"/>
      <c r="AN1757" s="72"/>
    </row>
    <row r="1758" spans="2:40" ht="15" customHeight="1" x14ac:dyDescent="0.2">
      <c r="B1758" s="78"/>
      <c r="C1758" s="78"/>
      <c r="D1758" s="78"/>
      <c r="E1758" s="79"/>
      <c r="F1758" s="80"/>
      <c r="G1758" s="73"/>
      <c r="H1758" s="82"/>
      <c r="I1758" s="93"/>
      <c r="J1758" s="90"/>
      <c r="K1758" s="83"/>
      <c r="L1758" s="83"/>
      <c r="M1758" s="84"/>
      <c r="N1758" s="83"/>
      <c r="O1758" s="104" t="str">
        <f ca="1">IF($B1758="","",IF(F1758="Arbeitgeberähnliche Stellung",OFFSET(MD!$Q$5,MATCH(Grundlagen_Abrechnung_KAE!$AK$7,MD_JAHR,0),0)*$H1758,IF(((AD1758/12*M1758*12)+N1758)&gt;AF1758,AF1758/12,((AD1758/12*M1758*12)+N1758)/12)))</f>
        <v/>
      </c>
      <c r="P1758" s="90"/>
      <c r="Q1758" s="90"/>
      <c r="R1758" s="104">
        <f t="shared" si="245"/>
        <v>0</v>
      </c>
      <c r="T1758" s="145">
        <f t="shared" si="246"/>
        <v>0</v>
      </c>
      <c r="U1758" s="76">
        <f t="shared" ca="1" si="247"/>
        <v>0</v>
      </c>
      <c r="V1758" s="76">
        <f t="shared" ca="1" si="253"/>
        <v>0</v>
      </c>
      <c r="W1758" s="76">
        <f t="shared" ca="1" si="248"/>
        <v>0</v>
      </c>
      <c r="Y1758" s="106" t="str">
        <f t="shared" si="249"/>
        <v>prüfen</v>
      </c>
      <c r="Z1758" s="107" t="str">
        <f ca="1">IFERROR(OFFSET(MD!$U$5,MATCH(Grundlagen_Abrechnung_KAE!$E1758,MD_GENDER,0),0),"")</f>
        <v/>
      </c>
      <c r="AA1758" s="104">
        <f t="shared" si="250"/>
        <v>0</v>
      </c>
      <c r="AC1758" s="104">
        <f t="shared" si="251"/>
        <v>0</v>
      </c>
      <c r="AD1758" s="104">
        <f ca="1">IF(F1758="Arbeitgeberähnliche Stellung",OFFSET(MD!$Q$5,MATCH(Grundlagen_Abrechnung_KAE!$AK$7,MD_JAHR,0),0)*$H1758,IF(J1758&gt;0,AC1758,I1758))</f>
        <v>0</v>
      </c>
      <c r="AF1758" s="85" t="e">
        <f ca="1">OFFSET(MD!$P$5,MATCH($AK$7,MD_JAHR,0),0)*12</f>
        <v>#VALUE!</v>
      </c>
      <c r="AG1758" s="85">
        <f t="shared" si="252"/>
        <v>0</v>
      </c>
      <c r="AH1758" s="81"/>
      <c r="AJ1758" s="72"/>
      <c r="AK1758" s="72"/>
      <c r="AL1758" s="72"/>
      <c r="AM1758" s="72"/>
      <c r="AN1758" s="72"/>
    </row>
    <row r="1759" spans="2:40" ht="15" customHeight="1" x14ac:dyDescent="0.2">
      <c r="B1759" s="78"/>
      <c r="C1759" s="78"/>
      <c r="D1759" s="78"/>
      <c r="E1759" s="79"/>
      <c r="F1759" s="80"/>
      <c r="G1759" s="73"/>
      <c r="H1759" s="82"/>
      <c r="I1759" s="93"/>
      <c r="J1759" s="90"/>
      <c r="K1759" s="83"/>
      <c r="L1759" s="83"/>
      <c r="M1759" s="84"/>
      <c r="N1759" s="83"/>
      <c r="O1759" s="104" t="str">
        <f ca="1">IF($B1759="","",IF(F1759="Arbeitgeberähnliche Stellung",OFFSET(MD!$Q$5,MATCH(Grundlagen_Abrechnung_KAE!$AK$7,MD_JAHR,0),0)*$H1759,IF(((AD1759/12*M1759*12)+N1759)&gt;AF1759,AF1759/12,((AD1759/12*M1759*12)+N1759)/12)))</f>
        <v/>
      </c>
      <c r="P1759" s="90"/>
      <c r="Q1759" s="90"/>
      <c r="R1759" s="104">
        <f t="shared" si="245"/>
        <v>0</v>
      </c>
      <c r="T1759" s="145">
        <f t="shared" si="246"/>
        <v>0</v>
      </c>
      <c r="U1759" s="76">
        <f t="shared" ca="1" si="247"/>
        <v>0</v>
      </c>
      <c r="V1759" s="76">
        <f t="shared" ca="1" si="253"/>
        <v>0</v>
      </c>
      <c r="W1759" s="76">
        <f t="shared" ca="1" si="248"/>
        <v>0</v>
      </c>
      <c r="Y1759" s="106" t="str">
        <f t="shared" si="249"/>
        <v>prüfen</v>
      </c>
      <c r="Z1759" s="107" t="str">
        <f ca="1">IFERROR(OFFSET(MD!$U$5,MATCH(Grundlagen_Abrechnung_KAE!$E1759,MD_GENDER,0),0),"")</f>
        <v/>
      </c>
      <c r="AA1759" s="104">
        <f t="shared" si="250"/>
        <v>0</v>
      </c>
      <c r="AC1759" s="104">
        <f t="shared" si="251"/>
        <v>0</v>
      </c>
      <c r="AD1759" s="104">
        <f ca="1">IF(F1759="Arbeitgeberähnliche Stellung",OFFSET(MD!$Q$5,MATCH(Grundlagen_Abrechnung_KAE!$AK$7,MD_JAHR,0),0)*$H1759,IF(J1759&gt;0,AC1759,I1759))</f>
        <v>0</v>
      </c>
      <c r="AF1759" s="85" t="e">
        <f ca="1">OFFSET(MD!$P$5,MATCH($AK$7,MD_JAHR,0),0)*12</f>
        <v>#VALUE!</v>
      </c>
      <c r="AG1759" s="85">
        <f t="shared" si="252"/>
        <v>0</v>
      </c>
      <c r="AH1759" s="81"/>
      <c r="AJ1759" s="72"/>
      <c r="AK1759" s="72"/>
      <c r="AL1759" s="72"/>
      <c r="AM1759" s="72"/>
      <c r="AN1759" s="72"/>
    </row>
    <row r="1760" spans="2:40" ht="15" customHeight="1" x14ac:dyDescent="0.2">
      <c r="B1760" s="78"/>
      <c r="C1760" s="78"/>
      <c r="D1760" s="78"/>
      <c r="E1760" s="79"/>
      <c r="F1760" s="80"/>
      <c r="G1760" s="73"/>
      <c r="H1760" s="82"/>
      <c r="I1760" s="93"/>
      <c r="J1760" s="90"/>
      <c r="K1760" s="83"/>
      <c r="L1760" s="83"/>
      <c r="M1760" s="84"/>
      <c r="N1760" s="83"/>
      <c r="O1760" s="104" t="str">
        <f ca="1">IF($B1760="","",IF(F1760="Arbeitgeberähnliche Stellung",OFFSET(MD!$Q$5,MATCH(Grundlagen_Abrechnung_KAE!$AK$7,MD_JAHR,0),0)*$H1760,IF(((AD1760/12*M1760*12)+N1760)&gt;AF1760,AF1760/12,((AD1760/12*M1760*12)+N1760)/12)))</f>
        <v/>
      </c>
      <c r="P1760" s="90"/>
      <c r="Q1760" s="90"/>
      <c r="R1760" s="104">
        <f t="shared" si="245"/>
        <v>0</v>
      </c>
      <c r="T1760" s="145">
        <f t="shared" si="246"/>
        <v>0</v>
      </c>
      <c r="U1760" s="76">
        <f t="shared" ca="1" si="247"/>
        <v>0</v>
      </c>
      <c r="V1760" s="76">
        <f t="shared" ca="1" si="253"/>
        <v>0</v>
      </c>
      <c r="W1760" s="76">
        <f t="shared" ca="1" si="248"/>
        <v>0</v>
      </c>
      <c r="Y1760" s="106" t="str">
        <f t="shared" si="249"/>
        <v>prüfen</v>
      </c>
      <c r="Z1760" s="107" t="str">
        <f ca="1">IFERROR(OFFSET(MD!$U$5,MATCH(Grundlagen_Abrechnung_KAE!$E1760,MD_GENDER,0),0),"")</f>
        <v/>
      </c>
      <c r="AA1760" s="104">
        <f t="shared" si="250"/>
        <v>0</v>
      </c>
      <c r="AC1760" s="104">
        <f t="shared" si="251"/>
        <v>0</v>
      </c>
      <c r="AD1760" s="104">
        <f ca="1">IF(F1760="Arbeitgeberähnliche Stellung",OFFSET(MD!$Q$5,MATCH(Grundlagen_Abrechnung_KAE!$AK$7,MD_JAHR,0),0)*$H1760,IF(J1760&gt;0,AC1760,I1760))</f>
        <v>0</v>
      </c>
      <c r="AF1760" s="85" t="e">
        <f ca="1">OFFSET(MD!$P$5,MATCH($AK$7,MD_JAHR,0),0)*12</f>
        <v>#VALUE!</v>
      </c>
      <c r="AG1760" s="85">
        <f t="shared" si="252"/>
        <v>0</v>
      </c>
      <c r="AH1760" s="81"/>
      <c r="AJ1760" s="72"/>
      <c r="AK1760" s="72"/>
      <c r="AL1760" s="72"/>
      <c r="AM1760" s="72"/>
      <c r="AN1760" s="72"/>
    </row>
    <row r="1761" spans="2:40" ht="15" customHeight="1" x14ac:dyDescent="0.2">
      <c r="B1761" s="78"/>
      <c r="C1761" s="78"/>
      <c r="D1761" s="78"/>
      <c r="E1761" s="79"/>
      <c r="F1761" s="80"/>
      <c r="G1761" s="73"/>
      <c r="H1761" s="82"/>
      <c r="I1761" s="93"/>
      <c r="J1761" s="90"/>
      <c r="K1761" s="83"/>
      <c r="L1761" s="83"/>
      <c r="M1761" s="84"/>
      <c r="N1761" s="83"/>
      <c r="O1761" s="104" t="str">
        <f ca="1">IF($B1761="","",IF(F1761="Arbeitgeberähnliche Stellung",OFFSET(MD!$Q$5,MATCH(Grundlagen_Abrechnung_KAE!$AK$7,MD_JAHR,0),0)*$H1761,IF(((AD1761/12*M1761*12)+N1761)&gt;AF1761,AF1761/12,((AD1761/12*M1761*12)+N1761)/12)))</f>
        <v/>
      </c>
      <c r="P1761" s="90"/>
      <c r="Q1761" s="90"/>
      <c r="R1761" s="104">
        <f t="shared" si="245"/>
        <v>0</v>
      </c>
      <c r="T1761" s="145">
        <f t="shared" si="246"/>
        <v>0</v>
      </c>
      <c r="U1761" s="76">
        <f t="shared" ca="1" si="247"/>
        <v>0</v>
      </c>
      <c r="V1761" s="76">
        <f t="shared" ca="1" si="253"/>
        <v>0</v>
      </c>
      <c r="W1761" s="76">
        <f t="shared" ca="1" si="248"/>
        <v>0</v>
      </c>
      <c r="Y1761" s="106" t="str">
        <f t="shared" si="249"/>
        <v>prüfen</v>
      </c>
      <c r="Z1761" s="107" t="str">
        <f ca="1">IFERROR(OFFSET(MD!$U$5,MATCH(Grundlagen_Abrechnung_KAE!$E1761,MD_GENDER,0),0),"")</f>
        <v/>
      </c>
      <c r="AA1761" s="104">
        <f t="shared" si="250"/>
        <v>0</v>
      </c>
      <c r="AC1761" s="104">
        <f t="shared" si="251"/>
        <v>0</v>
      </c>
      <c r="AD1761" s="104">
        <f ca="1">IF(F1761="Arbeitgeberähnliche Stellung",OFFSET(MD!$Q$5,MATCH(Grundlagen_Abrechnung_KAE!$AK$7,MD_JAHR,0),0)*$H1761,IF(J1761&gt;0,AC1761,I1761))</f>
        <v>0</v>
      </c>
      <c r="AF1761" s="85" t="e">
        <f ca="1">OFFSET(MD!$P$5,MATCH($AK$7,MD_JAHR,0),0)*12</f>
        <v>#VALUE!</v>
      </c>
      <c r="AG1761" s="85">
        <f t="shared" si="252"/>
        <v>0</v>
      </c>
      <c r="AH1761" s="81"/>
      <c r="AJ1761" s="72"/>
      <c r="AK1761" s="72"/>
      <c r="AL1761" s="72"/>
      <c r="AM1761" s="72"/>
      <c r="AN1761" s="72"/>
    </row>
    <row r="1762" spans="2:40" ht="15" customHeight="1" x14ac:dyDescent="0.2">
      <c r="B1762" s="78"/>
      <c r="C1762" s="78"/>
      <c r="D1762" s="78"/>
      <c r="E1762" s="79"/>
      <c r="F1762" s="80"/>
      <c r="G1762" s="73"/>
      <c r="H1762" s="82"/>
      <c r="I1762" s="93"/>
      <c r="J1762" s="90"/>
      <c r="K1762" s="83"/>
      <c r="L1762" s="83"/>
      <c r="M1762" s="84"/>
      <c r="N1762" s="83"/>
      <c r="O1762" s="104" t="str">
        <f ca="1">IF($B1762="","",IF(F1762="Arbeitgeberähnliche Stellung",OFFSET(MD!$Q$5,MATCH(Grundlagen_Abrechnung_KAE!$AK$7,MD_JAHR,0),0)*$H1762,IF(((AD1762/12*M1762*12)+N1762)&gt;AF1762,AF1762/12,((AD1762/12*M1762*12)+N1762)/12)))</f>
        <v/>
      </c>
      <c r="P1762" s="90"/>
      <c r="Q1762" s="90"/>
      <c r="R1762" s="104">
        <f t="shared" si="245"/>
        <v>0</v>
      </c>
      <c r="T1762" s="145">
        <f t="shared" si="246"/>
        <v>0</v>
      </c>
      <c r="U1762" s="76">
        <f t="shared" ca="1" si="247"/>
        <v>0</v>
      </c>
      <c r="V1762" s="76">
        <f t="shared" ca="1" si="253"/>
        <v>0</v>
      </c>
      <c r="W1762" s="76">
        <f t="shared" ca="1" si="248"/>
        <v>0</v>
      </c>
      <c r="Y1762" s="106" t="str">
        <f t="shared" si="249"/>
        <v>prüfen</v>
      </c>
      <c r="Z1762" s="107" t="str">
        <f ca="1">IFERROR(OFFSET(MD!$U$5,MATCH(Grundlagen_Abrechnung_KAE!$E1762,MD_GENDER,0),0),"")</f>
        <v/>
      </c>
      <c r="AA1762" s="104">
        <f t="shared" si="250"/>
        <v>0</v>
      </c>
      <c r="AC1762" s="104">
        <f t="shared" si="251"/>
        <v>0</v>
      </c>
      <c r="AD1762" s="104">
        <f ca="1">IF(F1762="Arbeitgeberähnliche Stellung",OFFSET(MD!$Q$5,MATCH(Grundlagen_Abrechnung_KAE!$AK$7,MD_JAHR,0),0)*$H1762,IF(J1762&gt;0,AC1762,I1762))</f>
        <v>0</v>
      </c>
      <c r="AF1762" s="85" t="e">
        <f ca="1">OFFSET(MD!$P$5,MATCH($AK$7,MD_JAHR,0),0)*12</f>
        <v>#VALUE!</v>
      </c>
      <c r="AG1762" s="85">
        <f t="shared" si="252"/>
        <v>0</v>
      </c>
      <c r="AH1762" s="81"/>
      <c r="AJ1762" s="72"/>
      <c r="AK1762" s="72"/>
      <c r="AL1762" s="72"/>
      <c r="AM1762" s="72"/>
      <c r="AN1762" s="72"/>
    </row>
    <row r="1763" spans="2:40" ht="15" customHeight="1" x14ac:dyDescent="0.2">
      <c r="B1763" s="78"/>
      <c r="C1763" s="78"/>
      <c r="D1763" s="78"/>
      <c r="E1763" s="79"/>
      <c r="F1763" s="80"/>
      <c r="G1763" s="73"/>
      <c r="H1763" s="82"/>
      <c r="I1763" s="93"/>
      <c r="J1763" s="90"/>
      <c r="K1763" s="83"/>
      <c r="L1763" s="83"/>
      <c r="M1763" s="84"/>
      <c r="N1763" s="83"/>
      <c r="O1763" s="104" t="str">
        <f ca="1">IF($B1763="","",IF(F1763="Arbeitgeberähnliche Stellung",OFFSET(MD!$Q$5,MATCH(Grundlagen_Abrechnung_KAE!$AK$7,MD_JAHR,0),0)*$H1763,IF(((AD1763/12*M1763*12)+N1763)&gt;AF1763,AF1763/12,((AD1763/12*M1763*12)+N1763)/12)))</f>
        <v/>
      </c>
      <c r="P1763" s="90"/>
      <c r="Q1763" s="90"/>
      <c r="R1763" s="104">
        <f t="shared" si="245"/>
        <v>0</v>
      </c>
      <c r="T1763" s="145">
        <f t="shared" si="246"/>
        <v>0</v>
      </c>
      <c r="U1763" s="76">
        <f t="shared" ca="1" si="247"/>
        <v>0</v>
      </c>
      <c r="V1763" s="76">
        <f t="shared" ca="1" si="253"/>
        <v>0</v>
      </c>
      <c r="W1763" s="76">
        <f t="shared" ca="1" si="248"/>
        <v>0</v>
      </c>
      <c r="Y1763" s="106" t="str">
        <f t="shared" si="249"/>
        <v>prüfen</v>
      </c>
      <c r="Z1763" s="107" t="str">
        <f ca="1">IFERROR(OFFSET(MD!$U$5,MATCH(Grundlagen_Abrechnung_KAE!$E1763,MD_GENDER,0),0),"")</f>
        <v/>
      </c>
      <c r="AA1763" s="104">
        <f t="shared" si="250"/>
        <v>0</v>
      </c>
      <c r="AC1763" s="104">
        <f t="shared" si="251"/>
        <v>0</v>
      </c>
      <c r="AD1763" s="104">
        <f ca="1">IF(F1763="Arbeitgeberähnliche Stellung",OFFSET(MD!$Q$5,MATCH(Grundlagen_Abrechnung_KAE!$AK$7,MD_JAHR,0),0)*$H1763,IF(J1763&gt;0,AC1763,I1763))</f>
        <v>0</v>
      </c>
      <c r="AF1763" s="85" t="e">
        <f ca="1">OFFSET(MD!$P$5,MATCH($AK$7,MD_JAHR,0),0)*12</f>
        <v>#VALUE!</v>
      </c>
      <c r="AG1763" s="85">
        <f t="shared" si="252"/>
        <v>0</v>
      </c>
      <c r="AH1763" s="81"/>
      <c r="AJ1763" s="72"/>
      <c r="AK1763" s="72"/>
      <c r="AL1763" s="72"/>
      <c r="AM1763" s="72"/>
      <c r="AN1763" s="72"/>
    </row>
    <row r="1764" spans="2:40" ht="15" customHeight="1" x14ac:dyDescent="0.2">
      <c r="B1764" s="78"/>
      <c r="C1764" s="78"/>
      <c r="D1764" s="78"/>
      <c r="E1764" s="79"/>
      <c r="F1764" s="80"/>
      <c r="G1764" s="73"/>
      <c r="H1764" s="82"/>
      <c r="I1764" s="93"/>
      <c r="J1764" s="90"/>
      <c r="K1764" s="83"/>
      <c r="L1764" s="83"/>
      <c r="M1764" s="84"/>
      <c r="N1764" s="83"/>
      <c r="O1764" s="104" t="str">
        <f ca="1">IF($B1764="","",IF(F1764="Arbeitgeberähnliche Stellung",OFFSET(MD!$Q$5,MATCH(Grundlagen_Abrechnung_KAE!$AK$7,MD_JAHR,0),0)*$H1764,IF(((AD1764/12*M1764*12)+N1764)&gt;AF1764,AF1764/12,((AD1764/12*M1764*12)+N1764)/12)))</f>
        <v/>
      </c>
      <c r="P1764" s="90"/>
      <c r="Q1764" s="90"/>
      <c r="R1764" s="104">
        <f t="shared" si="245"/>
        <v>0</v>
      </c>
      <c r="T1764" s="145">
        <f t="shared" si="246"/>
        <v>0</v>
      </c>
      <c r="U1764" s="76">
        <f t="shared" ca="1" si="247"/>
        <v>0</v>
      </c>
      <c r="V1764" s="76">
        <f t="shared" ca="1" si="253"/>
        <v>0</v>
      </c>
      <c r="W1764" s="76">
        <f t="shared" ca="1" si="248"/>
        <v>0</v>
      </c>
      <c r="Y1764" s="106" t="str">
        <f t="shared" si="249"/>
        <v>prüfen</v>
      </c>
      <c r="Z1764" s="107" t="str">
        <f ca="1">IFERROR(OFFSET(MD!$U$5,MATCH(Grundlagen_Abrechnung_KAE!$E1764,MD_GENDER,0),0),"")</f>
        <v/>
      </c>
      <c r="AA1764" s="104">
        <f t="shared" si="250"/>
        <v>0</v>
      </c>
      <c r="AC1764" s="104">
        <f t="shared" si="251"/>
        <v>0</v>
      </c>
      <c r="AD1764" s="104">
        <f ca="1">IF(F1764="Arbeitgeberähnliche Stellung",OFFSET(MD!$Q$5,MATCH(Grundlagen_Abrechnung_KAE!$AK$7,MD_JAHR,0),0)*$H1764,IF(J1764&gt;0,AC1764,I1764))</f>
        <v>0</v>
      </c>
      <c r="AF1764" s="85" t="e">
        <f ca="1">OFFSET(MD!$P$5,MATCH($AK$7,MD_JAHR,0),0)*12</f>
        <v>#VALUE!</v>
      </c>
      <c r="AG1764" s="85">
        <f t="shared" si="252"/>
        <v>0</v>
      </c>
      <c r="AH1764" s="81"/>
      <c r="AJ1764" s="72"/>
      <c r="AK1764" s="72"/>
      <c r="AL1764" s="72"/>
      <c r="AM1764" s="72"/>
      <c r="AN1764" s="72"/>
    </row>
    <row r="1765" spans="2:40" ht="15" customHeight="1" x14ac:dyDescent="0.2">
      <c r="B1765" s="78"/>
      <c r="C1765" s="78"/>
      <c r="D1765" s="78"/>
      <c r="E1765" s="79"/>
      <c r="F1765" s="80"/>
      <c r="G1765" s="73"/>
      <c r="H1765" s="82"/>
      <c r="I1765" s="93"/>
      <c r="J1765" s="90"/>
      <c r="K1765" s="83"/>
      <c r="L1765" s="83"/>
      <c r="M1765" s="84"/>
      <c r="N1765" s="83"/>
      <c r="O1765" s="104" t="str">
        <f ca="1">IF($B1765="","",IF(F1765="Arbeitgeberähnliche Stellung",OFFSET(MD!$Q$5,MATCH(Grundlagen_Abrechnung_KAE!$AK$7,MD_JAHR,0),0)*$H1765,IF(((AD1765/12*M1765*12)+N1765)&gt;AF1765,AF1765/12,((AD1765/12*M1765*12)+N1765)/12)))</f>
        <v/>
      </c>
      <c r="P1765" s="90"/>
      <c r="Q1765" s="90"/>
      <c r="R1765" s="104">
        <f t="shared" si="245"/>
        <v>0</v>
      </c>
      <c r="T1765" s="145">
        <f t="shared" si="246"/>
        <v>0</v>
      </c>
      <c r="U1765" s="76">
        <f t="shared" ca="1" si="247"/>
        <v>0</v>
      </c>
      <c r="V1765" s="76">
        <f t="shared" ca="1" si="253"/>
        <v>0</v>
      </c>
      <c r="W1765" s="76">
        <f t="shared" ca="1" si="248"/>
        <v>0</v>
      </c>
      <c r="Y1765" s="106" t="str">
        <f t="shared" si="249"/>
        <v>prüfen</v>
      </c>
      <c r="Z1765" s="107" t="str">
        <f ca="1">IFERROR(OFFSET(MD!$U$5,MATCH(Grundlagen_Abrechnung_KAE!$E1765,MD_GENDER,0),0),"")</f>
        <v/>
      </c>
      <c r="AA1765" s="104">
        <f t="shared" si="250"/>
        <v>0</v>
      </c>
      <c r="AC1765" s="104">
        <f t="shared" si="251"/>
        <v>0</v>
      </c>
      <c r="AD1765" s="104">
        <f ca="1">IF(F1765="Arbeitgeberähnliche Stellung",OFFSET(MD!$Q$5,MATCH(Grundlagen_Abrechnung_KAE!$AK$7,MD_JAHR,0),0)*$H1765,IF(J1765&gt;0,AC1765,I1765))</f>
        <v>0</v>
      </c>
      <c r="AF1765" s="85" t="e">
        <f ca="1">OFFSET(MD!$P$5,MATCH($AK$7,MD_JAHR,0),0)*12</f>
        <v>#VALUE!</v>
      </c>
      <c r="AG1765" s="85">
        <f t="shared" si="252"/>
        <v>0</v>
      </c>
      <c r="AH1765" s="81"/>
      <c r="AJ1765" s="72"/>
      <c r="AK1765" s="72"/>
      <c r="AL1765" s="72"/>
      <c r="AM1765" s="72"/>
      <c r="AN1765" s="72"/>
    </row>
    <row r="1766" spans="2:40" ht="15" customHeight="1" x14ac:dyDescent="0.2">
      <c r="B1766" s="78"/>
      <c r="C1766" s="78"/>
      <c r="D1766" s="78"/>
      <c r="E1766" s="79"/>
      <c r="F1766" s="80"/>
      <c r="G1766" s="73"/>
      <c r="H1766" s="82"/>
      <c r="I1766" s="93"/>
      <c r="J1766" s="90"/>
      <c r="K1766" s="83"/>
      <c r="L1766" s="83"/>
      <c r="M1766" s="84"/>
      <c r="N1766" s="83"/>
      <c r="O1766" s="104" t="str">
        <f ca="1">IF($B1766="","",IF(F1766="Arbeitgeberähnliche Stellung",OFFSET(MD!$Q$5,MATCH(Grundlagen_Abrechnung_KAE!$AK$7,MD_JAHR,0),0)*$H1766,IF(((AD1766/12*M1766*12)+N1766)&gt;AF1766,AF1766/12,((AD1766/12*M1766*12)+N1766)/12)))</f>
        <v/>
      </c>
      <c r="P1766" s="90"/>
      <c r="Q1766" s="90"/>
      <c r="R1766" s="104">
        <f t="shared" si="245"/>
        <v>0</v>
      </c>
      <c r="T1766" s="145">
        <f t="shared" si="246"/>
        <v>0</v>
      </c>
      <c r="U1766" s="76">
        <f t="shared" ca="1" si="247"/>
        <v>0</v>
      </c>
      <c r="V1766" s="76">
        <f t="shared" ca="1" si="253"/>
        <v>0</v>
      </c>
      <c r="W1766" s="76">
        <f t="shared" ca="1" si="248"/>
        <v>0</v>
      </c>
      <c r="Y1766" s="106" t="str">
        <f t="shared" si="249"/>
        <v>prüfen</v>
      </c>
      <c r="Z1766" s="107" t="str">
        <f ca="1">IFERROR(OFFSET(MD!$U$5,MATCH(Grundlagen_Abrechnung_KAE!$E1766,MD_GENDER,0),0),"")</f>
        <v/>
      </c>
      <c r="AA1766" s="104">
        <f t="shared" si="250"/>
        <v>0</v>
      </c>
      <c r="AC1766" s="104">
        <f t="shared" si="251"/>
        <v>0</v>
      </c>
      <c r="AD1766" s="104">
        <f ca="1">IF(F1766="Arbeitgeberähnliche Stellung",OFFSET(MD!$Q$5,MATCH(Grundlagen_Abrechnung_KAE!$AK$7,MD_JAHR,0),0)*$H1766,IF(J1766&gt;0,AC1766,I1766))</f>
        <v>0</v>
      </c>
      <c r="AF1766" s="85" t="e">
        <f ca="1">OFFSET(MD!$P$5,MATCH($AK$7,MD_JAHR,0),0)*12</f>
        <v>#VALUE!</v>
      </c>
      <c r="AG1766" s="85">
        <f t="shared" si="252"/>
        <v>0</v>
      </c>
      <c r="AH1766" s="81"/>
      <c r="AJ1766" s="72"/>
      <c r="AK1766" s="72"/>
      <c r="AL1766" s="72"/>
      <c r="AM1766" s="72"/>
      <c r="AN1766" s="72"/>
    </row>
    <row r="1767" spans="2:40" ht="15" customHeight="1" x14ac:dyDescent="0.2">
      <c r="B1767" s="78"/>
      <c r="C1767" s="78"/>
      <c r="D1767" s="78"/>
      <c r="E1767" s="79"/>
      <c r="F1767" s="80"/>
      <c r="G1767" s="73"/>
      <c r="H1767" s="82"/>
      <c r="I1767" s="93"/>
      <c r="J1767" s="90"/>
      <c r="K1767" s="83"/>
      <c r="L1767" s="83"/>
      <c r="M1767" s="84"/>
      <c r="N1767" s="83"/>
      <c r="O1767" s="104" t="str">
        <f ca="1">IF($B1767="","",IF(F1767="Arbeitgeberähnliche Stellung",OFFSET(MD!$Q$5,MATCH(Grundlagen_Abrechnung_KAE!$AK$7,MD_JAHR,0),0)*$H1767,IF(((AD1767/12*M1767*12)+N1767)&gt;AF1767,AF1767/12,((AD1767/12*M1767*12)+N1767)/12)))</f>
        <v/>
      </c>
      <c r="P1767" s="90"/>
      <c r="Q1767" s="90"/>
      <c r="R1767" s="104">
        <f t="shared" si="245"/>
        <v>0</v>
      </c>
      <c r="T1767" s="145">
        <f t="shared" si="246"/>
        <v>0</v>
      </c>
      <c r="U1767" s="76">
        <f t="shared" ca="1" si="247"/>
        <v>0</v>
      </c>
      <c r="V1767" s="76">
        <f t="shared" ca="1" si="253"/>
        <v>0</v>
      </c>
      <c r="W1767" s="76">
        <f t="shared" ca="1" si="248"/>
        <v>0</v>
      </c>
      <c r="Y1767" s="106" t="str">
        <f t="shared" si="249"/>
        <v>prüfen</v>
      </c>
      <c r="Z1767" s="107" t="str">
        <f ca="1">IFERROR(OFFSET(MD!$U$5,MATCH(Grundlagen_Abrechnung_KAE!$E1767,MD_GENDER,0),0),"")</f>
        <v/>
      </c>
      <c r="AA1767" s="104">
        <f t="shared" si="250"/>
        <v>0</v>
      </c>
      <c r="AC1767" s="104">
        <f t="shared" si="251"/>
        <v>0</v>
      </c>
      <c r="AD1767" s="104">
        <f ca="1">IF(F1767="Arbeitgeberähnliche Stellung",OFFSET(MD!$Q$5,MATCH(Grundlagen_Abrechnung_KAE!$AK$7,MD_JAHR,0),0)*$H1767,IF(J1767&gt;0,AC1767,I1767))</f>
        <v>0</v>
      </c>
      <c r="AF1767" s="85" t="e">
        <f ca="1">OFFSET(MD!$P$5,MATCH($AK$7,MD_JAHR,0),0)*12</f>
        <v>#VALUE!</v>
      </c>
      <c r="AG1767" s="85">
        <f t="shared" si="252"/>
        <v>0</v>
      </c>
      <c r="AH1767" s="81"/>
      <c r="AJ1767" s="72"/>
      <c r="AK1767" s="72"/>
      <c r="AL1767" s="72"/>
      <c r="AM1767" s="72"/>
      <c r="AN1767" s="72"/>
    </row>
    <row r="1768" spans="2:40" ht="15" customHeight="1" x14ac:dyDescent="0.2">
      <c r="B1768" s="78"/>
      <c r="C1768" s="78"/>
      <c r="D1768" s="78"/>
      <c r="E1768" s="79"/>
      <c r="F1768" s="80"/>
      <c r="G1768" s="73"/>
      <c r="H1768" s="82"/>
      <c r="I1768" s="93"/>
      <c r="J1768" s="90"/>
      <c r="K1768" s="83"/>
      <c r="L1768" s="83"/>
      <c r="M1768" s="84"/>
      <c r="N1768" s="83"/>
      <c r="O1768" s="104" t="str">
        <f ca="1">IF($B1768="","",IF(F1768="Arbeitgeberähnliche Stellung",OFFSET(MD!$Q$5,MATCH(Grundlagen_Abrechnung_KAE!$AK$7,MD_JAHR,0),0)*$H1768,IF(((AD1768/12*M1768*12)+N1768)&gt;AF1768,AF1768/12,((AD1768/12*M1768*12)+N1768)/12)))</f>
        <v/>
      </c>
      <c r="P1768" s="90"/>
      <c r="Q1768" s="90"/>
      <c r="R1768" s="104">
        <f t="shared" si="245"/>
        <v>0</v>
      </c>
      <c r="T1768" s="145">
        <f t="shared" si="246"/>
        <v>0</v>
      </c>
      <c r="U1768" s="76">
        <f t="shared" ca="1" si="247"/>
        <v>0</v>
      </c>
      <c r="V1768" s="76">
        <f t="shared" ca="1" si="253"/>
        <v>0</v>
      </c>
      <c r="W1768" s="76">
        <f t="shared" ca="1" si="248"/>
        <v>0</v>
      </c>
      <c r="Y1768" s="106" t="str">
        <f t="shared" si="249"/>
        <v>prüfen</v>
      </c>
      <c r="Z1768" s="107" t="str">
        <f ca="1">IFERROR(OFFSET(MD!$U$5,MATCH(Grundlagen_Abrechnung_KAE!$E1768,MD_GENDER,0),0),"")</f>
        <v/>
      </c>
      <c r="AA1768" s="104">
        <f t="shared" si="250"/>
        <v>0</v>
      </c>
      <c r="AC1768" s="104">
        <f t="shared" si="251"/>
        <v>0</v>
      </c>
      <c r="AD1768" s="104">
        <f ca="1">IF(F1768="Arbeitgeberähnliche Stellung",OFFSET(MD!$Q$5,MATCH(Grundlagen_Abrechnung_KAE!$AK$7,MD_JAHR,0),0)*$H1768,IF(J1768&gt;0,AC1768,I1768))</f>
        <v>0</v>
      </c>
      <c r="AF1768" s="85" t="e">
        <f ca="1">OFFSET(MD!$P$5,MATCH($AK$7,MD_JAHR,0),0)*12</f>
        <v>#VALUE!</v>
      </c>
      <c r="AG1768" s="85">
        <f t="shared" si="252"/>
        <v>0</v>
      </c>
      <c r="AH1768" s="81"/>
      <c r="AJ1768" s="72"/>
      <c r="AK1768" s="72"/>
      <c r="AL1768" s="72"/>
      <c r="AM1768" s="72"/>
      <c r="AN1768" s="72"/>
    </row>
    <row r="1769" spans="2:40" ht="15" customHeight="1" x14ac:dyDescent="0.2">
      <c r="B1769" s="78"/>
      <c r="C1769" s="78"/>
      <c r="D1769" s="78"/>
      <c r="E1769" s="79"/>
      <c r="F1769" s="80"/>
      <c r="G1769" s="73"/>
      <c r="H1769" s="82"/>
      <c r="I1769" s="93"/>
      <c r="J1769" s="90"/>
      <c r="K1769" s="83"/>
      <c r="L1769" s="83"/>
      <c r="M1769" s="84"/>
      <c r="N1769" s="83"/>
      <c r="O1769" s="104" t="str">
        <f ca="1">IF($B1769="","",IF(F1769="Arbeitgeberähnliche Stellung",OFFSET(MD!$Q$5,MATCH(Grundlagen_Abrechnung_KAE!$AK$7,MD_JAHR,0),0)*$H1769,IF(((AD1769/12*M1769*12)+N1769)&gt;AF1769,AF1769/12,((AD1769/12*M1769*12)+N1769)/12)))</f>
        <v/>
      </c>
      <c r="P1769" s="90"/>
      <c r="Q1769" s="90"/>
      <c r="R1769" s="104">
        <f t="shared" si="245"/>
        <v>0</v>
      </c>
      <c r="T1769" s="145">
        <f t="shared" si="246"/>
        <v>0</v>
      </c>
      <c r="U1769" s="76">
        <f t="shared" ca="1" si="247"/>
        <v>0</v>
      </c>
      <c r="V1769" s="76">
        <f t="shared" ca="1" si="253"/>
        <v>0</v>
      </c>
      <c r="W1769" s="76">
        <f t="shared" ca="1" si="248"/>
        <v>0</v>
      </c>
      <c r="Y1769" s="106" t="str">
        <f t="shared" si="249"/>
        <v>prüfen</v>
      </c>
      <c r="Z1769" s="107" t="str">
        <f ca="1">IFERROR(OFFSET(MD!$U$5,MATCH(Grundlagen_Abrechnung_KAE!$E1769,MD_GENDER,0),0),"")</f>
        <v/>
      </c>
      <c r="AA1769" s="104">
        <f t="shared" si="250"/>
        <v>0</v>
      </c>
      <c r="AC1769" s="104">
        <f t="shared" si="251"/>
        <v>0</v>
      </c>
      <c r="AD1769" s="104">
        <f ca="1">IF(F1769="Arbeitgeberähnliche Stellung",OFFSET(MD!$Q$5,MATCH(Grundlagen_Abrechnung_KAE!$AK$7,MD_JAHR,0),0)*$H1769,IF(J1769&gt;0,AC1769,I1769))</f>
        <v>0</v>
      </c>
      <c r="AF1769" s="85" t="e">
        <f ca="1">OFFSET(MD!$P$5,MATCH($AK$7,MD_JAHR,0),0)*12</f>
        <v>#VALUE!</v>
      </c>
      <c r="AG1769" s="85">
        <f t="shared" si="252"/>
        <v>0</v>
      </c>
      <c r="AH1769" s="81"/>
      <c r="AJ1769" s="72"/>
      <c r="AK1769" s="72"/>
      <c r="AL1769" s="72"/>
      <c r="AM1769" s="72"/>
      <c r="AN1769" s="72"/>
    </row>
    <row r="1770" spans="2:40" ht="15" customHeight="1" x14ac:dyDescent="0.2">
      <c r="B1770" s="78"/>
      <c r="C1770" s="78"/>
      <c r="D1770" s="78"/>
      <c r="E1770" s="79"/>
      <c r="F1770" s="80"/>
      <c r="G1770" s="73"/>
      <c r="H1770" s="82"/>
      <c r="I1770" s="93"/>
      <c r="J1770" s="90"/>
      <c r="K1770" s="83"/>
      <c r="L1770" s="83"/>
      <c r="M1770" s="84"/>
      <c r="N1770" s="83"/>
      <c r="O1770" s="104" t="str">
        <f ca="1">IF($B1770="","",IF(F1770="Arbeitgeberähnliche Stellung",OFFSET(MD!$Q$5,MATCH(Grundlagen_Abrechnung_KAE!$AK$7,MD_JAHR,0),0)*$H1770,IF(((AD1770/12*M1770*12)+N1770)&gt;AF1770,AF1770/12,((AD1770/12*M1770*12)+N1770)/12)))</f>
        <v/>
      </c>
      <c r="P1770" s="90"/>
      <c r="Q1770" s="90"/>
      <c r="R1770" s="104">
        <f t="shared" si="245"/>
        <v>0</v>
      </c>
      <c r="T1770" s="145">
        <f t="shared" si="246"/>
        <v>0</v>
      </c>
      <c r="U1770" s="76">
        <f t="shared" ca="1" si="247"/>
        <v>0</v>
      </c>
      <c r="V1770" s="76">
        <f t="shared" ca="1" si="253"/>
        <v>0</v>
      </c>
      <c r="W1770" s="76">
        <f t="shared" ca="1" si="248"/>
        <v>0</v>
      </c>
      <c r="Y1770" s="106" t="str">
        <f t="shared" si="249"/>
        <v>prüfen</v>
      </c>
      <c r="Z1770" s="107" t="str">
        <f ca="1">IFERROR(OFFSET(MD!$U$5,MATCH(Grundlagen_Abrechnung_KAE!$E1770,MD_GENDER,0),0),"")</f>
        <v/>
      </c>
      <c r="AA1770" s="104">
        <f t="shared" si="250"/>
        <v>0</v>
      </c>
      <c r="AC1770" s="104">
        <f t="shared" si="251"/>
        <v>0</v>
      </c>
      <c r="AD1770" s="104">
        <f ca="1">IF(F1770="Arbeitgeberähnliche Stellung",OFFSET(MD!$Q$5,MATCH(Grundlagen_Abrechnung_KAE!$AK$7,MD_JAHR,0),0)*$H1770,IF(J1770&gt;0,AC1770,I1770))</f>
        <v>0</v>
      </c>
      <c r="AF1770" s="85" t="e">
        <f ca="1">OFFSET(MD!$P$5,MATCH($AK$7,MD_JAHR,0),0)*12</f>
        <v>#VALUE!</v>
      </c>
      <c r="AG1770" s="85">
        <f t="shared" si="252"/>
        <v>0</v>
      </c>
      <c r="AH1770" s="81"/>
      <c r="AJ1770" s="72"/>
      <c r="AK1770" s="72"/>
      <c r="AL1770" s="72"/>
      <c r="AM1770" s="72"/>
      <c r="AN1770" s="72"/>
    </row>
    <row r="1771" spans="2:40" ht="15" customHeight="1" x14ac:dyDescent="0.2">
      <c r="B1771" s="78"/>
      <c r="C1771" s="78"/>
      <c r="D1771" s="78"/>
      <c r="E1771" s="79"/>
      <c r="F1771" s="80"/>
      <c r="G1771" s="73"/>
      <c r="H1771" s="82"/>
      <c r="I1771" s="93"/>
      <c r="J1771" s="90"/>
      <c r="K1771" s="83"/>
      <c r="L1771" s="83"/>
      <c r="M1771" s="84"/>
      <c r="N1771" s="83"/>
      <c r="O1771" s="104" t="str">
        <f ca="1">IF($B1771="","",IF(F1771="Arbeitgeberähnliche Stellung",OFFSET(MD!$Q$5,MATCH(Grundlagen_Abrechnung_KAE!$AK$7,MD_JAHR,0),0)*$H1771,IF(((AD1771/12*M1771*12)+N1771)&gt;AF1771,AF1771/12,((AD1771/12*M1771*12)+N1771)/12)))</f>
        <v/>
      </c>
      <c r="P1771" s="90"/>
      <c r="Q1771" s="90"/>
      <c r="R1771" s="104">
        <f t="shared" si="245"/>
        <v>0</v>
      </c>
      <c r="T1771" s="145">
        <f t="shared" si="246"/>
        <v>0</v>
      </c>
      <c r="U1771" s="76">
        <f t="shared" ca="1" si="247"/>
        <v>0</v>
      </c>
      <c r="V1771" s="76">
        <f t="shared" ca="1" si="253"/>
        <v>0</v>
      </c>
      <c r="W1771" s="76">
        <f t="shared" ca="1" si="248"/>
        <v>0</v>
      </c>
      <c r="Y1771" s="106" t="str">
        <f t="shared" si="249"/>
        <v>prüfen</v>
      </c>
      <c r="Z1771" s="107" t="str">
        <f ca="1">IFERROR(OFFSET(MD!$U$5,MATCH(Grundlagen_Abrechnung_KAE!$E1771,MD_GENDER,0),0),"")</f>
        <v/>
      </c>
      <c r="AA1771" s="104">
        <f t="shared" si="250"/>
        <v>0</v>
      </c>
      <c r="AC1771" s="104">
        <f t="shared" si="251"/>
        <v>0</v>
      </c>
      <c r="AD1771" s="104">
        <f ca="1">IF(F1771="Arbeitgeberähnliche Stellung",OFFSET(MD!$Q$5,MATCH(Grundlagen_Abrechnung_KAE!$AK$7,MD_JAHR,0),0)*$H1771,IF(J1771&gt;0,AC1771,I1771))</f>
        <v>0</v>
      </c>
      <c r="AF1771" s="85" t="e">
        <f ca="1">OFFSET(MD!$P$5,MATCH($AK$7,MD_JAHR,0),0)*12</f>
        <v>#VALUE!</v>
      </c>
      <c r="AG1771" s="85">
        <f t="shared" si="252"/>
        <v>0</v>
      </c>
      <c r="AH1771" s="81"/>
      <c r="AJ1771" s="72"/>
      <c r="AK1771" s="72"/>
      <c r="AL1771" s="72"/>
      <c r="AM1771" s="72"/>
      <c r="AN1771" s="72"/>
    </row>
    <row r="1772" spans="2:40" ht="15" customHeight="1" x14ac:dyDescent="0.2">
      <c r="B1772" s="78"/>
      <c r="C1772" s="78"/>
      <c r="D1772" s="78"/>
      <c r="E1772" s="79"/>
      <c r="F1772" s="80"/>
      <c r="G1772" s="73"/>
      <c r="H1772" s="82"/>
      <c r="I1772" s="93"/>
      <c r="J1772" s="90"/>
      <c r="K1772" s="83"/>
      <c r="L1772" s="83"/>
      <c r="M1772" s="84"/>
      <c r="N1772" s="83"/>
      <c r="O1772" s="104" t="str">
        <f ca="1">IF($B1772="","",IF(F1772="Arbeitgeberähnliche Stellung",OFFSET(MD!$Q$5,MATCH(Grundlagen_Abrechnung_KAE!$AK$7,MD_JAHR,0),0)*$H1772,IF(((AD1772/12*M1772*12)+N1772)&gt;AF1772,AF1772/12,((AD1772/12*M1772*12)+N1772)/12)))</f>
        <v/>
      </c>
      <c r="P1772" s="90"/>
      <c r="Q1772" s="90"/>
      <c r="R1772" s="104">
        <f t="shared" si="245"/>
        <v>0</v>
      </c>
      <c r="T1772" s="145">
        <f t="shared" si="246"/>
        <v>0</v>
      </c>
      <c r="U1772" s="76">
        <f t="shared" ca="1" si="247"/>
        <v>0</v>
      </c>
      <c r="V1772" s="76">
        <f t="shared" ca="1" si="253"/>
        <v>0</v>
      </c>
      <c r="W1772" s="76">
        <f t="shared" ca="1" si="248"/>
        <v>0</v>
      </c>
      <c r="Y1772" s="106" t="str">
        <f t="shared" si="249"/>
        <v>prüfen</v>
      </c>
      <c r="Z1772" s="107" t="str">
        <f ca="1">IFERROR(OFFSET(MD!$U$5,MATCH(Grundlagen_Abrechnung_KAE!$E1772,MD_GENDER,0),0),"")</f>
        <v/>
      </c>
      <c r="AA1772" s="104">
        <f t="shared" si="250"/>
        <v>0</v>
      </c>
      <c r="AC1772" s="104">
        <f t="shared" si="251"/>
        <v>0</v>
      </c>
      <c r="AD1772" s="104">
        <f ca="1">IF(F1772="Arbeitgeberähnliche Stellung",OFFSET(MD!$Q$5,MATCH(Grundlagen_Abrechnung_KAE!$AK$7,MD_JAHR,0),0)*$H1772,IF(J1772&gt;0,AC1772,I1772))</f>
        <v>0</v>
      </c>
      <c r="AF1772" s="85" t="e">
        <f ca="1">OFFSET(MD!$P$5,MATCH($AK$7,MD_JAHR,0),0)*12</f>
        <v>#VALUE!</v>
      </c>
      <c r="AG1772" s="85">
        <f t="shared" si="252"/>
        <v>0</v>
      </c>
      <c r="AH1772" s="81"/>
      <c r="AJ1772" s="72"/>
      <c r="AK1772" s="72"/>
      <c r="AL1772" s="72"/>
      <c r="AM1772" s="72"/>
      <c r="AN1772" s="72"/>
    </row>
    <row r="1773" spans="2:40" ht="15" customHeight="1" x14ac:dyDescent="0.2">
      <c r="B1773" s="78"/>
      <c r="C1773" s="78"/>
      <c r="D1773" s="78"/>
      <c r="E1773" s="79"/>
      <c r="F1773" s="80"/>
      <c r="G1773" s="73"/>
      <c r="H1773" s="82"/>
      <c r="I1773" s="93"/>
      <c r="J1773" s="90"/>
      <c r="K1773" s="83"/>
      <c r="L1773" s="83"/>
      <c r="M1773" s="84"/>
      <c r="N1773" s="83"/>
      <c r="O1773" s="104" t="str">
        <f ca="1">IF($B1773="","",IF(F1773="Arbeitgeberähnliche Stellung",OFFSET(MD!$Q$5,MATCH(Grundlagen_Abrechnung_KAE!$AK$7,MD_JAHR,0),0)*$H1773,IF(((AD1773/12*M1773*12)+N1773)&gt;AF1773,AF1773/12,((AD1773/12*M1773*12)+N1773)/12)))</f>
        <v/>
      </c>
      <c r="P1773" s="90"/>
      <c r="Q1773" s="90"/>
      <c r="R1773" s="104">
        <f t="shared" si="245"/>
        <v>0</v>
      </c>
      <c r="T1773" s="145">
        <f t="shared" si="246"/>
        <v>0</v>
      </c>
      <c r="U1773" s="76">
        <f t="shared" ca="1" si="247"/>
        <v>0</v>
      </c>
      <c r="V1773" s="76">
        <f t="shared" ca="1" si="253"/>
        <v>0</v>
      </c>
      <c r="W1773" s="76">
        <f t="shared" ca="1" si="248"/>
        <v>0</v>
      </c>
      <c r="Y1773" s="106" t="str">
        <f t="shared" si="249"/>
        <v>prüfen</v>
      </c>
      <c r="Z1773" s="107" t="str">
        <f ca="1">IFERROR(OFFSET(MD!$U$5,MATCH(Grundlagen_Abrechnung_KAE!$E1773,MD_GENDER,0),0),"")</f>
        <v/>
      </c>
      <c r="AA1773" s="104">
        <f t="shared" si="250"/>
        <v>0</v>
      </c>
      <c r="AC1773" s="104">
        <f t="shared" si="251"/>
        <v>0</v>
      </c>
      <c r="AD1773" s="104">
        <f ca="1">IF(F1773="Arbeitgeberähnliche Stellung",OFFSET(MD!$Q$5,MATCH(Grundlagen_Abrechnung_KAE!$AK$7,MD_JAHR,0),0)*$H1773,IF(J1773&gt;0,AC1773,I1773))</f>
        <v>0</v>
      </c>
      <c r="AF1773" s="85" t="e">
        <f ca="1">OFFSET(MD!$P$5,MATCH($AK$7,MD_JAHR,0),0)*12</f>
        <v>#VALUE!</v>
      </c>
      <c r="AG1773" s="85">
        <f t="shared" si="252"/>
        <v>0</v>
      </c>
      <c r="AH1773" s="81"/>
      <c r="AJ1773" s="72"/>
      <c r="AK1773" s="72"/>
      <c r="AL1773" s="72"/>
      <c r="AM1773" s="72"/>
      <c r="AN1773" s="72"/>
    </row>
    <row r="1774" spans="2:40" ht="15" customHeight="1" x14ac:dyDescent="0.2">
      <c r="B1774" s="78"/>
      <c r="C1774" s="78"/>
      <c r="D1774" s="78"/>
      <c r="E1774" s="79"/>
      <c r="F1774" s="80"/>
      <c r="G1774" s="73"/>
      <c r="H1774" s="82"/>
      <c r="I1774" s="93"/>
      <c r="J1774" s="90"/>
      <c r="K1774" s="83"/>
      <c r="L1774" s="83"/>
      <c r="M1774" s="84"/>
      <c r="N1774" s="83"/>
      <c r="O1774" s="104" t="str">
        <f ca="1">IF($B1774="","",IF(F1774="Arbeitgeberähnliche Stellung",OFFSET(MD!$Q$5,MATCH(Grundlagen_Abrechnung_KAE!$AK$7,MD_JAHR,0),0)*$H1774,IF(((AD1774/12*M1774*12)+N1774)&gt;AF1774,AF1774/12,((AD1774/12*M1774*12)+N1774)/12)))</f>
        <v/>
      </c>
      <c r="P1774" s="90"/>
      <c r="Q1774" s="90"/>
      <c r="R1774" s="104">
        <f t="shared" si="245"/>
        <v>0</v>
      </c>
      <c r="T1774" s="145">
        <f t="shared" si="246"/>
        <v>0</v>
      </c>
      <c r="U1774" s="76">
        <f t="shared" ca="1" si="247"/>
        <v>0</v>
      </c>
      <c r="V1774" s="76">
        <f t="shared" ca="1" si="253"/>
        <v>0</v>
      </c>
      <c r="W1774" s="76">
        <f t="shared" ca="1" si="248"/>
        <v>0</v>
      </c>
      <c r="Y1774" s="106" t="str">
        <f t="shared" si="249"/>
        <v>prüfen</v>
      </c>
      <c r="Z1774" s="107" t="str">
        <f ca="1">IFERROR(OFFSET(MD!$U$5,MATCH(Grundlagen_Abrechnung_KAE!$E1774,MD_GENDER,0),0),"")</f>
        <v/>
      </c>
      <c r="AA1774" s="104">
        <f t="shared" si="250"/>
        <v>0</v>
      </c>
      <c r="AC1774" s="104">
        <f t="shared" si="251"/>
        <v>0</v>
      </c>
      <c r="AD1774" s="104">
        <f ca="1">IF(F1774="Arbeitgeberähnliche Stellung",OFFSET(MD!$Q$5,MATCH(Grundlagen_Abrechnung_KAE!$AK$7,MD_JAHR,0),0)*$H1774,IF(J1774&gt;0,AC1774,I1774))</f>
        <v>0</v>
      </c>
      <c r="AF1774" s="85" t="e">
        <f ca="1">OFFSET(MD!$P$5,MATCH($AK$7,MD_JAHR,0),0)*12</f>
        <v>#VALUE!</v>
      </c>
      <c r="AG1774" s="85">
        <f t="shared" si="252"/>
        <v>0</v>
      </c>
      <c r="AH1774" s="81"/>
      <c r="AJ1774" s="72"/>
      <c r="AK1774" s="72"/>
      <c r="AL1774" s="72"/>
      <c r="AM1774" s="72"/>
      <c r="AN1774" s="72"/>
    </row>
    <row r="1775" spans="2:40" ht="15" customHeight="1" x14ac:dyDescent="0.2">
      <c r="B1775" s="78"/>
      <c r="C1775" s="78"/>
      <c r="D1775" s="78"/>
      <c r="E1775" s="79"/>
      <c r="F1775" s="80"/>
      <c r="G1775" s="73"/>
      <c r="H1775" s="82"/>
      <c r="I1775" s="93"/>
      <c r="J1775" s="90"/>
      <c r="K1775" s="83"/>
      <c r="L1775" s="83"/>
      <c r="M1775" s="84"/>
      <c r="N1775" s="83"/>
      <c r="O1775" s="104" t="str">
        <f ca="1">IF($B1775="","",IF(F1775="Arbeitgeberähnliche Stellung",OFFSET(MD!$Q$5,MATCH(Grundlagen_Abrechnung_KAE!$AK$7,MD_JAHR,0),0)*$H1775,IF(((AD1775/12*M1775*12)+N1775)&gt;AF1775,AF1775/12,((AD1775/12*M1775*12)+N1775)/12)))</f>
        <v/>
      </c>
      <c r="P1775" s="90"/>
      <c r="Q1775" s="90"/>
      <c r="R1775" s="104">
        <f t="shared" si="245"/>
        <v>0</v>
      </c>
      <c r="T1775" s="145">
        <f t="shared" si="246"/>
        <v>0</v>
      </c>
      <c r="U1775" s="76">
        <f t="shared" ca="1" si="247"/>
        <v>0</v>
      </c>
      <c r="V1775" s="76">
        <f t="shared" ca="1" si="253"/>
        <v>0</v>
      </c>
      <c r="W1775" s="76">
        <f t="shared" ca="1" si="248"/>
        <v>0</v>
      </c>
      <c r="Y1775" s="106" t="str">
        <f t="shared" si="249"/>
        <v>prüfen</v>
      </c>
      <c r="Z1775" s="107" t="str">
        <f ca="1">IFERROR(OFFSET(MD!$U$5,MATCH(Grundlagen_Abrechnung_KAE!$E1775,MD_GENDER,0),0),"")</f>
        <v/>
      </c>
      <c r="AA1775" s="104">
        <f t="shared" si="250"/>
        <v>0</v>
      </c>
      <c r="AC1775" s="104">
        <f t="shared" si="251"/>
        <v>0</v>
      </c>
      <c r="AD1775" s="104">
        <f ca="1">IF(F1775="Arbeitgeberähnliche Stellung",OFFSET(MD!$Q$5,MATCH(Grundlagen_Abrechnung_KAE!$AK$7,MD_JAHR,0),0)*$H1775,IF(J1775&gt;0,AC1775,I1775))</f>
        <v>0</v>
      </c>
      <c r="AF1775" s="85" t="e">
        <f ca="1">OFFSET(MD!$P$5,MATCH($AK$7,MD_JAHR,0),0)*12</f>
        <v>#VALUE!</v>
      </c>
      <c r="AG1775" s="85">
        <f t="shared" si="252"/>
        <v>0</v>
      </c>
      <c r="AH1775" s="81"/>
      <c r="AJ1775" s="72"/>
      <c r="AK1775" s="72"/>
      <c r="AL1775" s="72"/>
      <c r="AM1775" s="72"/>
      <c r="AN1775" s="72"/>
    </row>
    <row r="1776" spans="2:40" ht="15" customHeight="1" x14ac:dyDescent="0.2">
      <c r="B1776" s="78"/>
      <c r="C1776" s="78"/>
      <c r="D1776" s="78"/>
      <c r="E1776" s="79"/>
      <c r="F1776" s="80"/>
      <c r="G1776" s="73"/>
      <c r="H1776" s="82"/>
      <c r="I1776" s="93"/>
      <c r="J1776" s="90"/>
      <c r="K1776" s="83"/>
      <c r="L1776" s="83"/>
      <c r="M1776" s="84"/>
      <c r="N1776" s="83"/>
      <c r="O1776" s="104" t="str">
        <f ca="1">IF($B1776="","",IF(F1776="Arbeitgeberähnliche Stellung",OFFSET(MD!$Q$5,MATCH(Grundlagen_Abrechnung_KAE!$AK$7,MD_JAHR,0),0)*$H1776,IF(((AD1776/12*M1776*12)+N1776)&gt;AF1776,AF1776/12,((AD1776/12*M1776*12)+N1776)/12)))</f>
        <v/>
      </c>
      <c r="P1776" s="90"/>
      <c r="Q1776" s="90"/>
      <c r="R1776" s="104">
        <f t="shared" si="245"/>
        <v>0</v>
      </c>
      <c r="T1776" s="145">
        <f t="shared" si="246"/>
        <v>0</v>
      </c>
      <c r="U1776" s="76">
        <f t="shared" ca="1" si="247"/>
        <v>0</v>
      </c>
      <c r="V1776" s="76">
        <f t="shared" ca="1" si="253"/>
        <v>0</v>
      </c>
      <c r="W1776" s="76">
        <f t="shared" ca="1" si="248"/>
        <v>0</v>
      </c>
      <c r="Y1776" s="106" t="str">
        <f t="shared" si="249"/>
        <v>prüfen</v>
      </c>
      <c r="Z1776" s="107" t="str">
        <f ca="1">IFERROR(OFFSET(MD!$U$5,MATCH(Grundlagen_Abrechnung_KAE!$E1776,MD_GENDER,0),0),"")</f>
        <v/>
      </c>
      <c r="AA1776" s="104">
        <f t="shared" si="250"/>
        <v>0</v>
      </c>
      <c r="AC1776" s="104">
        <f t="shared" si="251"/>
        <v>0</v>
      </c>
      <c r="AD1776" s="104">
        <f ca="1">IF(F1776="Arbeitgeberähnliche Stellung",OFFSET(MD!$Q$5,MATCH(Grundlagen_Abrechnung_KAE!$AK$7,MD_JAHR,0),0)*$H1776,IF(J1776&gt;0,AC1776,I1776))</f>
        <v>0</v>
      </c>
      <c r="AF1776" s="85" t="e">
        <f ca="1">OFFSET(MD!$P$5,MATCH($AK$7,MD_JAHR,0),0)*12</f>
        <v>#VALUE!</v>
      </c>
      <c r="AG1776" s="85">
        <f t="shared" si="252"/>
        <v>0</v>
      </c>
      <c r="AH1776" s="81"/>
      <c r="AJ1776" s="72"/>
      <c r="AK1776" s="72"/>
      <c r="AL1776" s="72"/>
      <c r="AM1776" s="72"/>
      <c r="AN1776" s="72"/>
    </row>
    <row r="1777" spans="2:40" ht="15" customHeight="1" x14ac:dyDescent="0.2">
      <c r="B1777" s="78"/>
      <c r="C1777" s="78"/>
      <c r="D1777" s="78"/>
      <c r="E1777" s="79"/>
      <c r="F1777" s="80"/>
      <c r="G1777" s="73"/>
      <c r="H1777" s="82"/>
      <c r="I1777" s="93"/>
      <c r="J1777" s="90"/>
      <c r="K1777" s="83"/>
      <c r="L1777" s="83"/>
      <c r="M1777" s="84"/>
      <c r="N1777" s="83"/>
      <c r="O1777" s="104" t="str">
        <f ca="1">IF($B1777="","",IF(F1777="Arbeitgeberähnliche Stellung",OFFSET(MD!$Q$5,MATCH(Grundlagen_Abrechnung_KAE!$AK$7,MD_JAHR,0),0)*$H1777,IF(((AD1777/12*M1777*12)+N1777)&gt;AF1777,AF1777/12,((AD1777/12*M1777*12)+N1777)/12)))</f>
        <v/>
      </c>
      <c r="P1777" s="90"/>
      <c r="Q1777" s="90"/>
      <c r="R1777" s="104">
        <f t="shared" si="245"/>
        <v>0</v>
      </c>
      <c r="T1777" s="145">
        <f t="shared" si="246"/>
        <v>0</v>
      </c>
      <c r="U1777" s="76">
        <f t="shared" ca="1" si="247"/>
        <v>0</v>
      </c>
      <c r="V1777" s="76">
        <f t="shared" ca="1" si="253"/>
        <v>0</v>
      </c>
      <c r="W1777" s="76">
        <f t="shared" ca="1" si="248"/>
        <v>0</v>
      </c>
      <c r="Y1777" s="106" t="str">
        <f t="shared" si="249"/>
        <v>prüfen</v>
      </c>
      <c r="Z1777" s="107" t="str">
        <f ca="1">IFERROR(OFFSET(MD!$U$5,MATCH(Grundlagen_Abrechnung_KAE!$E1777,MD_GENDER,0),0),"")</f>
        <v/>
      </c>
      <c r="AA1777" s="104">
        <f t="shared" si="250"/>
        <v>0</v>
      </c>
      <c r="AC1777" s="104">
        <f t="shared" si="251"/>
        <v>0</v>
      </c>
      <c r="AD1777" s="104">
        <f ca="1">IF(F1777="Arbeitgeberähnliche Stellung",OFFSET(MD!$Q$5,MATCH(Grundlagen_Abrechnung_KAE!$AK$7,MD_JAHR,0),0)*$H1777,IF(J1777&gt;0,AC1777,I1777))</f>
        <v>0</v>
      </c>
      <c r="AF1777" s="85" t="e">
        <f ca="1">OFFSET(MD!$P$5,MATCH($AK$7,MD_JAHR,0),0)*12</f>
        <v>#VALUE!</v>
      </c>
      <c r="AG1777" s="85">
        <f t="shared" si="252"/>
        <v>0</v>
      </c>
      <c r="AH1777" s="81"/>
      <c r="AJ1777" s="72"/>
      <c r="AK1777" s="72"/>
      <c r="AL1777" s="72"/>
      <c r="AM1777" s="72"/>
      <c r="AN1777" s="72"/>
    </row>
    <row r="1778" spans="2:40" ht="15" customHeight="1" x14ac:dyDescent="0.2">
      <c r="B1778" s="78"/>
      <c r="C1778" s="78"/>
      <c r="D1778" s="78"/>
      <c r="E1778" s="79"/>
      <c r="F1778" s="80"/>
      <c r="G1778" s="73"/>
      <c r="H1778" s="82"/>
      <c r="I1778" s="93"/>
      <c r="J1778" s="90"/>
      <c r="K1778" s="83"/>
      <c r="L1778" s="83"/>
      <c r="M1778" s="84"/>
      <c r="N1778" s="83"/>
      <c r="O1778" s="104" t="str">
        <f ca="1">IF($B1778="","",IF(F1778="Arbeitgeberähnliche Stellung",OFFSET(MD!$Q$5,MATCH(Grundlagen_Abrechnung_KAE!$AK$7,MD_JAHR,0),0)*$H1778,IF(((AD1778/12*M1778*12)+N1778)&gt;AF1778,AF1778/12,((AD1778/12*M1778*12)+N1778)/12)))</f>
        <v/>
      </c>
      <c r="P1778" s="90"/>
      <c r="Q1778" s="90"/>
      <c r="R1778" s="104">
        <f t="shared" si="245"/>
        <v>0</v>
      </c>
      <c r="T1778" s="145">
        <f t="shared" si="246"/>
        <v>0</v>
      </c>
      <c r="U1778" s="76">
        <f t="shared" ca="1" si="247"/>
        <v>0</v>
      </c>
      <c r="V1778" s="76">
        <f t="shared" ca="1" si="253"/>
        <v>0</v>
      </c>
      <c r="W1778" s="76">
        <f t="shared" ca="1" si="248"/>
        <v>0</v>
      </c>
      <c r="Y1778" s="106" t="str">
        <f t="shared" si="249"/>
        <v>prüfen</v>
      </c>
      <c r="Z1778" s="107" t="str">
        <f ca="1">IFERROR(OFFSET(MD!$U$5,MATCH(Grundlagen_Abrechnung_KAE!$E1778,MD_GENDER,0),0),"")</f>
        <v/>
      </c>
      <c r="AA1778" s="104">
        <f t="shared" si="250"/>
        <v>0</v>
      </c>
      <c r="AC1778" s="104">
        <f t="shared" si="251"/>
        <v>0</v>
      </c>
      <c r="AD1778" s="104">
        <f ca="1">IF(F1778="Arbeitgeberähnliche Stellung",OFFSET(MD!$Q$5,MATCH(Grundlagen_Abrechnung_KAE!$AK$7,MD_JAHR,0),0)*$H1778,IF(J1778&gt;0,AC1778,I1778))</f>
        <v>0</v>
      </c>
      <c r="AF1778" s="85" t="e">
        <f ca="1">OFFSET(MD!$P$5,MATCH($AK$7,MD_JAHR,0),0)*12</f>
        <v>#VALUE!</v>
      </c>
      <c r="AG1778" s="85">
        <f t="shared" si="252"/>
        <v>0</v>
      </c>
      <c r="AH1778" s="81"/>
      <c r="AJ1778" s="72"/>
      <c r="AK1778" s="72"/>
      <c r="AL1778" s="72"/>
      <c r="AM1778" s="72"/>
      <c r="AN1778" s="72"/>
    </row>
    <row r="1779" spans="2:40" ht="15" customHeight="1" x14ac:dyDescent="0.2">
      <c r="B1779" s="78"/>
      <c r="C1779" s="78"/>
      <c r="D1779" s="78"/>
      <c r="E1779" s="79"/>
      <c r="F1779" s="80"/>
      <c r="G1779" s="73"/>
      <c r="H1779" s="82"/>
      <c r="I1779" s="93"/>
      <c r="J1779" s="90"/>
      <c r="K1779" s="83"/>
      <c r="L1779" s="83"/>
      <c r="M1779" s="84"/>
      <c r="N1779" s="83"/>
      <c r="O1779" s="104" t="str">
        <f ca="1">IF($B1779="","",IF(F1779="Arbeitgeberähnliche Stellung",OFFSET(MD!$Q$5,MATCH(Grundlagen_Abrechnung_KAE!$AK$7,MD_JAHR,0),0)*$H1779,IF(((AD1779/12*M1779*12)+N1779)&gt;AF1779,AF1779/12,((AD1779/12*M1779*12)+N1779)/12)))</f>
        <v/>
      </c>
      <c r="P1779" s="90"/>
      <c r="Q1779" s="90"/>
      <c r="R1779" s="104">
        <f t="shared" si="245"/>
        <v>0</v>
      </c>
      <c r="T1779" s="145">
        <f t="shared" si="246"/>
        <v>0</v>
      </c>
      <c r="U1779" s="76">
        <f t="shared" ca="1" si="247"/>
        <v>0</v>
      </c>
      <c r="V1779" s="76">
        <f t="shared" ca="1" si="253"/>
        <v>0</v>
      </c>
      <c r="W1779" s="76">
        <f t="shared" ca="1" si="248"/>
        <v>0</v>
      </c>
      <c r="Y1779" s="106" t="str">
        <f t="shared" si="249"/>
        <v>prüfen</v>
      </c>
      <c r="Z1779" s="107" t="str">
        <f ca="1">IFERROR(OFFSET(MD!$U$5,MATCH(Grundlagen_Abrechnung_KAE!$E1779,MD_GENDER,0),0),"")</f>
        <v/>
      </c>
      <c r="AA1779" s="104">
        <f t="shared" si="250"/>
        <v>0</v>
      </c>
      <c r="AC1779" s="104">
        <f t="shared" si="251"/>
        <v>0</v>
      </c>
      <c r="AD1779" s="104">
        <f ca="1">IF(F1779="Arbeitgeberähnliche Stellung",OFFSET(MD!$Q$5,MATCH(Grundlagen_Abrechnung_KAE!$AK$7,MD_JAHR,0),0)*$H1779,IF(J1779&gt;0,AC1779,I1779))</f>
        <v>0</v>
      </c>
      <c r="AF1779" s="85" t="e">
        <f ca="1">OFFSET(MD!$P$5,MATCH($AK$7,MD_JAHR,0),0)*12</f>
        <v>#VALUE!</v>
      </c>
      <c r="AG1779" s="85">
        <f t="shared" si="252"/>
        <v>0</v>
      </c>
      <c r="AH1779" s="81"/>
      <c r="AJ1779" s="72"/>
      <c r="AK1779" s="72"/>
      <c r="AL1779" s="72"/>
      <c r="AM1779" s="72"/>
      <c r="AN1779" s="72"/>
    </row>
    <row r="1780" spans="2:40" ht="15" customHeight="1" x14ac:dyDescent="0.2">
      <c r="B1780" s="78"/>
      <c r="C1780" s="78"/>
      <c r="D1780" s="78"/>
      <c r="E1780" s="79"/>
      <c r="F1780" s="80"/>
      <c r="G1780" s="73"/>
      <c r="H1780" s="82"/>
      <c r="I1780" s="93"/>
      <c r="J1780" s="90"/>
      <c r="K1780" s="83"/>
      <c r="L1780" s="83"/>
      <c r="M1780" s="84"/>
      <c r="N1780" s="83"/>
      <c r="O1780" s="104" t="str">
        <f ca="1">IF($B1780="","",IF(F1780="Arbeitgeberähnliche Stellung",OFFSET(MD!$Q$5,MATCH(Grundlagen_Abrechnung_KAE!$AK$7,MD_JAHR,0),0)*$H1780,IF(((AD1780/12*M1780*12)+N1780)&gt;AF1780,AF1780/12,((AD1780/12*M1780*12)+N1780)/12)))</f>
        <v/>
      </c>
      <c r="P1780" s="90"/>
      <c r="Q1780" s="90"/>
      <c r="R1780" s="104">
        <f t="shared" si="245"/>
        <v>0</v>
      </c>
      <c r="T1780" s="145">
        <f t="shared" si="246"/>
        <v>0</v>
      </c>
      <c r="U1780" s="76">
        <f t="shared" ca="1" si="247"/>
        <v>0</v>
      </c>
      <c r="V1780" s="76">
        <f t="shared" ca="1" si="253"/>
        <v>0</v>
      </c>
      <c r="W1780" s="76">
        <f t="shared" ca="1" si="248"/>
        <v>0</v>
      </c>
      <c r="Y1780" s="106" t="str">
        <f t="shared" si="249"/>
        <v>prüfen</v>
      </c>
      <c r="Z1780" s="107" t="str">
        <f ca="1">IFERROR(OFFSET(MD!$U$5,MATCH(Grundlagen_Abrechnung_KAE!$E1780,MD_GENDER,0),0),"")</f>
        <v/>
      </c>
      <c r="AA1780" s="104">
        <f t="shared" si="250"/>
        <v>0</v>
      </c>
      <c r="AC1780" s="104">
        <f t="shared" si="251"/>
        <v>0</v>
      </c>
      <c r="AD1780" s="104">
        <f ca="1">IF(F1780="Arbeitgeberähnliche Stellung",OFFSET(MD!$Q$5,MATCH(Grundlagen_Abrechnung_KAE!$AK$7,MD_JAHR,0),0)*$H1780,IF(J1780&gt;0,AC1780,I1780))</f>
        <v>0</v>
      </c>
      <c r="AF1780" s="85" t="e">
        <f ca="1">OFFSET(MD!$P$5,MATCH($AK$7,MD_JAHR,0),0)*12</f>
        <v>#VALUE!</v>
      </c>
      <c r="AG1780" s="85">
        <f t="shared" si="252"/>
        <v>0</v>
      </c>
      <c r="AH1780" s="81"/>
      <c r="AJ1780" s="72"/>
      <c r="AK1780" s="72"/>
      <c r="AL1780" s="72"/>
      <c r="AM1780" s="72"/>
      <c r="AN1780" s="72"/>
    </row>
    <row r="1781" spans="2:40" ht="15" customHeight="1" x14ac:dyDescent="0.2">
      <c r="B1781" s="78"/>
      <c r="C1781" s="78"/>
      <c r="D1781" s="78"/>
      <c r="E1781" s="79"/>
      <c r="F1781" s="80"/>
      <c r="G1781" s="73"/>
      <c r="H1781" s="82"/>
      <c r="I1781" s="93"/>
      <c r="J1781" s="90"/>
      <c r="K1781" s="83"/>
      <c r="L1781" s="83"/>
      <c r="M1781" s="84"/>
      <c r="N1781" s="83"/>
      <c r="O1781" s="104" t="str">
        <f ca="1">IF($B1781="","",IF(F1781="Arbeitgeberähnliche Stellung",OFFSET(MD!$Q$5,MATCH(Grundlagen_Abrechnung_KAE!$AK$7,MD_JAHR,0),0)*$H1781,IF(((AD1781/12*M1781*12)+N1781)&gt;AF1781,AF1781/12,((AD1781/12*M1781*12)+N1781)/12)))</f>
        <v/>
      </c>
      <c r="P1781" s="90"/>
      <c r="Q1781" s="90"/>
      <c r="R1781" s="104">
        <f t="shared" si="245"/>
        <v>0</v>
      </c>
      <c r="T1781" s="145">
        <f t="shared" si="246"/>
        <v>0</v>
      </c>
      <c r="U1781" s="76">
        <f t="shared" ca="1" si="247"/>
        <v>0</v>
      </c>
      <c r="V1781" s="76">
        <f t="shared" ca="1" si="253"/>
        <v>0</v>
      </c>
      <c r="W1781" s="76">
        <f t="shared" ca="1" si="248"/>
        <v>0</v>
      </c>
      <c r="Y1781" s="106" t="str">
        <f t="shared" si="249"/>
        <v>prüfen</v>
      </c>
      <c r="Z1781" s="107" t="str">
        <f ca="1">IFERROR(OFFSET(MD!$U$5,MATCH(Grundlagen_Abrechnung_KAE!$E1781,MD_GENDER,0),0),"")</f>
        <v/>
      </c>
      <c r="AA1781" s="104">
        <f t="shared" si="250"/>
        <v>0</v>
      </c>
      <c r="AC1781" s="104">
        <f t="shared" si="251"/>
        <v>0</v>
      </c>
      <c r="AD1781" s="104">
        <f ca="1">IF(F1781="Arbeitgeberähnliche Stellung",OFFSET(MD!$Q$5,MATCH(Grundlagen_Abrechnung_KAE!$AK$7,MD_JAHR,0),0)*$H1781,IF(J1781&gt;0,AC1781,I1781))</f>
        <v>0</v>
      </c>
      <c r="AF1781" s="85" t="e">
        <f ca="1">OFFSET(MD!$P$5,MATCH($AK$7,MD_JAHR,0),0)*12</f>
        <v>#VALUE!</v>
      </c>
      <c r="AG1781" s="85">
        <f t="shared" si="252"/>
        <v>0</v>
      </c>
      <c r="AH1781" s="81"/>
      <c r="AJ1781" s="72"/>
      <c r="AK1781" s="72"/>
      <c r="AL1781" s="72"/>
      <c r="AM1781" s="72"/>
      <c r="AN1781" s="72"/>
    </row>
    <row r="1782" spans="2:40" ht="15" customHeight="1" x14ac:dyDescent="0.2">
      <c r="B1782" s="78"/>
      <c r="C1782" s="78"/>
      <c r="D1782" s="78"/>
      <c r="E1782" s="79"/>
      <c r="F1782" s="80"/>
      <c r="G1782" s="73"/>
      <c r="H1782" s="82"/>
      <c r="I1782" s="93"/>
      <c r="J1782" s="90"/>
      <c r="K1782" s="83"/>
      <c r="L1782" s="83"/>
      <c r="M1782" s="84"/>
      <c r="N1782" s="83"/>
      <c r="O1782" s="104" t="str">
        <f ca="1">IF($B1782="","",IF(F1782="Arbeitgeberähnliche Stellung",OFFSET(MD!$Q$5,MATCH(Grundlagen_Abrechnung_KAE!$AK$7,MD_JAHR,0),0)*$H1782,IF(((AD1782/12*M1782*12)+N1782)&gt;AF1782,AF1782/12,((AD1782/12*M1782*12)+N1782)/12)))</f>
        <v/>
      </c>
      <c r="P1782" s="90"/>
      <c r="Q1782" s="90"/>
      <c r="R1782" s="104">
        <f t="shared" si="245"/>
        <v>0</v>
      </c>
      <c r="T1782" s="145">
        <f t="shared" si="246"/>
        <v>0</v>
      </c>
      <c r="U1782" s="76">
        <f t="shared" ca="1" si="247"/>
        <v>0</v>
      </c>
      <c r="V1782" s="76">
        <f t="shared" ca="1" si="253"/>
        <v>0</v>
      </c>
      <c r="W1782" s="76">
        <f t="shared" ca="1" si="248"/>
        <v>0</v>
      </c>
      <c r="Y1782" s="106" t="str">
        <f t="shared" si="249"/>
        <v>prüfen</v>
      </c>
      <c r="Z1782" s="107" t="str">
        <f ca="1">IFERROR(OFFSET(MD!$U$5,MATCH(Grundlagen_Abrechnung_KAE!$E1782,MD_GENDER,0),0),"")</f>
        <v/>
      </c>
      <c r="AA1782" s="104">
        <f t="shared" si="250"/>
        <v>0</v>
      </c>
      <c r="AC1782" s="104">
        <f t="shared" si="251"/>
        <v>0</v>
      </c>
      <c r="AD1782" s="104">
        <f ca="1">IF(F1782="Arbeitgeberähnliche Stellung",OFFSET(MD!$Q$5,MATCH(Grundlagen_Abrechnung_KAE!$AK$7,MD_JAHR,0),0)*$H1782,IF(J1782&gt;0,AC1782,I1782))</f>
        <v>0</v>
      </c>
      <c r="AF1782" s="85" t="e">
        <f ca="1">OFFSET(MD!$P$5,MATCH($AK$7,MD_JAHR,0),0)*12</f>
        <v>#VALUE!</v>
      </c>
      <c r="AG1782" s="85">
        <f t="shared" si="252"/>
        <v>0</v>
      </c>
      <c r="AH1782" s="81"/>
      <c r="AJ1782" s="72"/>
      <c r="AK1782" s="72"/>
      <c r="AL1782" s="72"/>
      <c r="AM1782" s="72"/>
      <c r="AN1782" s="72"/>
    </row>
    <row r="1783" spans="2:40" ht="15" customHeight="1" x14ac:dyDescent="0.2">
      <c r="B1783" s="78"/>
      <c r="C1783" s="78"/>
      <c r="D1783" s="78"/>
      <c r="E1783" s="79"/>
      <c r="F1783" s="80"/>
      <c r="G1783" s="73"/>
      <c r="H1783" s="82"/>
      <c r="I1783" s="93"/>
      <c r="J1783" s="90"/>
      <c r="K1783" s="83"/>
      <c r="L1783" s="83"/>
      <c r="M1783" s="84"/>
      <c r="N1783" s="83"/>
      <c r="O1783" s="104" t="str">
        <f ca="1">IF($B1783="","",IF(F1783="Arbeitgeberähnliche Stellung",OFFSET(MD!$Q$5,MATCH(Grundlagen_Abrechnung_KAE!$AK$7,MD_JAHR,0),0)*$H1783,IF(((AD1783/12*M1783*12)+N1783)&gt;AF1783,AF1783/12,((AD1783/12*M1783*12)+N1783)/12)))</f>
        <v/>
      </c>
      <c r="P1783" s="90"/>
      <c r="Q1783" s="90"/>
      <c r="R1783" s="104">
        <f t="shared" si="245"/>
        <v>0</v>
      </c>
      <c r="T1783" s="145">
        <f t="shared" si="246"/>
        <v>0</v>
      </c>
      <c r="U1783" s="76">
        <f t="shared" ca="1" si="247"/>
        <v>0</v>
      </c>
      <c r="V1783" s="76">
        <f t="shared" ca="1" si="253"/>
        <v>0</v>
      </c>
      <c r="W1783" s="76">
        <f t="shared" ca="1" si="248"/>
        <v>0</v>
      </c>
      <c r="Y1783" s="106" t="str">
        <f t="shared" si="249"/>
        <v>prüfen</v>
      </c>
      <c r="Z1783" s="107" t="str">
        <f ca="1">IFERROR(OFFSET(MD!$U$5,MATCH(Grundlagen_Abrechnung_KAE!$E1783,MD_GENDER,0),0),"")</f>
        <v/>
      </c>
      <c r="AA1783" s="104">
        <f t="shared" si="250"/>
        <v>0</v>
      </c>
      <c r="AC1783" s="104">
        <f t="shared" si="251"/>
        <v>0</v>
      </c>
      <c r="AD1783" s="104">
        <f ca="1">IF(F1783="Arbeitgeberähnliche Stellung",OFFSET(MD!$Q$5,MATCH(Grundlagen_Abrechnung_KAE!$AK$7,MD_JAHR,0),0)*$H1783,IF(J1783&gt;0,AC1783,I1783))</f>
        <v>0</v>
      </c>
      <c r="AF1783" s="85" t="e">
        <f ca="1">OFFSET(MD!$P$5,MATCH($AK$7,MD_JAHR,0),0)*12</f>
        <v>#VALUE!</v>
      </c>
      <c r="AG1783" s="85">
        <f t="shared" si="252"/>
        <v>0</v>
      </c>
      <c r="AH1783" s="81"/>
      <c r="AJ1783" s="72"/>
      <c r="AK1783" s="72"/>
      <c r="AL1783" s="72"/>
      <c r="AM1783" s="72"/>
      <c r="AN1783" s="72"/>
    </row>
    <row r="1784" spans="2:40" ht="15" customHeight="1" x14ac:dyDescent="0.2">
      <c r="B1784" s="78"/>
      <c r="C1784" s="78"/>
      <c r="D1784" s="78"/>
      <c r="E1784" s="79"/>
      <c r="F1784" s="80"/>
      <c r="G1784" s="73"/>
      <c r="H1784" s="82"/>
      <c r="I1784" s="93"/>
      <c r="J1784" s="90"/>
      <c r="K1784" s="83"/>
      <c r="L1784" s="83"/>
      <c r="M1784" s="84"/>
      <c r="N1784" s="83"/>
      <c r="O1784" s="104" t="str">
        <f ca="1">IF($B1784="","",IF(F1784="Arbeitgeberähnliche Stellung",OFFSET(MD!$Q$5,MATCH(Grundlagen_Abrechnung_KAE!$AK$7,MD_JAHR,0),0)*$H1784,IF(((AD1784/12*M1784*12)+N1784)&gt;AF1784,AF1784/12,((AD1784/12*M1784*12)+N1784)/12)))</f>
        <v/>
      </c>
      <c r="P1784" s="90"/>
      <c r="Q1784" s="90"/>
      <c r="R1784" s="104">
        <f t="shared" si="245"/>
        <v>0</v>
      </c>
      <c r="T1784" s="145">
        <f t="shared" si="246"/>
        <v>0</v>
      </c>
      <c r="U1784" s="76">
        <f t="shared" ca="1" si="247"/>
        <v>0</v>
      </c>
      <c r="V1784" s="76">
        <f t="shared" ca="1" si="253"/>
        <v>0</v>
      </c>
      <c r="W1784" s="76">
        <f t="shared" ca="1" si="248"/>
        <v>0</v>
      </c>
      <c r="Y1784" s="106" t="str">
        <f t="shared" si="249"/>
        <v>prüfen</v>
      </c>
      <c r="Z1784" s="107" t="str">
        <f ca="1">IFERROR(OFFSET(MD!$U$5,MATCH(Grundlagen_Abrechnung_KAE!$E1784,MD_GENDER,0),0),"")</f>
        <v/>
      </c>
      <c r="AA1784" s="104">
        <f t="shared" si="250"/>
        <v>0</v>
      </c>
      <c r="AC1784" s="104">
        <f t="shared" si="251"/>
        <v>0</v>
      </c>
      <c r="AD1784" s="104">
        <f ca="1">IF(F1784="Arbeitgeberähnliche Stellung",OFFSET(MD!$Q$5,MATCH(Grundlagen_Abrechnung_KAE!$AK$7,MD_JAHR,0),0)*$H1784,IF(J1784&gt;0,AC1784,I1784))</f>
        <v>0</v>
      </c>
      <c r="AF1784" s="85" t="e">
        <f ca="1">OFFSET(MD!$P$5,MATCH($AK$7,MD_JAHR,0),0)*12</f>
        <v>#VALUE!</v>
      </c>
      <c r="AG1784" s="85">
        <f t="shared" si="252"/>
        <v>0</v>
      </c>
      <c r="AH1784" s="81"/>
      <c r="AJ1784" s="72"/>
      <c r="AK1784" s="72"/>
      <c r="AL1784" s="72"/>
      <c r="AM1784" s="72"/>
      <c r="AN1784" s="72"/>
    </row>
    <row r="1785" spans="2:40" ht="15" customHeight="1" x14ac:dyDescent="0.2">
      <c r="B1785" s="78"/>
      <c r="C1785" s="78"/>
      <c r="D1785" s="78"/>
      <c r="E1785" s="79"/>
      <c r="F1785" s="80"/>
      <c r="G1785" s="73"/>
      <c r="H1785" s="82"/>
      <c r="I1785" s="93"/>
      <c r="J1785" s="90"/>
      <c r="K1785" s="83"/>
      <c r="L1785" s="83"/>
      <c r="M1785" s="84"/>
      <c r="N1785" s="83"/>
      <c r="O1785" s="104" t="str">
        <f ca="1">IF($B1785="","",IF(F1785="Arbeitgeberähnliche Stellung",OFFSET(MD!$Q$5,MATCH(Grundlagen_Abrechnung_KAE!$AK$7,MD_JAHR,0),0)*$H1785,IF(((AD1785/12*M1785*12)+N1785)&gt;AF1785,AF1785/12,((AD1785/12*M1785*12)+N1785)/12)))</f>
        <v/>
      </c>
      <c r="P1785" s="90"/>
      <c r="Q1785" s="90"/>
      <c r="R1785" s="104">
        <f t="shared" si="245"/>
        <v>0</v>
      </c>
      <c r="T1785" s="145">
        <f t="shared" si="246"/>
        <v>0</v>
      </c>
      <c r="U1785" s="76">
        <f t="shared" ca="1" si="247"/>
        <v>0</v>
      </c>
      <c r="V1785" s="76">
        <f t="shared" ca="1" si="253"/>
        <v>0</v>
      </c>
      <c r="W1785" s="76">
        <f t="shared" ca="1" si="248"/>
        <v>0</v>
      </c>
      <c r="Y1785" s="106" t="str">
        <f t="shared" si="249"/>
        <v>prüfen</v>
      </c>
      <c r="Z1785" s="107" t="str">
        <f ca="1">IFERROR(OFFSET(MD!$U$5,MATCH(Grundlagen_Abrechnung_KAE!$E1785,MD_GENDER,0),0),"")</f>
        <v/>
      </c>
      <c r="AA1785" s="104">
        <f t="shared" si="250"/>
        <v>0</v>
      </c>
      <c r="AC1785" s="104">
        <f t="shared" si="251"/>
        <v>0</v>
      </c>
      <c r="AD1785" s="104">
        <f ca="1">IF(F1785="Arbeitgeberähnliche Stellung",OFFSET(MD!$Q$5,MATCH(Grundlagen_Abrechnung_KAE!$AK$7,MD_JAHR,0),0)*$H1785,IF(J1785&gt;0,AC1785,I1785))</f>
        <v>0</v>
      </c>
      <c r="AF1785" s="85" t="e">
        <f ca="1">OFFSET(MD!$P$5,MATCH($AK$7,MD_JAHR,0),0)*12</f>
        <v>#VALUE!</v>
      </c>
      <c r="AG1785" s="85">
        <f t="shared" si="252"/>
        <v>0</v>
      </c>
      <c r="AH1785" s="81"/>
      <c r="AJ1785" s="72"/>
      <c r="AK1785" s="72"/>
      <c r="AL1785" s="72"/>
      <c r="AM1785" s="72"/>
      <c r="AN1785" s="72"/>
    </row>
    <row r="1786" spans="2:40" ht="15" customHeight="1" x14ac:dyDescent="0.2">
      <c r="B1786" s="78"/>
      <c r="C1786" s="78"/>
      <c r="D1786" s="78"/>
      <c r="E1786" s="79"/>
      <c r="F1786" s="80"/>
      <c r="G1786" s="73"/>
      <c r="H1786" s="82"/>
      <c r="I1786" s="93"/>
      <c r="J1786" s="90"/>
      <c r="K1786" s="83"/>
      <c r="L1786" s="83"/>
      <c r="M1786" s="84"/>
      <c r="N1786" s="83"/>
      <c r="O1786" s="104" t="str">
        <f ca="1">IF($B1786="","",IF(F1786="Arbeitgeberähnliche Stellung",OFFSET(MD!$Q$5,MATCH(Grundlagen_Abrechnung_KAE!$AK$7,MD_JAHR,0),0)*$H1786,IF(((AD1786/12*M1786*12)+N1786)&gt;AF1786,AF1786/12,((AD1786/12*M1786*12)+N1786)/12)))</f>
        <v/>
      </c>
      <c r="P1786" s="90"/>
      <c r="Q1786" s="90"/>
      <c r="R1786" s="104">
        <f t="shared" si="245"/>
        <v>0</v>
      </c>
      <c r="T1786" s="145">
        <f t="shared" si="246"/>
        <v>0</v>
      </c>
      <c r="U1786" s="76">
        <f t="shared" ca="1" si="247"/>
        <v>0</v>
      </c>
      <c r="V1786" s="76">
        <f t="shared" ca="1" si="253"/>
        <v>0</v>
      </c>
      <c r="W1786" s="76">
        <f t="shared" ca="1" si="248"/>
        <v>0</v>
      </c>
      <c r="Y1786" s="106" t="str">
        <f t="shared" si="249"/>
        <v>prüfen</v>
      </c>
      <c r="Z1786" s="107" t="str">
        <f ca="1">IFERROR(OFFSET(MD!$U$5,MATCH(Grundlagen_Abrechnung_KAE!$E1786,MD_GENDER,0),0),"")</f>
        <v/>
      </c>
      <c r="AA1786" s="104">
        <f t="shared" si="250"/>
        <v>0</v>
      </c>
      <c r="AC1786" s="104">
        <f t="shared" si="251"/>
        <v>0</v>
      </c>
      <c r="AD1786" s="104">
        <f ca="1">IF(F1786="Arbeitgeberähnliche Stellung",OFFSET(MD!$Q$5,MATCH(Grundlagen_Abrechnung_KAE!$AK$7,MD_JAHR,0),0)*$H1786,IF(J1786&gt;0,AC1786,I1786))</f>
        <v>0</v>
      </c>
      <c r="AF1786" s="85" t="e">
        <f ca="1">OFFSET(MD!$P$5,MATCH($AK$7,MD_JAHR,0),0)*12</f>
        <v>#VALUE!</v>
      </c>
      <c r="AG1786" s="85">
        <f t="shared" si="252"/>
        <v>0</v>
      </c>
      <c r="AH1786" s="81"/>
      <c r="AJ1786" s="72"/>
      <c r="AK1786" s="72"/>
      <c r="AL1786" s="72"/>
      <c r="AM1786" s="72"/>
      <c r="AN1786" s="72"/>
    </row>
    <row r="1787" spans="2:40" ht="15" customHeight="1" x14ac:dyDescent="0.2">
      <c r="B1787" s="78"/>
      <c r="C1787" s="78"/>
      <c r="D1787" s="78"/>
      <c r="E1787" s="79"/>
      <c r="F1787" s="80"/>
      <c r="G1787" s="73"/>
      <c r="H1787" s="82"/>
      <c r="I1787" s="93"/>
      <c r="J1787" s="90"/>
      <c r="K1787" s="83"/>
      <c r="L1787" s="83"/>
      <c r="M1787" s="84"/>
      <c r="N1787" s="83"/>
      <c r="O1787" s="104" t="str">
        <f ca="1">IF($B1787="","",IF(F1787="Arbeitgeberähnliche Stellung",OFFSET(MD!$Q$5,MATCH(Grundlagen_Abrechnung_KAE!$AK$7,MD_JAHR,0),0)*$H1787,IF(((AD1787/12*M1787*12)+N1787)&gt;AF1787,AF1787/12,((AD1787/12*M1787*12)+N1787)/12)))</f>
        <v/>
      </c>
      <c r="P1787" s="90"/>
      <c r="Q1787" s="90"/>
      <c r="R1787" s="104">
        <f t="shared" si="245"/>
        <v>0</v>
      </c>
      <c r="T1787" s="145">
        <f t="shared" si="246"/>
        <v>0</v>
      </c>
      <c r="U1787" s="76">
        <f t="shared" ca="1" si="247"/>
        <v>0</v>
      </c>
      <c r="V1787" s="76">
        <f t="shared" ca="1" si="253"/>
        <v>0</v>
      </c>
      <c r="W1787" s="76">
        <f t="shared" ca="1" si="248"/>
        <v>0</v>
      </c>
      <c r="Y1787" s="106" t="str">
        <f t="shared" si="249"/>
        <v>prüfen</v>
      </c>
      <c r="Z1787" s="107" t="str">
        <f ca="1">IFERROR(OFFSET(MD!$U$5,MATCH(Grundlagen_Abrechnung_KAE!$E1787,MD_GENDER,0),0),"")</f>
        <v/>
      </c>
      <c r="AA1787" s="104">
        <f t="shared" si="250"/>
        <v>0</v>
      </c>
      <c r="AC1787" s="104">
        <f t="shared" si="251"/>
        <v>0</v>
      </c>
      <c r="AD1787" s="104">
        <f ca="1">IF(F1787="Arbeitgeberähnliche Stellung",OFFSET(MD!$Q$5,MATCH(Grundlagen_Abrechnung_KAE!$AK$7,MD_JAHR,0),0)*$H1787,IF(J1787&gt;0,AC1787,I1787))</f>
        <v>0</v>
      </c>
      <c r="AF1787" s="85" t="e">
        <f ca="1">OFFSET(MD!$P$5,MATCH($AK$7,MD_JAHR,0),0)*12</f>
        <v>#VALUE!</v>
      </c>
      <c r="AG1787" s="85">
        <f t="shared" si="252"/>
        <v>0</v>
      </c>
      <c r="AH1787" s="81"/>
      <c r="AJ1787" s="72"/>
      <c r="AK1787" s="72"/>
      <c r="AL1787" s="72"/>
      <c r="AM1787" s="72"/>
      <c r="AN1787" s="72"/>
    </row>
    <row r="1788" spans="2:40" ht="15" customHeight="1" x14ac:dyDescent="0.2">
      <c r="B1788" s="78"/>
      <c r="C1788" s="78"/>
      <c r="D1788" s="78"/>
      <c r="E1788" s="79"/>
      <c r="F1788" s="80"/>
      <c r="G1788" s="73"/>
      <c r="H1788" s="82"/>
      <c r="I1788" s="93"/>
      <c r="J1788" s="90"/>
      <c r="K1788" s="83"/>
      <c r="L1788" s="83"/>
      <c r="M1788" s="84"/>
      <c r="N1788" s="83"/>
      <c r="O1788" s="104" t="str">
        <f ca="1">IF($B1788="","",IF(F1788="Arbeitgeberähnliche Stellung",OFFSET(MD!$Q$5,MATCH(Grundlagen_Abrechnung_KAE!$AK$7,MD_JAHR,0),0)*$H1788,IF(((AD1788/12*M1788*12)+N1788)&gt;AF1788,AF1788/12,((AD1788/12*M1788*12)+N1788)/12)))</f>
        <v/>
      </c>
      <c r="P1788" s="90"/>
      <c r="Q1788" s="90"/>
      <c r="R1788" s="104">
        <f t="shared" si="245"/>
        <v>0</v>
      </c>
      <c r="T1788" s="145">
        <f t="shared" si="246"/>
        <v>0</v>
      </c>
      <c r="U1788" s="76">
        <f t="shared" ca="1" si="247"/>
        <v>0</v>
      </c>
      <c r="V1788" s="76">
        <f t="shared" ca="1" si="253"/>
        <v>0</v>
      </c>
      <c r="W1788" s="76">
        <f t="shared" ca="1" si="248"/>
        <v>0</v>
      </c>
      <c r="Y1788" s="106" t="str">
        <f t="shared" si="249"/>
        <v>prüfen</v>
      </c>
      <c r="Z1788" s="107" t="str">
        <f ca="1">IFERROR(OFFSET(MD!$U$5,MATCH(Grundlagen_Abrechnung_KAE!$E1788,MD_GENDER,0),0),"")</f>
        <v/>
      </c>
      <c r="AA1788" s="104">
        <f t="shared" si="250"/>
        <v>0</v>
      </c>
      <c r="AC1788" s="104">
        <f t="shared" si="251"/>
        <v>0</v>
      </c>
      <c r="AD1788" s="104">
        <f ca="1">IF(F1788="Arbeitgeberähnliche Stellung",OFFSET(MD!$Q$5,MATCH(Grundlagen_Abrechnung_KAE!$AK$7,MD_JAHR,0),0)*$H1788,IF(J1788&gt;0,AC1788,I1788))</f>
        <v>0</v>
      </c>
      <c r="AF1788" s="85" t="e">
        <f ca="1">OFFSET(MD!$P$5,MATCH($AK$7,MD_JAHR,0),0)*12</f>
        <v>#VALUE!</v>
      </c>
      <c r="AG1788" s="85">
        <f t="shared" si="252"/>
        <v>0</v>
      </c>
      <c r="AH1788" s="81"/>
      <c r="AJ1788" s="72"/>
      <c r="AK1788" s="72"/>
      <c r="AL1788" s="72"/>
      <c r="AM1788" s="72"/>
      <c r="AN1788" s="72"/>
    </row>
    <row r="1789" spans="2:40" ht="15" customHeight="1" x14ac:dyDescent="0.2">
      <c r="B1789" s="78"/>
      <c r="C1789" s="78"/>
      <c r="D1789" s="78"/>
      <c r="E1789" s="79"/>
      <c r="F1789" s="80"/>
      <c r="G1789" s="73"/>
      <c r="H1789" s="82"/>
      <c r="I1789" s="93"/>
      <c r="J1789" s="90"/>
      <c r="K1789" s="83"/>
      <c r="L1789" s="83"/>
      <c r="M1789" s="84"/>
      <c r="N1789" s="83"/>
      <c r="O1789" s="104" t="str">
        <f ca="1">IF($B1789="","",IF(F1789="Arbeitgeberähnliche Stellung",OFFSET(MD!$Q$5,MATCH(Grundlagen_Abrechnung_KAE!$AK$7,MD_JAHR,0),0)*$H1789,IF(((AD1789/12*M1789*12)+N1789)&gt;AF1789,AF1789/12,((AD1789/12*M1789*12)+N1789)/12)))</f>
        <v/>
      </c>
      <c r="P1789" s="90"/>
      <c r="Q1789" s="90"/>
      <c r="R1789" s="104">
        <f t="shared" si="245"/>
        <v>0</v>
      </c>
      <c r="T1789" s="145">
        <f t="shared" si="246"/>
        <v>0</v>
      </c>
      <c r="U1789" s="76">
        <f t="shared" ca="1" si="247"/>
        <v>0</v>
      </c>
      <c r="V1789" s="76">
        <f t="shared" ca="1" si="253"/>
        <v>0</v>
      </c>
      <c r="W1789" s="76">
        <f t="shared" ca="1" si="248"/>
        <v>0</v>
      </c>
      <c r="Y1789" s="106" t="str">
        <f t="shared" si="249"/>
        <v>prüfen</v>
      </c>
      <c r="Z1789" s="107" t="str">
        <f ca="1">IFERROR(OFFSET(MD!$U$5,MATCH(Grundlagen_Abrechnung_KAE!$E1789,MD_GENDER,0),0),"")</f>
        <v/>
      </c>
      <c r="AA1789" s="104">
        <f t="shared" si="250"/>
        <v>0</v>
      </c>
      <c r="AC1789" s="104">
        <f t="shared" si="251"/>
        <v>0</v>
      </c>
      <c r="AD1789" s="104">
        <f ca="1">IF(F1789="Arbeitgeberähnliche Stellung",OFFSET(MD!$Q$5,MATCH(Grundlagen_Abrechnung_KAE!$AK$7,MD_JAHR,0),0)*$H1789,IF(J1789&gt;0,AC1789,I1789))</f>
        <v>0</v>
      </c>
      <c r="AF1789" s="85" t="e">
        <f ca="1">OFFSET(MD!$P$5,MATCH($AK$7,MD_JAHR,0),0)*12</f>
        <v>#VALUE!</v>
      </c>
      <c r="AG1789" s="85">
        <f t="shared" si="252"/>
        <v>0</v>
      </c>
      <c r="AH1789" s="81"/>
      <c r="AJ1789" s="72"/>
      <c r="AK1789" s="72"/>
      <c r="AL1789" s="72"/>
      <c r="AM1789" s="72"/>
      <c r="AN1789" s="72"/>
    </row>
    <row r="1790" spans="2:40" ht="15" customHeight="1" x14ac:dyDescent="0.2">
      <c r="B1790" s="78"/>
      <c r="C1790" s="78"/>
      <c r="D1790" s="78"/>
      <c r="E1790" s="79"/>
      <c r="F1790" s="80"/>
      <c r="G1790" s="73"/>
      <c r="H1790" s="82"/>
      <c r="I1790" s="93"/>
      <c r="J1790" s="90"/>
      <c r="K1790" s="83"/>
      <c r="L1790" s="83"/>
      <c r="M1790" s="84"/>
      <c r="N1790" s="83"/>
      <c r="O1790" s="104" t="str">
        <f ca="1">IF($B1790="","",IF(F1790="Arbeitgeberähnliche Stellung",OFFSET(MD!$Q$5,MATCH(Grundlagen_Abrechnung_KAE!$AK$7,MD_JAHR,0),0)*$H1790,IF(((AD1790/12*M1790*12)+N1790)&gt;AF1790,AF1790/12,((AD1790/12*M1790*12)+N1790)/12)))</f>
        <v/>
      </c>
      <c r="P1790" s="90"/>
      <c r="Q1790" s="90"/>
      <c r="R1790" s="104">
        <f t="shared" si="245"/>
        <v>0</v>
      </c>
      <c r="T1790" s="145">
        <f t="shared" si="246"/>
        <v>0</v>
      </c>
      <c r="U1790" s="76">
        <f t="shared" ca="1" si="247"/>
        <v>0</v>
      </c>
      <c r="V1790" s="76">
        <f t="shared" ca="1" si="253"/>
        <v>0</v>
      </c>
      <c r="W1790" s="76">
        <f t="shared" ca="1" si="248"/>
        <v>0</v>
      </c>
      <c r="Y1790" s="106" t="str">
        <f t="shared" si="249"/>
        <v>prüfen</v>
      </c>
      <c r="Z1790" s="107" t="str">
        <f ca="1">IFERROR(OFFSET(MD!$U$5,MATCH(Grundlagen_Abrechnung_KAE!$E1790,MD_GENDER,0),0),"")</f>
        <v/>
      </c>
      <c r="AA1790" s="104">
        <f t="shared" si="250"/>
        <v>0</v>
      </c>
      <c r="AC1790" s="104">
        <f t="shared" si="251"/>
        <v>0</v>
      </c>
      <c r="AD1790" s="104">
        <f ca="1">IF(F1790="Arbeitgeberähnliche Stellung",OFFSET(MD!$Q$5,MATCH(Grundlagen_Abrechnung_KAE!$AK$7,MD_JAHR,0),0)*$H1790,IF(J1790&gt;0,AC1790,I1790))</f>
        <v>0</v>
      </c>
      <c r="AF1790" s="85" t="e">
        <f ca="1">OFFSET(MD!$P$5,MATCH($AK$7,MD_JAHR,0),0)*12</f>
        <v>#VALUE!</v>
      </c>
      <c r="AG1790" s="85">
        <f t="shared" si="252"/>
        <v>0</v>
      </c>
      <c r="AH1790" s="81"/>
      <c r="AJ1790" s="72"/>
      <c r="AK1790" s="72"/>
      <c r="AL1790" s="72"/>
      <c r="AM1790" s="72"/>
      <c r="AN1790" s="72"/>
    </row>
    <row r="1791" spans="2:40" ht="15" customHeight="1" x14ac:dyDescent="0.2">
      <c r="B1791" s="78"/>
      <c r="C1791" s="78"/>
      <c r="D1791" s="78"/>
      <c r="E1791" s="79"/>
      <c r="F1791" s="80"/>
      <c r="G1791" s="73"/>
      <c r="H1791" s="82"/>
      <c r="I1791" s="93"/>
      <c r="J1791" s="90"/>
      <c r="K1791" s="83"/>
      <c r="L1791" s="83"/>
      <c r="M1791" s="84"/>
      <c r="N1791" s="83"/>
      <c r="O1791" s="104" t="str">
        <f ca="1">IF($B1791="","",IF(F1791="Arbeitgeberähnliche Stellung",OFFSET(MD!$Q$5,MATCH(Grundlagen_Abrechnung_KAE!$AK$7,MD_JAHR,0),0)*$H1791,IF(((AD1791/12*M1791*12)+N1791)&gt;AF1791,AF1791/12,((AD1791/12*M1791*12)+N1791)/12)))</f>
        <v/>
      </c>
      <c r="P1791" s="90"/>
      <c r="Q1791" s="90"/>
      <c r="R1791" s="104">
        <f t="shared" si="245"/>
        <v>0</v>
      </c>
      <c r="T1791" s="145">
        <f t="shared" si="246"/>
        <v>0</v>
      </c>
      <c r="U1791" s="76">
        <f t="shared" ca="1" si="247"/>
        <v>0</v>
      </c>
      <c r="V1791" s="76">
        <f t="shared" ca="1" si="253"/>
        <v>0</v>
      </c>
      <c r="W1791" s="76">
        <f t="shared" ca="1" si="248"/>
        <v>0</v>
      </c>
      <c r="Y1791" s="106" t="str">
        <f t="shared" si="249"/>
        <v>prüfen</v>
      </c>
      <c r="Z1791" s="107" t="str">
        <f ca="1">IFERROR(OFFSET(MD!$U$5,MATCH(Grundlagen_Abrechnung_KAE!$E1791,MD_GENDER,0),0),"")</f>
        <v/>
      </c>
      <c r="AA1791" s="104">
        <f t="shared" si="250"/>
        <v>0</v>
      </c>
      <c r="AC1791" s="104">
        <f t="shared" si="251"/>
        <v>0</v>
      </c>
      <c r="AD1791" s="104">
        <f ca="1">IF(F1791="Arbeitgeberähnliche Stellung",OFFSET(MD!$Q$5,MATCH(Grundlagen_Abrechnung_KAE!$AK$7,MD_JAHR,0),0)*$H1791,IF(J1791&gt;0,AC1791,I1791))</f>
        <v>0</v>
      </c>
      <c r="AF1791" s="85" t="e">
        <f ca="1">OFFSET(MD!$P$5,MATCH($AK$7,MD_JAHR,0),0)*12</f>
        <v>#VALUE!</v>
      </c>
      <c r="AG1791" s="85">
        <f t="shared" si="252"/>
        <v>0</v>
      </c>
      <c r="AH1791" s="81"/>
      <c r="AJ1791" s="72"/>
      <c r="AK1791" s="72"/>
      <c r="AL1791" s="72"/>
      <c r="AM1791" s="72"/>
      <c r="AN1791" s="72"/>
    </row>
    <row r="1792" spans="2:40" ht="15" customHeight="1" x14ac:dyDescent="0.2">
      <c r="B1792" s="78"/>
      <c r="C1792" s="78"/>
      <c r="D1792" s="78"/>
      <c r="E1792" s="79"/>
      <c r="F1792" s="80"/>
      <c r="G1792" s="73"/>
      <c r="H1792" s="82"/>
      <c r="I1792" s="93"/>
      <c r="J1792" s="90"/>
      <c r="K1792" s="83"/>
      <c r="L1792" s="83"/>
      <c r="M1792" s="84"/>
      <c r="N1792" s="83"/>
      <c r="O1792" s="104" t="str">
        <f ca="1">IF($B1792="","",IF(F1792="Arbeitgeberähnliche Stellung",OFFSET(MD!$Q$5,MATCH(Grundlagen_Abrechnung_KAE!$AK$7,MD_JAHR,0),0)*$H1792,IF(((AD1792/12*M1792*12)+N1792)&gt;AF1792,AF1792/12,((AD1792/12*M1792*12)+N1792)/12)))</f>
        <v/>
      </c>
      <c r="P1792" s="90"/>
      <c r="Q1792" s="90"/>
      <c r="R1792" s="104">
        <f t="shared" si="245"/>
        <v>0</v>
      </c>
      <c r="T1792" s="145">
        <f t="shared" si="246"/>
        <v>0</v>
      </c>
      <c r="U1792" s="76">
        <f t="shared" ca="1" si="247"/>
        <v>0</v>
      </c>
      <c r="V1792" s="76">
        <f t="shared" ca="1" si="253"/>
        <v>0</v>
      </c>
      <c r="W1792" s="76">
        <f t="shared" ca="1" si="248"/>
        <v>0</v>
      </c>
      <c r="Y1792" s="106" t="str">
        <f t="shared" si="249"/>
        <v>prüfen</v>
      </c>
      <c r="Z1792" s="107" t="str">
        <f ca="1">IFERROR(OFFSET(MD!$U$5,MATCH(Grundlagen_Abrechnung_KAE!$E1792,MD_GENDER,0),0),"")</f>
        <v/>
      </c>
      <c r="AA1792" s="104">
        <f t="shared" si="250"/>
        <v>0</v>
      </c>
      <c r="AC1792" s="104">
        <f t="shared" si="251"/>
        <v>0</v>
      </c>
      <c r="AD1792" s="104">
        <f ca="1">IF(F1792="Arbeitgeberähnliche Stellung",OFFSET(MD!$Q$5,MATCH(Grundlagen_Abrechnung_KAE!$AK$7,MD_JAHR,0),0)*$H1792,IF(J1792&gt;0,AC1792,I1792))</f>
        <v>0</v>
      </c>
      <c r="AF1792" s="85" t="e">
        <f ca="1">OFFSET(MD!$P$5,MATCH($AK$7,MD_JAHR,0),0)*12</f>
        <v>#VALUE!</v>
      </c>
      <c r="AG1792" s="85">
        <f t="shared" si="252"/>
        <v>0</v>
      </c>
      <c r="AH1792" s="81"/>
      <c r="AJ1792" s="72"/>
      <c r="AK1792" s="72"/>
      <c r="AL1792" s="72"/>
      <c r="AM1792" s="72"/>
      <c r="AN1792" s="72"/>
    </row>
    <row r="1793" spans="2:40" ht="15" customHeight="1" x14ac:dyDescent="0.2">
      <c r="B1793" s="78"/>
      <c r="C1793" s="78"/>
      <c r="D1793" s="78"/>
      <c r="E1793" s="79"/>
      <c r="F1793" s="80"/>
      <c r="G1793" s="73"/>
      <c r="H1793" s="82"/>
      <c r="I1793" s="93"/>
      <c r="J1793" s="90"/>
      <c r="K1793" s="83"/>
      <c r="L1793" s="83"/>
      <c r="M1793" s="84"/>
      <c r="N1793" s="83"/>
      <c r="O1793" s="104" t="str">
        <f ca="1">IF($B1793="","",IF(F1793="Arbeitgeberähnliche Stellung",OFFSET(MD!$Q$5,MATCH(Grundlagen_Abrechnung_KAE!$AK$7,MD_JAHR,0),0)*$H1793,IF(((AD1793/12*M1793*12)+N1793)&gt;AF1793,AF1793/12,((AD1793/12*M1793*12)+N1793)/12)))</f>
        <v/>
      </c>
      <c r="P1793" s="90"/>
      <c r="Q1793" s="90"/>
      <c r="R1793" s="104">
        <f t="shared" si="245"/>
        <v>0</v>
      </c>
      <c r="T1793" s="145">
        <f t="shared" si="246"/>
        <v>0</v>
      </c>
      <c r="U1793" s="76">
        <f t="shared" ca="1" si="247"/>
        <v>0</v>
      </c>
      <c r="V1793" s="76">
        <f t="shared" ca="1" si="253"/>
        <v>0</v>
      </c>
      <c r="W1793" s="76">
        <f t="shared" ca="1" si="248"/>
        <v>0</v>
      </c>
      <c r="Y1793" s="106" t="str">
        <f t="shared" si="249"/>
        <v>prüfen</v>
      </c>
      <c r="Z1793" s="107" t="str">
        <f ca="1">IFERROR(OFFSET(MD!$U$5,MATCH(Grundlagen_Abrechnung_KAE!$E1793,MD_GENDER,0),0),"")</f>
        <v/>
      </c>
      <c r="AA1793" s="104">
        <f t="shared" si="250"/>
        <v>0</v>
      </c>
      <c r="AC1793" s="104">
        <f t="shared" si="251"/>
        <v>0</v>
      </c>
      <c r="AD1793" s="104">
        <f ca="1">IF(F1793="Arbeitgeberähnliche Stellung",OFFSET(MD!$Q$5,MATCH(Grundlagen_Abrechnung_KAE!$AK$7,MD_JAHR,0),0)*$H1793,IF(J1793&gt;0,AC1793,I1793))</f>
        <v>0</v>
      </c>
      <c r="AF1793" s="85" t="e">
        <f ca="1">OFFSET(MD!$P$5,MATCH($AK$7,MD_JAHR,0),0)*12</f>
        <v>#VALUE!</v>
      </c>
      <c r="AG1793" s="85">
        <f t="shared" si="252"/>
        <v>0</v>
      </c>
      <c r="AH1793" s="81"/>
      <c r="AJ1793" s="72"/>
      <c r="AK1793" s="72"/>
      <c r="AL1793" s="72"/>
      <c r="AM1793" s="72"/>
      <c r="AN1793" s="72"/>
    </row>
    <row r="1794" spans="2:40" ht="15" customHeight="1" x14ac:dyDescent="0.2">
      <c r="B1794" s="78"/>
      <c r="C1794" s="78"/>
      <c r="D1794" s="78"/>
      <c r="E1794" s="79"/>
      <c r="F1794" s="80"/>
      <c r="G1794" s="73"/>
      <c r="H1794" s="82"/>
      <c r="I1794" s="93"/>
      <c r="J1794" s="90"/>
      <c r="K1794" s="83"/>
      <c r="L1794" s="83"/>
      <c r="M1794" s="84"/>
      <c r="N1794" s="83"/>
      <c r="O1794" s="104" t="str">
        <f ca="1">IF($B1794="","",IF(F1794="Arbeitgeberähnliche Stellung",OFFSET(MD!$Q$5,MATCH(Grundlagen_Abrechnung_KAE!$AK$7,MD_JAHR,0),0)*$H1794,IF(((AD1794/12*M1794*12)+N1794)&gt;AF1794,AF1794/12,((AD1794/12*M1794*12)+N1794)/12)))</f>
        <v/>
      </c>
      <c r="P1794" s="90"/>
      <c r="Q1794" s="90"/>
      <c r="R1794" s="104">
        <f t="shared" si="245"/>
        <v>0</v>
      </c>
      <c r="T1794" s="145">
        <f t="shared" si="246"/>
        <v>0</v>
      </c>
      <c r="U1794" s="76">
        <f t="shared" ca="1" si="247"/>
        <v>0</v>
      </c>
      <c r="V1794" s="76">
        <f t="shared" ca="1" si="253"/>
        <v>0</v>
      </c>
      <c r="W1794" s="76">
        <f t="shared" ca="1" si="248"/>
        <v>0</v>
      </c>
      <c r="Y1794" s="106" t="str">
        <f t="shared" si="249"/>
        <v>prüfen</v>
      </c>
      <c r="Z1794" s="107" t="str">
        <f ca="1">IFERROR(OFFSET(MD!$U$5,MATCH(Grundlagen_Abrechnung_KAE!$E1794,MD_GENDER,0),0),"")</f>
        <v/>
      </c>
      <c r="AA1794" s="104">
        <f t="shared" si="250"/>
        <v>0</v>
      </c>
      <c r="AC1794" s="104">
        <f t="shared" si="251"/>
        <v>0</v>
      </c>
      <c r="AD1794" s="104">
        <f ca="1">IF(F1794="Arbeitgeberähnliche Stellung",OFFSET(MD!$Q$5,MATCH(Grundlagen_Abrechnung_KAE!$AK$7,MD_JAHR,0),0)*$H1794,IF(J1794&gt;0,AC1794,I1794))</f>
        <v>0</v>
      </c>
      <c r="AF1794" s="85" t="e">
        <f ca="1">OFFSET(MD!$P$5,MATCH($AK$7,MD_JAHR,0),0)*12</f>
        <v>#VALUE!</v>
      </c>
      <c r="AG1794" s="85">
        <f t="shared" si="252"/>
        <v>0</v>
      </c>
      <c r="AH1794" s="81"/>
      <c r="AJ1794" s="72"/>
      <c r="AK1794" s="72"/>
      <c r="AL1794" s="72"/>
      <c r="AM1794" s="72"/>
      <c r="AN1794" s="72"/>
    </row>
    <row r="1795" spans="2:40" ht="15" customHeight="1" x14ac:dyDescent="0.2">
      <c r="B1795" s="78"/>
      <c r="C1795" s="78"/>
      <c r="D1795" s="78"/>
      <c r="E1795" s="79"/>
      <c r="F1795" s="80"/>
      <c r="G1795" s="73"/>
      <c r="H1795" s="82"/>
      <c r="I1795" s="93"/>
      <c r="J1795" s="90"/>
      <c r="K1795" s="83"/>
      <c r="L1795" s="83"/>
      <c r="M1795" s="84"/>
      <c r="N1795" s="83"/>
      <c r="O1795" s="104" t="str">
        <f ca="1">IF($B1795="","",IF(F1795="Arbeitgeberähnliche Stellung",OFFSET(MD!$Q$5,MATCH(Grundlagen_Abrechnung_KAE!$AK$7,MD_JAHR,0),0)*$H1795,IF(((AD1795/12*M1795*12)+N1795)&gt;AF1795,AF1795/12,((AD1795/12*M1795*12)+N1795)/12)))</f>
        <v/>
      </c>
      <c r="P1795" s="90"/>
      <c r="Q1795" s="90"/>
      <c r="R1795" s="104">
        <f t="shared" si="245"/>
        <v>0</v>
      </c>
      <c r="T1795" s="145">
        <f t="shared" si="246"/>
        <v>0</v>
      </c>
      <c r="U1795" s="76">
        <f t="shared" ca="1" si="247"/>
        <v>0</v>
      </c>
      <c r="V1795" s="76">
        <f t="shared" ca="1" si="253"/>
        <v>0</v>
      </c>
      <c r="W1795" s="76">
        <f t="shared" ca="1" si="248"/>
        <v>0</v>
      </c>
      <c r="Y1795" s="106" t="str">
        <f t="shared" si="249"/>
        <v>prüfen</v>
      </c>
      <c r="Z1795" s="107" t="str">
        <f ca="1">IFERROR(OFFSET(MD!$U$5,MATCH(Grundlagen_Abrechnung_KAE!$E1795,MD_GENDER,0),0),"")</f>
        <v/>
      </c>
      <c r="AA1795" s="104">
        <f t="shared" si="250"/>
        <v>0</v>
      </c>
      <c r="AC1795" s="104">
        <f t="shared" si="251"/>
        <v>0</v>
      </c>
      <c r="AD1795" s="104">
        <f ca="1">IF(F1795="Arbeitgeberähnliche Stellung",OFFSET(MD!$Q$5,MATCH(Grundlagen_Abrechnung_KAE!$AK$7,MD_JAHR,0),0)*$H1795,IF(J1795&gt;0,AC1795,I1795))</f>
        <v>0</v>
      </c>
      <c r="AF1795" s="85" t="e">
        <f ca="1">OFFSET(MD!$P$5,MATCH($AK$7,MD_JAHR,0),0)*12</f>
        <v>#VALUE!</v>
      </c>
      <c r="AG1795" s="85">
        <f t="shared" si="252"/>
        <v>0</v>
      </c>
      <c r="AH1795" s="81"/>
      <c r="AJ1795" s="72"/>
      <c r="AK1795" s="72"/>
      <c r="AL1795" s="72"/>
      <c r="AM1795" s="72"/>
      <c r="AN1795" s="72"/>
    </row>
    <row r="1796" spans="2:40" ht="15" customHeight="1" x14ac:dyDescent="0.2">
      <c r="B1796" s="78"/>
      <c r="C1796" s="78"/>
      <c r="D1796" s="78"/>
      <c r="E1796" s="79"/>
      <c r="F1796" s="80"/>
      <c r="G1796" s="73"/>
      <c r="H1796" s="82"/>
      <c r="I1796" s="93"/>
      <c r="J1796" s="90"/>
      <c r="K1796" s="83"/>
      <c r="L1796" s="83"/>
      <c r="M1796" s="84"/>
      <c r="N1796" s="83"/>
      <c r="O1796" s="104" t="str">
        <f ca="1">IF($B1796="","",IF(F1796="Arbeitgeberähnliche Stellung",OFFSET(MD!$Q$5,MATCH(Grundlagen_Abrechnung_KAE!$AK$7,MD_JAHR,0),0)*$H1796,IF(((AD1796/12*M1796*12)+N1796)&gt;AF1796,AF1796/12,((AD1796/12*M1796*12)+N1796)/12)))</f>
        <v/>
      </c>
      <c r="P1796" s="90"/>
      <c r="Q1796" s="90"/>
      <c r="R1796" s="104">
        <f t="shared" si="245"/>
        <v>0</v>
      </c>
      <c r="T1796" s="145">
        <f t="shared" si="246"/>
        <v>0</v>
      </c>
      <c r="U1796" s="76">
        <f t="shared" ca="1" si="247"/>
        <v>0</v>
      </c>
      <c r="V1796" s="76">
        <f t="shared" ca="1" si="253"/>
        <v>0</v>
      </c>
      <c r="W1796" s="76">
        <f t="shared" ca="1" si="248"/>
        <v>0</v>
      </c>
      <c r="Y1796" s="106" t="str">
        <f t="shared" si="249"/>
        <v>prüfen</v>
      </c>
      <c r="Z1796" s="107" t="str">
        <f ca="1">IFERROR(OFFSET(MD!$U$5,MATCH(Grundlagen_Abrechnung_KAE!$E1796,MD_GENDER,0),0),"")</f>
        <v/>
      </c>
      <c r="AA1796" s="104">
        <f t="shared" si="250"/>
        <v>0</v>
      </c>
      <c r="AC1796" s="104">
        <f t="shared" si="251"/>
        <v>0</v>
      </c>
      <c r="AD1796" s="104">
        <f ca="1">IF(F1796="Arbeitgeberähnliche Stellung",OFFSET(MD!$Q$5,MATCH(Grundlagen_Abrechnung_KAE!$AK$7,MD_JAHR,0),0)*$H1796,IF(J1796&gt;0,AC1796,I1796))</f>
        <v>0</v>
      </c>
      <c r="AF1796" s="85" t="e">
        <f ca="1">OFFSET(MD!$P$5,MATCH($AK$7,MD_JAHR,0),0)*12</f>
        <v>#VALUE!</v>
      </c>
      <c r="AG1796" s="85">
        <f t="shared" si="252"/>
        <v>0</v>
      </c>
      <c r="AH1796" s="81"/>
      <c r="AJ1796" s="72"/>
      <c r="AK1796" s="72"/>
      <c r="AL1796" s="72"/>
      <c r="AM1796" s="72"/>
      <c r="AN1796" s="72"/>
    </row>
    <row r="1797" spans="2:40" ht="15" customHeight="1" x14ac:dyDescent="0.2">
      <c r="B1797" s="78"/>
      <c r="C1797" s="78"/>
      <c r="D1797" s="78"/>
      <c r="E1797" s="79"/>
      <c r="F1797" s="80"/>
      <c r="G1797" s="73"/>
      <c r="H1797" s="82"/>
      <c r="I1797" s="93"/>
      <c r="J1797" s="90"/>
      <c r="K1797" s="83"/>
      <c r="L1797" s="83"/>
      <c r="M1797" s="84"/>
      <c r="N1797" s="83"/>
      <c r="O1797" s="104" t="str">
        <f ca="1">IF($B1797="","",IF(F1797="Arbeitgeberähnliche Stellung",OFFSET(MD!$Q$5,MATCH(Grundlagen_Abrechnung_KAE!$AK$7,MD_JAHR,0),0)*$H1797,IF(((AD1797/12*M1797*12)+N1797)&gt;AF1797,AF1797/12,((AD1797/12*M1797*12)+N1797)/12)))</f>
        <v/>
      </c>
      <c r="P1797" s="90"/>
      <c r="Q1797" s="90"/>
      <c r="R1797" s="104">
        <f t="shared" si="245"/>
        <v>0</v>
      </c>
      <c r="T1797" s="145">
        <f t="shared" si="246"/>
        <v>0</v>
      </c>
      <c r="U1797" s="76">
        <f t="shared" ca="1" si="247"/>
        <v>0</v>
      </c>
      <c r="V1797" s="76">
        <f t="shared" ca="1" si="253"/>
        <v>0</v>
      </c>
      <c r="W1797" s="76">
        <f t="shared" ca="1" si="248"/>
        <v>0</v>
      </c>
      <c r="Y1797" s="106" t="str">
        <f t="shared" si="249"/>
        <v>prüfen</v>
      </c>
      <c r="Z1797" s="107" t="str">
        <f ca="1">IFERROR(OFFSET(MD!$U$5,MATCH(Grundlagen_Abrechnung_KAE!$E1797,MD_GENDER,0),0),"")</f>
        <v/>
      </c>
      <c r="AA1797" s="104">
        <f t="shared" si="250"/>
        <v>0</v>
      </c>
      <c r="AC1797" s="104">
        <f t="shared" si="251"/>
        <v>0</v>
      </c>
      <c r="AD1797" s="104">
        <f ca="1">IF(F1797="Arbeitgeberähnliche Stellung",OFFSET(MD!$Q$5,MATCH(Grundlagen_Abrechnung_KAE!$AK$7,MD_JAHR,0),0)*$H1797,IF(J1797&gt;0,AC1797,I1797))</f>
        <v>0</v>
      </c>
      <c r="AF1797" s="85" t="e">
        <f ca="1">OFFSET(MD!$P$5,MATCH($AK$7,MD_JAHR,0),0)*12</f>
        <v>#VALUE!</v>
      </c>
      <c r="AG1797" s="85">
        <f t="shared" si="252"/>
        <v>0</v>
      </c>
      <c r="AH1797" s="81"/>
      <c r="AJ1797" s="72"/>
      <c r="AK1797" s="72"/>
      <c r="AL1797" s="72"/>
      <c r="AM1797" s="72"/>
      <c r="AN1797" s="72"/>
    </row>
    <row r="1798" spans="2:40" ht="15" customHeight="1" x14ac:dyDescent="0.2">
      <c r="B1798" s="78"/>
      <c r="C1798" s="78"/>
      <c r="D1798" s="78"/>
      <c r="E1798" s="79"/>
      <c r="F1798" s="80"/>
      <c r="G1798" s="73"/>
      <c r="H1798" s="82"/>
      <c r="I1798" s="93"/>
      <c r="J1798" s="90"/>
      <c r="K1798" s="83"/>
      <c r="L1798" s="83"/>
      <c r="M1798" s="84"/>
      <c r="N1798" s="83"/>
      <c r="O1798" s="104" t="str">
        <f ca="1">IF($B1798="","",IF(F1798="Arbeitgeberähnliche Stellung",OFFSET(MD!$Q$5,MATCH(Grundlagen_Abrechnung_KAE!$AK$7,MD_JAHR,0),0)*$H1798,IF(((AD1798/12*M1798*12)+N1798)&gt;AF1798,AF1798/12,((AD1798/12*M1798*12)+N1798)/12)))</f>
        <v/>
      </c>
      <c r="P1798" s="90"/>
      <c r="Q1798" s="90"/>
      <c r="R1798" s="104">
        <f t="shared" si="245"/>
        <v>0</v>
      </c>
      <c r="T1798" s="145">
        <f t="shared" si="246"/>
        <v>0</v>
      </c>
      <c r="U1798" s="76">
        <f t="shared" ca="1" si="247"/>
        <v>0</v>
      </c>
      <c r="V1798" s="76">
        <f t="shared" ca="1" si="253"/>
        <v>0</v>
      </c>
      <c r="W1798" s="76">
        <f t="shared" ca="1" si="248"/>
        <v>0</v>
      </c>
      <c r="Y1798" s="106" t="str">
        <f t="shared" si="249"/>
        <v>prüfen</v>
      </c>
      <c r="Z1798" s="107" t="str">
        <f ca="1">IFERROR(OFFSET(MD!$U$5,MATCH(Grundlagen_Abrechnung_KAE!$E1798,MD_GENDER,0),0),"")</f>
        <v/>
      </c>
      <c r="AA1798" s="104">
        <f t="shared" si="250"/>
        <v>0</v>
      </c>
      <c r="AC1798" s="104">
        <f t="shared" si="251"/>
        <v>0</v>
      </c>
      <c r="AD1798" s="104">
        <f ca="1">IF(F1798="Arbeitgeberähnliche Stellung",OFFSET(MD!$Q$5,MATCH(Grundlagen_Abrechnung_KAE!$AK$7,MD_JAHR,0),0)*$H1798,IF(J1798&gt;0,AC1798,I1798))</f>
        <v>0</v>
      </c>
      <c r="AF1798" s="85" t="e">
        <f ca="1">OFFSET(MD!$P$5,MATCH($AK$7,MD_JAHR,0),0)*12</f>
        <v>#VALUE!</v>
      </c>
      <c r="AG1798" s="85">
        <f t="shared" si="252"/>
        <v>0</v>
      </c>
      <c r="AH1798" s="81"/>
      <c r="AJ1798" s="72"/>
      <c r="AK1798" s="72"/>
      <c r="AL1798" s="72"/>
      <c r="AM1798" s="72"/>
      <c r="AN1798" s="72"/>
    </row>
    <row r="1799" spans="2:40" ht="15" customHeight="1" x14ac:dyDescent="0.2">
      <c r="B1799" s="78"/>
      <c r="C1799" s="78"/>
      <c r="D1799" s="78"/>
      <c r="E1799" s="79"/>
      <c r="F1799" s="80"/>
      <c r="G1799" s="73"/>
      <c r="H1799" s="82"/>
      <c r="I1799" s="93"/>
      <c r="J1799" s="90"/>
      <c r="K1799" s="83"/>
      <c r="L1799" s="83"/>
      <c r="M1799" s="84"/>
      <c r="N1799" s="83"/>
      <c r="O1799" s="104" t="str">
        <f ca="1">IF($B1799="","",IF(F1799="Arbeitgeberähnliche Stellung",OFFSET(MD!$Q$5,MATCH(Grundlagen_Abrechnung_KAE!$AK$7,MD_JAHR,0),0)*$H1799,IF(((AD1799/12*M1799*12)+N1799)&gt;AF1799,AF1799/12,((AD1799/12*M1799*12)+N1799)/12)))</f>
        <v/>
      </c>
      <c r="P1799" s="90"/>
      <c r="Q1799" s="90"/>
      <c r="R1799" s="104">
        <f t="shared" si="245"/>
        <v>0</v>
      </c>
      <c r="T1799" s="145">
        <f t="shared" si="246"/>
        <v>0</v>
      </c>
      <c r="U1799" s="76">
        <f t="shared" ca="1" si="247"/>
        <v>0</v>
      </c>
      <c r="V1799" s="76">
        <f t="shared" ca="1" si="253"/>
        <v>0</v>
      </c>
      <c r="W1799" s="76">
        <f t="shared" ca="1" si="248"/>
        <v>0</v>
      </c>
      <c r="Y1799" s="106" t="str">
        <f t="shared" si="249"/>
        <v>prüfen</v>
      </c>
      <c r="Z1799" s="107" t="str">
        <f ca="1">IFERROR(OFFSET(MD!$U$5,MATCH(Grundlagen_Abrechnung_KAE!$E1799,MD_GENDER,0),0),"")</f>
        <v/>
      </c>
      <c r="AA1799" s="104">
        <f t="shared" si="250"/>
        <v>0</v>
      </c>
      <c r="AC1799" s="104">
        <f t="shared" si="251"/>
        <v>0</v>
      </c>
      <c r="AD1799" s="104">
        <f ca="1">IF(F1799="Arbeitgeberähnliche Stellung",OFFSET(MD!$Q$5,MATCH(Grundlagen_Abrechnung_KAE!$AK$7,MD_JAHR,0),0)*$H1799,IF(J1799&gt;0,AC1799,I1799))</f>
        <v>0</v>
      </c>
      <c r="AF1799" s="85" t="e">
        <f ca="1">OFFSET(MD!$P$5,MATCH($AK$7,MD_JAHR,0),0)*12</f>
        <v>#VALUE!</v>
      </c>
      <c r="AG1799" s="85">
        <f t="shared" si="252"/>
        <v>0</v>
      </c>
      <c r="AH1799" s="81"/>
      <c r="AJ1799" s="72"/>
      <c r="AK1799" s="72"/>
      <c r="AL1799" s="72"/>
      <c r="AM1799" s="72"/>
      <c r="AN1799" s="72"/>
    </row>
    <row r="1800" spans="2:40" ht="15" customHeight="1" x14ac:dyDescent="0.2">
      <c r="B1800" s="78"/>
      <c r="C1800" s="78"/>
      <c r="D1800" s="78"/>
      <c r="E1800" s="79"/>
      <c r="F1800" s="80"/>
      <c r="G1800" s="73"/>
      <c r="H1800" s="82"/>
      <c r="I1800" s="93"/>
      <c r="J1800" s="90"/>
      <c r="K1800" s="83"/>
      <c r="L1800" s="83"/>
      <c r="M1800" s="84"/>
      <c r="N1800" s="83"/>
      <c r="O1800" s="104" t="str">
        <f ca="1">IF($B1800="","",IF(F1800="Arbeitgeberähnliche Stellung",OFFSET(MD!$Q$5,MATCH(Grundlagen_Abrechnung_KAE!$AK$7,MD_JAHR,0),0)*$H1800,IF(((AD1800/12*M1800*12)+N1800)&gt;AF1800,AF1800/12,((AD1800/12*M1800*12)+N1800)/12)))</f>
        <v/>
      </c>
      <c r="P1800" s="90"/>
      <c r="Q1800" s="90"/>
      <c r="R1800" s="104">
        <f t="shared" si="245"/>
        <v>0</v>
      </c>
      <c r="T1800" s="145">
        <f t="shared" si="246"/>
        <v>0</v>
      </c>
      <c r="U1800" s="76">
        <f t="shared" ca="1" si="247"/>
        <v>0</v>
      </c>
      <c r="V1800" s="76">
        <f t="shared" ca="1" si="253"/>
        <v>0</v>
      </c>
      <c r="W1800" s="76">
        <f t="shared" ca="1" si="248"/>
        <v>0</v>
      </c>
      <c r="Y1800" s="106" t="str">
        <f t="shared" si="249"/>
        <v>prüfen</v>
      </c>
      <c r="Z1800" s="107" t="str">
        <f ca="1">IFERROR(OFFSET(MD!$U$5,MATCH(Grundlagen_Abrechnung_KAE!$E1800,MD_GENDER,0),0),"")</f>
        <v/>
      </c>
      <c r="AA1800" s="104">
        <f t="shared" si="250"/>
        <v>0</v>
      </c>
      <c r="AC1800" s="104">
        <f t="shared" si="251"/>
        <v>0</v>
      </c>
      <c r="AD1800" s="104">
        <f ca="1">IF(F1800="Arbeitgeberähnliche Stellung",OFFSET(MD!$Q$5,MATCH(Grundlagen_Abrechnung_KAE!$AK$7,MD_JAHR,0),0)*$H1800,IF(J1800&gt;0,AC1800,I1800))</f>
        <v>0</v>
      </c>
      <c r="AF1800" s="85" t="e">
        <f ca="1">OFFSET(MD!$P$5,MATCH($AK$7,MD_JAHR,0),0)*12</f>
        <v>#VALUE!</v>
      </c>
      <c r="AG1800" s="85">
        <f t="shared" si="252"/>
        <v>0</v>
      </c>
      <c r="AH1800" s="81"/>
      <c r="AJ1800" s="72"/>
      <c r="AK1800" s="72"/>
      <c r="AL1800" s="72"/>
      <c r="AM1800" s="72"/>
      <c r="AN1800" s="72"/>
    </row>
    <row r="1801" spans="2:40" ht="15" customHeight="1" x14ac:dyDescent="0.2">
      <c r="B1801" s="78"/>
      <c r="C1801" s="78"/>
      <c r="D1801" s="78"/>
      <c r="E1801" s="79"/>
      <c r="F1801" s="80"/>
      <c r="G1801" s="73"/>
      <c r="H1801" s="82"/>
      <c r="I1801" s="93"/>
      <c r="J1801" s="90"/>
      <c r="K1801" s="83"/>
      <c r="L1801" s="83"/>
      <c r="M1801" s="84"/>
      <c r="N1801" s="83"/>
      <c r="O1801" s="104" t="str">
        <f ca="1">IF($B1801="","",IF(F1801="Arbeitgeberähnliche Stellung",OFFSET(MD!$Q$5,MATCH(Grundlagen_Abrechnung_KAE!$AK$7,MD_JAHR,0),0)*$H1801,IF(((AD1801/12*M1801*12)+N1801)&gt;AF1801,AF1801/12,((AD1801/12*M1801*12)+N1801)/12)))</f>
        <v/>
      </c>
      <c r="P1801" s="90"/>
      <c r="Q1801" s="90"/>
      <c r="R1801" s="104">
        <f t="shared" si="245"/>
        <v>0</v>
      </c>
      <c r="T1801" s="145">
        <f t="shared" si="246"/>
        <v>0</v>
      </c>
      <c r="U1801" s="76">
        <f t="shared" ca="1" si="247"/>
        <v>0</v>
      </c>
      <c r="V1801" s="76">
        <f t="shared" ca="1" si="253"/>
        <v>0</v>
      </c>
      <c r="W1801" s="76">
        <f t="shared" ca="1" si="248"/>
        <v>0</v>
      </c>
      <c r="Y1801" s="106" t="str">
        <f t="shared" si="249"/>
        <v>prüfen</v>
      </c>
      <c r="Z1801" s="107" t="str">
        <f ca="1">IFERROR(OFFSET(MD!$U$5,MATCH(Grundlagen_Abrechnung_KAE!$E1801,MD_GENDER,0),0),"")</f>
        <v/>
      </c>
      <c r="AA1801" s="104">
        <f t="shared" si="250"/>
        <v>0</v>
      </c>
      <c r="AC1801" s="104">
        <f t="shared" si="251"/>
        <v>0</v>
      </c>
      <c r="AD1801" s="104">
        <f ca="1">IF(F1801="Arbeitgeberähnliche Stellung",OFFSET(MD!$Q$5,MATCH(Grundlagen_Abrechnung_KAE!$AK$7,MD_JAHR,0),0)*$H1801,IF(J1801&gt;0,AC1801,I1801))</f>
        <v>0</v>
      </c>
      <c r="AF1801" s="85" t="e">
        <f ca="1">OFFSET(MD!$P$5,MATCH($AK$7,MD_JAHR,0),0)*12</f>
        <v>#VALUE!</v>
      </c>
      <c r="AG1801" s="85">
        <f t="shared" si="252"/>
        <v>0</v>
      </c>
      <c r="AH1801" s="81"/>
      <c r="AJ1801" s="72"/>
      <c r="AK1801" s="72"/>
      <c r="AL1801" s="72"/>
      <c r="AM1801" s="72"/>
      <c r="AN1801" s="72"/>
    </row>
    <row r="1802" spans="2:40" ht="15" customHeight="1" x14ac:dyDescent="0.2">
      <c r="B1802" s="78"/>
      <c r="C1802" s="78"/>
      <c r="D1802" s="78"/>
      <c r="E1802" s="79"/>
      <c r="F1802" s="80"/>
      <c r="G1802" s="73"/>
      <c r="H1802" s="82"/>
      <c r="I1802" s="93"/>
      <c r="J1802" s="90"/>
      <c r="K1802" s="83"/>
      <c r="L1802" s="83"/>
      <c r="M1802" s="84"/>
      <c r="N1802" s="83"/>
      <c r="O1802" s="104" t="str">
        <f ca="1">IF($B1802="","",IF(F1802="Arbeitgeberähnliche Stellung",OFFSET(MD!$Q$5,MATCH(Grundlagen_Abrechnung_KAE!$AK$7,MD_JAHR,0),0)*$H1802,IF(((AD1802/12*M1802*12)+N1802)&gt;AF1802,AF1802/12,((AD1802/12*M1802*12)+N1802)/12)))</f>
        <v/>
      </c>
      <c r="P1802" s="90"/>
      <c r="Q1802" s="90"/>
      <c r="R1802" s="104">
        <f t="shared" si="245"/>
        <v>0</v>
      </c>
      <c r="T1802" s="145">
        <f t="shared" si="246"/>
        <v>0</v>
      </c>
      <c r="U1802" s="76">
        <f t="shared" ca="1" si="247"/>
        <v>0</v>
      </c>
      <c r="V1802" s="76">
        <f t="shared" ca="1" si="253"/>
        <v>0</v>
      </c>
      <c r="W1802" s="76">
        <f t="shared" ca="1" si="248"/>
        <v>0</v>
      </c>
      <c r="Y1802" s="106" t="str">
        <f t="shared" si="249"/>
        <v>prüfen</v>
      </c>
      <c r="Z1802" s="107" t="str">
        <f ca="1">IFERROR(OFFSET(MD!$U$5,MATCH(Grundlagen_Abrechnung_KAE!$E1802,MD_GENDER,0),0),"")</f>
        <v/>
      </c>
      <c r="AA1802" s="104">
        <f t="shared" si="250"/>
        <v>0</v>
      </c>
      <c r="AC1802" s="104">
        <f t="shared" si="251"/>
        <v>0</v>
      </c>
      <c r="AD1802" s="104">
        <f ca="1">IF(F1802="Arbeitgeberähnliche Stellung",OFFSET(MD!$Q$5,MATCH(Grundlagen_Abrechnung_KAE!$AK$7,MD_JAHR,0),0)*$H1802,IF(J1802&gt;0,AC1802,I1802))</f>
        <v>0</v>
      </c>
      <c r="AF1802" s="85" t="e">
        <f ca="1">OFFSET(MD!$P$5,MATCH($AK$7,MD_JAHR,0),0)*12</f>
        <v>#VALUE!</v>
      </c>
      <c r="AG1802" s="85">
        <f t="shared" si="252"/>
        <v>0</v>
      </c>
      <c r="AH1802" s="81"/>
      <c r="AJ1802" s="72"/>
      <c r="AK1802" s="72"/>
      <c r="AL1802" s="72"/>
      <c r="AM1802" s="72"/>
      <c r="AN1802" s="72"/>
    </row>
    <row r="1803" spans="2:40" ht="15" customHeight="1" x14ac:dyDescent="0.2">
      <c r="B1803" s="78"/>
      <c r="C1803" s="78"/>
      <c r="D1803" s="78"/>
      <c r="E1803" s="79"/>
      <c r="F1803" s="80"/>
      <c r="G1803" s="73"/>
      <c r="H1803" s="82"/>
      <c r="I1803" s="93"/>
      <c r="J1803" s="90"/>
      <c r="K1803" s="83"/>
      <c r="L1803" s="83"/>
      <c r="M1803" s="84"/>
      <c r="N1803" s="83"/>
      <c r="O1803" s="104" t="str">
        <f ca="1">IF($B1803="","",IF(F1803="Arbeitgeberähnliche Stellung",OFFSET(MD!$Q$5,MATCH(Grundlagen_Abrechnung_KAE!$AK$7,MD_JAHR,0),0)*$H1803,IF(((AD1803/12*M1803*12)+N1803)&gt;AF1803,AF1803/12,((AD1803/12*M1803*12)+N1803)/12)))</f>
        <v/>
      </c>
      <c r="P1803" s="90"/>
      <c r="Q1803" s="90"/>
      <c r="R1803" s="104">
        <f t="shared" si="245"/>
        <v>0</v>
      </c>
      <c r="T1803" s="145">
        <f t="shared" si="246"/>
        <v>0</v>
      </c>
      <c r="U1803" s="76">
        <f t="shared" ca="1" si="247"/>
        <v>0</v>
      </c>
      <c r="V1803" s="76">
        <f t="shared" ca="1" si="253"/>
        <v>0</v>
      </c>
      <c r="W1803" s="76">
        <f t="shared" ca="1" si="248"/>
        <v>0</v>
      </c>
      <c r="Y1803" s="106" t="str">
        <f t="shared" si="249"/>
        <v>prüfen</v>
      </c>
      <c r="Z1803" s="107" t="str">
        <f ca="1">IFERROR(OFFSET(MD!$U$5,MATCH(Grundlagen_Abrechnung_KAE!$E1803,MD_GENDER,0),0),"")</f>
        <v/>
      </c>
      <c r="AA1803" s="104">
        <f t="shared" si="250"/>
        <v>0</v>
      </c>
      <c r="AC1803" s="104">
        <f t="shared" si="251"/>
        <v>0</v>
      </c>
      <c r="AD1803" s="104">
        <f ca="1">IF(F1803="Arbeitgeberähnliche Stellung",OFFSET(MD!$Q$5,MATCH(Grundlagen_Abrechnung_KAE!$AK$7,MD_JAHR,0),0)*$H1803,IF(J1803&gt;0,AC1803,I1803))</f>
        <v>0</v>
      </c>
      <c r="AF1803" s="85" t="e">
        <f ca="1">OFFSET(MD!$P$5,MATCH($AK$7,MD_JAHR,0),0)*12</f>
        <v>#VALUE!</v>
      </c>
      <c r="AG1803" s="85">
        <f t="shared" si="252"/>
        <v>0</v>
      </c>
      <c r="AH1803" s="81"/>
      <c r="AJ1803" s="72"/>
      <c r="AK1803" s="72"/>
      <c r="AL1803" s="72"/>
      <c r="AM1803" s="72"/>
      <c r="AN1803" s="72"/>
    </row>
    <row r="1804" spans="2:40" ht="15" customHeight="1" x14ac:dyDescent="0.2">
      <c r="B1804" s="78"/>
      <c r="C1804" s="78"/>
      <c r="D1804" s="78"/>
      <c r="E1804" s="79"/>
      <c r="F1804" s="80"/>
      <c r="G1804" s="73"/>
      <c r="H1804" s="82"/>
      <c r="I1804" s="93"/>
      <c r="J1804" s="90"/>
      <c r="K1804" s="83"/>
      <c r="L1804" s="83"/>
      <c r="M1804" s="84"/>
      <c r="N1804" s="83"/>
      <c r="O1804" s="104" t="str">
        <f ca="1">IF($B1804="","",IF(F1804="Arbeitgeberähnliche Stellung",OFFSET(MD!$Q$5,MATCH(Grundlagen_Abrechnung_KAE!$AK$7,MD_JAHR,0),0)*$H1804,IF(((AD1804/12*M1804*12)+N1804)&gt;AF1804,AF1804/12,((AD1804/12*M1804*12)+N1804)/12)))</f>
        <v/>
      </c>
      <c r="P1804" s="90"/>
      <c r="Q1804" s="90"/>
      <c r="R1804" s="104">
        <f t="shared" si="245"/>
        <v>0</v>
      </c>
      <c r="T1804" s="145">
        <f t="shared" si="246"/>
        <v>0</v>
      </c>
      <c r="U1804" s="76">
        <f t="shared" ca="1" si="247"/>
        <v>0</v>
      </c>
      <c r="V1804" s="76">
        <f t="shared" ca="1" si="253"/>
        <v>0</v>
      </c>
      <c r="W1804" s="76">
        <f t="shared" ca="1" si="248"/>
        <v>0</v>
      </c>
      <c r="Y1804" s="106" t="str">
        <f t="shared" si="249"/>
        <v>prüfen</v>
      </c>
      <c r="Z1804" s="107" t="str">
        <f ca="1">IFERROR(OFFSET(MD!$U$5,MATCH(Grundlagen_Abrechnung_KAE!$E1804,MD_GENDER,0),0),"")</f>
        <v/>
      </c>
      <c r="AA1804" s="104">
        <f t="shared" si="250"/>
        <v>0</v>
      </c>
      <c r="AC1804" s="104">
        <f t="shared" si="251"/>
        <v>0</v>
      </c>
      <c r="AD1804" s="104">
        <f ca="1">IF(F1804="Arbeitgeberähnliche Stellung",OFFSET(MD!$Q$5,MATCH(Grundlagen_Abrechnung_KAE!$AK$7,MD_JAHR,0),0)*$H1804,IF(J1804&gt;0,AC1804,I1804))</f>
        <v>0</v>
      </c>
      <c r="AF1804" s="85" t="e">
        <f ca="1">OFFSET(MD!$P$5,MATCH($AK$7,MD_JAHR,0),0)*12</f>
        <v>#VALUE!</v>
      </c>
      <c r="AG1804" s="85">
        <f t="shared" si="252"/>
        <v>0</v>
      </c>
      <c r="AH1804" s="81"/>
      <c r="AJ1804" s="72"/>
      <c r="AK1804" s="72"/>
      <c r="AL1804" s="72"/>
      <c r="AM1804" s="72"/>
      <c r="AN1804" s="72"/>
    </row>
    <row r="1805" spans="2:40" ht="15" customHeight="1" x14ac:dyDescent="0.2">
      <c r="B1805" s="78"/>
      <c r="C1805" s="78"/>
      <c r="D1805" s="78"/>
      <c r="E1805" s="79"/>
      <c r="F1805" s="80"/>
      <c r="G1805" s="73"/>
      <c r="H1805" s="82"/>
      <c r="I1805" s="93"/>
      <c r="J1805" s="90"/>
      <c r="K1805" s="83"/>
      <c r="L1805" s="83"/>
      <c r="M1805" s="84"/>
      <c r="N1805" s="83"/>
      <c r="O1805" s="104" t="str">
        <f ca="1">IF($B1805="","",IF(F1805="Arbeitgeberähnliche Stellung",OFFSET(MD!$Q$5,MATCH(Grundlagen_Abrechnung_KAE!$AK$7,MD_JAHR,0),0)*$H1805,IF(((AD1805/12*M1805*12)+N1805)&gt;AF1805,AF1805/12,((AD1805/12*M1805*12)+N1805)/12)))</f>
        <v/>
      </c>
      <c r="P1805" s="90"/>
      <c r="Q1805" s="90"/>
      <c r="R1805" s="104">
        <f t="shared" si="245"/>
        <v>0</v>
      </c>
      <c r="T1805" s="145">
        <f t="shared" si="246"/>
        <v>0</v>
      </c>
      <c r="U1805" s="76">
        <f t="shared" ca="1" si="247"/>
        <v>0</v>
      </c>
      <c r="V1805" s="76">
        <f t="shared" ca="1" si="253"/>
        <v>0</v>
      </c>
      <c r="W1805" s="76">
        <f t="shared" ca="1" si="248"/>
        <v>0</v>
      </c>
      <c r="Y1805" s="106" t="str">
        <f t="shared" si="249"/>
        <v>prüfen</v>
      </c>
      <c r="Z1805" s="107" t="str">
        <f ca="1">IFERROR(OFFSET(MD!$U$5,MATCH(Grundlagen_Abrechnung_KAE!$E1805,MD_GENDER,0),0),"")</f>
        <v/>
      </c>
      <c r="AA1805" s="104">
        <f t="shared" si="250"/>
        <v>0</v>
      </c>
      <c r="AC1805" s="104">
        <f t="shared" si="251"/>
        <v>0</v>
      </c>
      <c r="AD1805" s="104">
        <f ca="1">IF(F1805="Arbeitgeberähnliche Stellung",OFFSET(MD!$Q$5,MATCH(Grundlagen_Abrechnung_KAE!$AK$7,MD_JAHR,0),0)*$H1805,IF(J1805&gt;0,AC1805,I1805))</f>
        <v>0</v>
      </c>
      <c r="AF1805" s="85" t="e">
        <f ca="1">OFFSET(MD!$P$5,MATCH($AK$7,MD_JAHR,0),0)*12</f>
        <v>#VALUE!</v>
      </c>
      <c r="AG1805" s="85">
        <f t="shared" si="252"/>
        <v>0</v>
      </c>
      <c r="AH1805" s="81"/>
      <c r="AJ1805" s="72"/>
      <c r="AK1805" s="72"/>
      <c r="AL1805" s="72"/>
      <c r="AM1805" s="72"/>
      <c r="AN1805" s="72"/>
    </row>
    <row r="1806" spans="2:40" ht="15" customHeight="1" x14ac:dyDescent="0.2">
      <c r="B1806" s="78"/>
      <c r="C1806" s="78"/>
      <c r="D1806" s="78"/>
      <c r="E1806" s="79"/>
      <c r="F1806" s="80"/>
      <c r="G1806" s="73"/>
      <c r="H1806" s="82"/>
      <c r="I1806" s="93"/>
      <c r="J1806" s="90"/>
      <c r="K1806" s="83"/>
      <c r="L1806" s="83"/>
      <c r="M1806" s="84"/>
      <c r="N1806" s="83"/>
      <c r="O1806" s="104" t="str">
        <f ca="1">IF($B1806="","",IF(F1806="Arbeitgeberähnliche Stellung",OFFSET(MD!$Q$5,MATCH(Grundlagen_Abrechnung_KAE!$AK$7,MD_JAHR,0),0)*$H1806,IF(((AD1806/12*M1806*12)+N1806)&gt;AF1806,AF1806/12,((AD1806/12*M1806*12)+N1806)/12)))</f>
        <v/>
      </c>
      <c r="P1806" s="90"/>
      <c r="Q1806" s="90"/>
      <c r="R1806" s="104">
        <f t="shared" si="245"/>
        <v>0</v>
      </c>
      <c r="T1806" s="145">
        <f t="shared" si="246"/>
        <v>0</v>
      </c>
      <c r="U1806" s="76">
        <f t="shared" ca="1" si="247"/>
        <v>0</v>
      </c>
      <c r="V1806" s="76">
        <f t="shared" ca="1" si="253"/>
        <v>0</v>
      </c>
      <c r="W1806" s="76">
        <f t="shared" ca="1" si="248"/>
        <v>0</v>
      </c>
      <c r="Y1806" s="106" t="str">
        <f t="shared" si="249"/>
        <v>prüfen</v>
      </c>
      <c r="Z1806" s="107" t="str">
        <f ca="1">IFERROR(OFFSET(MD!$U$5,MATCH(Grundlagen_Abrechnung_KAE!$E1806,MD_GENDER,0),0),"")</f>
        <v/>
      </c>
      <c r="AA1806" s="104">
        <f t="shared" si="250"/>
        <v>0</v>
      </c>
      <c r="AC1806" s="104">
        <f t="shared" si="251"/>
        <v>0</v>
      </c>
      <c r="AD1806" s="104">
        <f ca="1">IF(F1806="Arbeitgeberähnliche Stellung",OFFSET(MD!$Q$5,MATCH(Grundlagen_Abrechnung_KAE!$AK$7,MD_JAHR,0),0)*$H1806,IF(J1806&gt;0,AC1806,I1806))</f>
        <v>0</v>
      </c>
      <c r="AF1806" s="85" t="e">
        <f ca="1">OFFSET(MD!$P$5,MATCH($AK$7,MD_JAHR,0),0)*12</f>
        <v>#VALUE!</v>
      </c>
      <c r="AG1806" s="85">
        <f t="shared" si="252"/>
        <v>0</v>
      </c>
      <c r="AH1806" s="81"/>
      <c r="AJ1806" s="72"/>
      <c r="AK1806" s="72"/>
      <c r="AL1806" s="72"/>
      <c r="AM1806" s="72"/>
      <c r="AN1806" s="72"/>
    </row>
    <row r="1807" spans="2:40" ht="15" customHeight="1" x14ac:dyDescent="0.2">
      <c r="B1807" s="78"/>
      <c r="C1807" s="78"/>
      <c r="D1807" s="78"/>
      <c r="E1807" s="79"/>
      <c r="F1807" s="80"/>
      <c r="G1807" s="73"/>
      <c r="H1807" s="82"/>
      <c r="I1807" s="93"/>
      <c r="J1807" s="90"/>
      <c r="K1807" s="83"/>
      <c r="L1807" s="83"/>
      <c r="M1807" s="84"/>
      <c r="N1807" s="83"/>
      <c r="O1807" s="104" t="str">
        <f ca="1">IF($B1807="","",IF(F1807="Arbeitgeberähnliche Stellung",OFFSET(MD!$Q$5,MATCH(Grundlagen_Abrechnung_KAE!$AK$7,MD_JAHR,0),0)*$H1807,IF(((AD1807/12*M1807*12)+N1807)&gt;AF1807,AF1807/12,((AD1807/12*M1807*12)+N1807)/12)))</f>
        <v/>
      </c>
      <c r="P1807" s="90"/>
      <c r="Q1807" s="90"/>
      <c r="R1807" s="104">
        <f t="shared" si="245"/>
        <v>0</v>
      </c>
      <c r="T1807" s="145">
        <f t="shared" si="246"/>
        <v>0</v>
      </c>
      <c r="U1807" s="76">
        <f t="shared" ca="1" si="247"/>
        <v>0</v>
      </c>
      <c r="V1807" s="76">
        <f t="shared" ca="1" si="253"/>
        <v>0</v>
      </c>
      <c r="W1807" s="76">
        <f t="shared" ca="1" si="248"/>
        <v>0</v>
      </c>
      <c r="Y1807" s="106" t="str">
        <f t="shared" si="249"/>
        <v>prüfen</v>
      </c>
      <c r="Z1807" s="107" t="str">
        <f ca="1">IFERROR(OFFSET(MD!$U$5,MATCH(Grundlagen_Abrechnung_KAE!$E1807,MD_GENDER,0),0),"")</f>
        <v/>
      </c>
      <c r="AA1807" s="104">
        <f t="shared" si="250"/>
        <v>0</v>
      </c>
      <c r="AC1807" s="104">
        <f t="shared" si="251"/>
        <v>0</v>
      </c>
      <c r="AD1807" s="104">
        <f ca="1">IF(F1807="Arbeitgeberähnliche Stellung",OFFSET(MD!$Q$5,MATCH(Grundlagen_Abrechnung_KAE!$AK$7,MD_JAHR,0),0)*$H1807,IF(J1807&gt;0,AC1807,I1807))</f>
        <v>0</v>
      </c>
      <c r="AF1807" s="85" t="e">
        <f ca="1">OFFSET(MD!$P$5,MATCH($AK$7,MD_JAHR,0),0)*12</f>
        <v>#VALUE!</v>
      </c>
      <c r="AG1807" s="85">
        <f t="shared" si="252"/>
        <v>0</v>
      </c>
      <c r="AH1807" s="81"/>
      <c r="AJ1807" s="72"/>
      <c r="AK1807" s="72"/>
      <c r="AL1807" s="72"/>
      <c r="AM1807" s="72"/>
      <c r="AN1807" s="72"/>
    </row>
    <row r="1808" spans="2:40" ht="15" customHeight="1" x14ac:dyDescent="0.2">
      <c r="B1808" s="78"/>
      <c r="C1808" s="78"/>
      <c r="D1808" s="78"/>
      <c r="E1808" s="79"/>
      <c r="F1808" s="80"/>
      <c r="G1808" s="73"/>
      <c r="H1808" s="82"/>
      <c r="I1808" s="93"/>
      <c r="J1808" s="90"/>
      <c r="K1808" s="83"/>
      <c r="L1808" s="83"/>
      <c r="M1808" s="84"/>
      <c r="N1808" s="83"/>
      <c r="O1808" s="104" t="str">
        <f ca="1">IF($B1808="","",IF(F1808="Arbeitgeberähnliche Stellung",OFFSET(MD!$Q$5,MATCH(Grundlagen_Abrechnung_KAE!$AK$7,MD_JAHR,0),0)*$H1808,IF(((AD1808/12*M1808*12)+N1808)&gt;AF1808,AF1808/12,((AD1808/12*M1808*12)+N1808)/12)))</f>
        <v/>
      </c>
      <c r="P1808" s="90"/>
      <c r="Q1808" s="90"/>
      <c r="R1808" s="104">
        <f t="shared" si="245"/>
        <v>0</v>
      </c>
      <c r="T1808" s="145">
        <f t="shared" si="246"/>
        <v>0</v>
      </c>
      <c r="U1808" s="76">
        <f t="shared" ca="1" si="247"/>
        <v>0</v>
      </c>
      <c r="V1808" s="76">
        <f t="shared" ca="1" si="253"/>
        <v>0</v>
      </c>
      <c r="W1808" s="76">
        <f t="shared" ca="1" si="248"/>
        <v>0</v>
      </c>
      <c r="Y1808" s="106" t="str">
        <f t="shared" si="249"/>
        <v>prüfen</v>
      </c>
      <c r="Z1808" s="107" t="str">
        <f ca="1">IFERROR(OFFSET(MD!$U$5,MATCH(Grundlagen_Abrechnung_KAE!$E1808,MD_GENDER,0),0),"")</f>
        <v/>
      </c>
      <c r="AA1808" s="104">
        <f t="shared" si="250"/>
        <v>0</v>
      </c>
      <c r="AC1808" s="104">
        <f t="shared" si="251"/>
        <v>0</v>
      </c>
      <c r="AD1808" s="104">
        <f ca="1">IF(F1808="Arbeitgeberähnliche Stellung",OFFSET(MD!$Q$5,MATCH(Grundlagen_Abrechnung_KAE!$AK$7,MD_JAHR,0),0)*$H1808,IF(J1808&gt;0,AC1808,I1808))</f>
        <v>0</v>
      </c>
      <c r="AF1808" s="85" t="e">
        <f ca="1">OFFSET(MD!$P$5,MATCH($AK$7,MD_JAHR,0),0)*12</f>
        <v>#VALUE!</v>
      </c>
      <c r="AG1808" s="85">
        <f t="shared" si="252"/>
        <v>0</v>
      </c>
      <c r="AH1808" s="81"/>
      <c r="AJ1808" s="72"/>
      <c r="AK1808" s="72"/>
      <c r="AL1808" s="72"/>
      <c r="AM1808" s="72"/>
      <c r="AN1808" s="72"/>
    </row>
    <row r="1809" spans="2:40" ht="15" customHeight="1" x14ac:dyDescent="0.2">
      <c r="B1809" s="78"/>
      <c r="C1809" s="78"/>
      <c r="D1809" s="78"/>
      <c r="E1809" s="79"/>
      <c r="F1809" s="80"/>
      <c r="G1809" s="73"/>
      <c r="H1809" s="82"/>
      <c r="I1809" s="93"/>
      <c r="J1809" s="90"/>
      <c r="K1809" s="83"/>
      <c r="L1809" s="83"/>
      <c r="M1809" s="84"/>
      <c r="N1809" s="83"/>
      <c r="O1809" s="104" t="str">
        <f ca="1">IF($B1809="","",IF(F1809="Arbeitgeberähnliche Stellung",OFFSET(MD!$Q$5,MATCH(Grundlagen_Abrechnung_KAE!$AK$7,MD_JAHR,0),0)*$H1809,IF(((AD1809/12*M1809*12)+N1809)&gt;AF1809,AF1809/12,((AD1809/12*M1809*12)+N1809)/12)))</f>
        <v/>
      </c>
      <c r="P1809" s="90"/>
      <c r="Q1809" s="90"/>
      <c r="R1809" s="104">
        <f t="shared" si="245"/>
        <v>0</v>
      </c>
      <c r="T1809" s="145">
        <f t="shared" si="246"/>
        <v>0</v>
      </c>
      <c r="U1809" s="76">
        <f t="shared" ca="1" si="247"/>
        <v>0</v>
      </c>
      <c r="V1809" s="76">
        <f t="shared" ca="1" si="253"/>
        <v>0</v>
      </c>
      <c r="W1809" s="76">
        <f t="shared" ca="1" si="248"/>
        <v>0</v>
      </c>
      <c r="Y1809" s="106" t="str">
        <f t="shared" si="249"/>
        <v>prüfen</v>
      </c>
      <c r="Z1809" s="107" t="str">
        <f ca="1">IFERROR(OFFSET(MD!$U$5,MATCH(Grundlagen_Abrechnung_KAE!$E1809,MD_GENDER,0),0),"")</f>
        <v/>
      </c>
      <c r="AA1809" s="104">
        <f t="shared" si="250"/>
        <v>0</v>
      </c>
      <c r="AC1809" s="104">
        <f t="shared" si="251"/>
        <v>0</v>
      </c>
      <c r="AD1809" s="104">
        <f ca="1">IF(F1809="Arbeitgeberähnliche Stellung",OFFSET(MD!$Q$5,MATCH(Grundlagen_Abrechnung_KAE!$AK$7,MD_JAHR,0),0)*$H1809,IF(J1809&gt;0,AC1809,I1809))</f>
        <v>0</v>
      </c>
      <c r="AF1809" s="85" t="e">
        <f ca="1">OFFSET(MD!$P$5,MATCH($AK$7,MD_JAHR,0),0)*12</f>
        <v>#VALUE!</v>
      </c>
      <c r="AG1809" s="85">
        <f t="shared" si="252"/>
        <v>0</v>
      </c>
      <c r="AH1809" s="81"/>
      <c r="AJ1809" s="72"/>
      <c r="AK1809" s="72"/>
      <c r="AL1809" s="72"/>
      <c r="AM1809" s="72"/>
      <c r="AN1809" s="72"/>
    </row>
    <row r="1810" spans="2:40" ht="15" customHeight="1" x14ac:dyDescent="0.2">
      <c r="B1810" s="78"/>
      <c r="C1810" s="78"/>
      <c r="D1810" s="78"/>
      <c r="E1810" s="79"/>
      <c r="F1810" s="80"/>
      <c r="G1810" s="73"/>
      <c r="H1810" s="82"/>
      <c r="I1810" s="93"/>
      <c r="J1810" s="90"/>
      <c r="K1810" s="83"/>
      <c r="L1810" s="83"/>
      <c r="M1810" s="84"/>
      <c r="N1810" s="83"/>
      <c r="O1810" s="104" t="str">
        <f ca="1">IF($B1810="","",IF(F1810="Arbeitgeberähnliche Stellung",OFFSET(MD!$Q$5,MATCH(Grundlagen_Abrechnung_KAE!$AK$7,MD_JAHR,0),0)*$H1810,IF(((AD1810/12*M1810*12)+N1810)&gt;AF1810,AF1810/12,((AD1810/12*M1810*12)+N1810)/12)))</f>
        <v/>
      </c>
      <c r="P1810" s="90"/>
      <c r="Q1810" s="90"/>
      <c r="R1810" s="104">
        <f t="shared" si="245"/>
        <v>0</v>
      </c>
      <c r="T1810" s="145">
        <f t="shared" si="246"/>
        <v>0</v>
      </c>
      <c r="U1810" s="76">
        <f t="shared" ca="1" si="247"/>
        <v>0</v>
      </c>
      <c r="V1810" s="76">
        <f t="shared" ca="1" si="253"/>
        <v>0</v>
      </c>
      <c r="W1810" s="76">
        <f t="shared" ca="1" si="248"/>
        <v>0</v>
      </c>
      <c r="Y1810" s="106" t="str">
        <f t="shared" si="249"/>
        <v>prüfen</v>
      </c>
      <c r="Z1810" s="107" t="str">
        <f ca="1">IFERROR(OFFSET(MD!$U$5,MATCH(Grundlagen_Abrechnung_KAE!$E1810,MD_GENDER,0),0),"")</f>
        <v/>
      </c>
      <c r="AA1810" s="104">
        <f t="shared" si="250"/>
        <v>0</v>
      </c>
      <c r="AC1810" s="104">
        <f t="shared" si="251"/>
        <v>0</v>
      </c>
      <c r="AD1810" s="104">
        <f ca="1">IF(F1810="Arbeitgeberähnliche Stellung",OFFSET(MD!$Q$5,MATCH(Grundlagen_Abrechnung_KAE!$AK$7,MD_JAHR,0),0)*$H1810,IF(J1810&gt;0,AC1810,I1810))</f>
        <v>0</v>
      </c>
      <c r="AF1810" s="85" t="e">
        <f ca="1">OFFSET(MD!$P$5,MATCH($AK$7,MD_JAHR,0),0)*12</f>
        <v>#VALUE!</v>
      </c>
      <c r="AG1810" s="85">
        <f t="shared" si="252"/>
        <v>0</v>
      </c>
      <c r="AH1810" s="81"/>
      <c r="AJ1810" s="72"/>
      <c r="AK1810" s="72"/>
      <c r="AL1810" s="72"/>
      <c r="AM1810" s="72"/>
      <c r="AN1810" s="72"/>
    </row>
    <row r="1811" spans="2:40" ht="15" customHeight="1" x14ac:dyDescent="0.2">
      <c r="B1811" s="78"/>
      <c r="C1811" s="78"/>
      <c r="D1811" s="78"/>
      <c r="E1811" s="79"/>
      <c r="F1811" s="80"/>
      <c r="G1811" s="73"/>
      <c r="H1811" s="82"/>
      <c r="I1811" s="93"/>
      <c r="J1811" s="90"/>
      <c r="K1811" s="83"/>
      <c r="L1811" s="83"/>
      <c r="M1811" s="84"/>
      <c r="N1811" s="83"/>
      <c r="O1811" s="104" t="str">
        <f ca="1">IF($B1811="","",IF(F1811="Arbeitgeberähnliche Stellung",OFFSET(MD!$Q$5,MATCH(Grundlagen_Abrechnung_KAE!$AK$7,MD_JAHR,0),0)*$H1811,IF(((AD1811/12*M1811*12)+N1811)&gt;AF1811,AF1811/12,((AD1811/12*M1811*12)+N1811)/12)))</f>
        <v/>
      </c>
      <c r="P1811" s="90"/>
      <c r="Q1811" s="90"/>
      <c r="R1811" s="104">
        <f t="shared" ref="R1811:R1874" si="254">ROUND(IF(Q1811="",0,IF(P1811=0,0,IF(Q1811&gt;P1811,0,P1811-Q1811))),2)</f>
        <v>0</v>
      </c>
      <c r="T1811" s="145">
        <f t="shared" ref="T1811:T1874" si="255">IFERROR(R1811/P1811,0)</f>
        <v>0</v>
      </c>
      <c r="U1811" s="76">
        <f t="shared" ref="U1811:U1874" ca="1" si="256">IFERROR(IF(O1811-W1811=0,O1811,(O1811)*(1-T1811)),0)</f>
        <v>0</v>
      </c>
      <c r="V1811" s="76">
        <f t="shared" ca="1" si="253"/>
        <v>0</v>
      </c>
      <c r="W1811" s="76">
        <f t="shared" ref="W1811:W1874" ca="1" si="257">IFERROR(O1811*T1811,0)*0.8</f>
        <v>0</v>
      </c>
      <c r="Y1811" s="106" t="str">
        <f t="shared" ref="Y1811:Y1874" si="258">IF(YEAR($G1811)&gt;$Y$16,"prüfen","")</f>
        <v>prüfen</v>
      </c>
      <c r="Z1811" s="107" t="str">
        <f ca="1">IFERROR(OFFSET(MD!$U$5,MATCH(Grundlagen_Abrechnung_KAE!$E1811,MD_GENDER,0),0),"")</f>
        <v/>
      </c>
      <c r="AA1811" s="104">
        <f t="shared" ref="AA1811:AA1874" si="259">IF(B1811="",0,IF(YEAR(G1811)&gt;$AA$16,0,1))</f>
        <v>0</v>
      </c>
      <c r="AC1811" s="104">
        <f t="shared" ref="AC1811:AC1874" si="260">IF(J1811*K1811/6&gt;J1811*L1811/12,J1811*K1811/6,J1811*L1811/12)</f>
        <v>0</v>
      </c>
      <c r="AD1811" s="104">
        <f ca="1">IF(F1811="Arbeitgeberähnliche Stellung",OFFSET(MD!$Q$5,MATCH(Grundlagen_Abrechnung_KAE!$AK$7,MD_JAHR,0),0)*$H1811,IF(J1811&gt;0,AC1811,I1811))</f>
        <v>0</v>
      </c>
      <c r="AF1811" s="85" t="e">
        <f ca="1">OFFSET(MD!$P$5,MATCH($AK$7,MD_JAHR,0),0)*12</f>
        <v>#VALUE!</v>
      </c>
      <c r="AG1811" s="85">
        <f t="shared" ref="AG1811:AG1874" si="261">I1811*M1811+N1811</f>
        <v>0</v>
      </c>
      <c r="AH1811" s="81"/>
      <c r="AJ1811" s="72"/>
      <c r="AK1811" s="72"/>
      <c r="AL1811" s="72"/>
      <c r="AM1811" s="72"/>
      <c r="AN1811" s="72"/>
    </row>
    <row r="1812" spans="2:40" ht="15" customHeight="1" x14ac:dyDescent="0.2">
      <c r="B1812" s="78"/>
      <c r="C1812" s="78"/>
      <c r="D1812" s="78"/>
      <c r="E1812" s="79"/>
      <c r="F1812" s="80"/>
      <c r="G1812" s="73"/>
      <c r="H1812" s="82"/>
      <c r="I1812" s="93"/>
      <c r="J1812" s="90"/>
      <c r="K1812" s="83"/>
      <c r="L1812" s="83"/>
      <c r="M1812" s="84"/>
      <c r="N1812" s="83"/>
      <c r="O1812" s="104" t="str">
        <f ca="1">IF($B1812="","",IF(F1812="Arbeitgeberähnliche Stellung",OFFSET(MD!$Q$5,MATCH(Grundlagen_Abrechnung_KAE!$AK$7,MD_JAHR,0),0)*$H1812,IF(((AD1812/12*M1812*12)+N1812)&gt;AF1812,AF1812/12,((AD1812/12*M1812*12)+N1812)/12)))</f>
        <v/>
      </c>
      <c r="P1812" s="90"/>
      <c r="Q1812" s="90"/>
      <c r="R1812" s="104">
        <f t="shared" si="254"/>
        <v>0</v>
      </c>
      <c r="T1812" s="145">
        <f t="shared" si="255"/>
        <v>0</v>
      </c>
      <c r="U1812" s="76">
        <f t="shared" ca="1" si="256"/>
        <v>0</v>
      </c>
      <c r="V1812" s="76">
        <f t="shared" ref="V1812:V1875" ca="1" si="262">IFERROR(O1812*T1812,0)</f>
        <v>0</v>
      </c>
      <c r="W1812" s="76">
        <f t="shared" ca="1" si="257"/>
        <v>0</v>
      </c>
      <c r="Y1812" s="106" t="str">
        <f t="shared" si="258"/>
        <v>prüfen</v>
      </c>
      <c r="Z1812" s="107" t="str">
        <f ca="1">IFERROR(OFFSET(MD!$U$5,MATCH(Grundlagen_Abrechnung_KAE!$E1812,MD_GENDER,0),0),"")</f>
        <v/>
      </c>
      <c r="AA1812" s="104">
        <f t="shared" si="259"/>
        <v>0</v>
      </c>
      <c r="AC1812" s="104">
        <f t="shared" si="260"/>
        <v>0</v>
      </c>
      <c r="AD1812" s="104">
        <f ca="1">IF(F1812="Arbeitgeberähnliche Stellung",OFFSET(MD!$Q$5,MATCH(Grundlagen_Abrechnung_KAE!$AK$7,MD_JAHR,0),0)*$H1812,IF(J1812&gt;0,AC1812,I1812))</f>
        <v>0</v>
      </c>
      <c r="AF1812" s="85" t="e">
        <f ca="1">OFFSET(MD!$P$5,MATCH($AK$7,MD_JAHR,0),0)*12</f>
        <v>#VALUE!</v>
      </c>
      <c r="AG1812" s="85">
        <f t="shared" si="261"/>
        <v>0</v>
      </c>
      <c r="AH1812" s="81"/>
      <c r="AJ1812" s="72"/>
      <c r="AK1812" s="72"/>
      <c r="AL1812" s="72"/>
      <c r="AM1812" s="72"/>
      <c r="AN1812" s="72"/>
    </row>
    <row r="1813" spans="2:40" ht="15" customHeight="1" x14ac:dyDescent="0.2">
      <c r="B1813" s="78"/>
      <c r="C1813" s="78"/>
      <c r="D1813" s="78"/>
      <c r="E1813" s="79"/>
      <c r="F1813" s="80"/>
      <c r="G1813" s="73"/>
      <c r="H1813" s="82"/>
      <c r="I1813" s="93"/>
      <c r="J1813" s="90"/>
      <c r="K1813" s="83"/>
      <c r="L1813" s="83"/>
      <c r="M1813" s="84"/>
      <c r="N1813" s="83"/>
      <c r="O1813" s="104" t="str">
        <f ca="1">IF($B1813="","",IF(F1813="Arbeitgeberähnliche Stellung",OFFSET(MD!$Q$5,MATCH(Grundlagen_Abrechnung_KAE!$AK$7,MD_JAHR,0),0)*$H1813,IF(((AD1813/12*M1813*12)+N1813)&gt;AF1813,AF1813/12,((AD1813/12*M1813*12)+N1813)/12)))</f>
        <v/>
      </c>
      <c r="P1813" s="90"/>
      <c r="Q1813" s="90"/>
      <c r="R1813" s="104">
        <f t="shared" si="254"/>
        <v>0</v>
      </c>
      <c r="T1813" s="145">
        <f t="shared" si="255"/>
        <v>0</v>
      </c>
      <c r="U1813" s="76">
        <f t="shared" ca="1" si="256"/>
        <v>0</v>
      </c>
      <c r="V1813" s="76">
        <f t="shared" ca="1" si="262"/>
        <v>0</v>
      </c>
      <c r="W1813" s="76">
        <f t="shared" ca="1" si="257"/>
        <v>0</v>
      </c>
      <c r="Y1813" s="106" t="str">
        <f t="shared" si="258"/>
        <v>prüfen</v>
      </c>
      <c r="Z1813" s="107" t="str">
        <f ca="1">IFERROR(OFFSET(MD!$U$5,MATCH(Grundlagen_Abrechnung_KAE!$E1813,MD_GENDER,0),0),"")</f>
        <v/>
      </c>
      <c r="AA1813" s="104">
        <f t="shared" si="259"/>
        <v>0</v>
      </c>
      <c r="AC1813" s="104">
        <f t="shared" si="260"/>
        <v>0</v>
      </c>
      <c r="AD1813" s="104">
        <f ca="1">IF(F1813="Arbeitgeberähnliche Stellung",OFFSET(MD!$Q$5,MATCH(Grundlagen_Abrechnung_KAE!$AK$7,MD_JAHR,0),0)*$H1813,IF(J1813&gt;0,AC1813,I1813))</f>
        <v>0</v>
      </c>
      <c r="AF1813" s="85" t="e">
        <f ca="1">OFFSET(MD!$P$5,MATCH($AK$7,MD_JAHR,0),0)*12</f>
        <v>#VALUE!</v>
      </c>
      <c r="AG1813" s="85">
        <f t="shared" si="261"/>
        <v>0</v>
      </c>
      <c r="AH1813" s="81"/>
      <c r="AJ1813" s="72"/>
      <c r="AK1813" s="72"/>
      <c r="AL1813" s="72"/>
      <c r="AM1813" s="72"/>
      <c r="AN1813" s="72"/>
    </row>
    <row r="1814" spans="2:40" ht="15" customHeight="1" x14ac:dyDescent="0.2">
      <c r="B1814" s="78"/>
      <c r="C1814" s="78"/>
      <c r="D1814" s="78"/>
      <c r="E1814" s="79"/>
      <c r="F1814" s="80"/>
      <c r="G1814" s="73"/>
      <c r="H1814" s="82"/>
      <c r="I1814" s="93"/>
      <c r="J1814" s="90"/>
      <c r="K1814" s="83"/>
      <c r="L1814" s="83"/>
      <c r="M1814" s="84"/>
      <c r="N1814" s="83"/>
      <c r="O1814" s="104" t="str">
        <f ca="1">IF($B1814="","",IF(F1814="Arbeitgeberähnliche Stellung",OFFSET(MD!$Q$5,MATCH(Grundlagen_Abrechnung_KAE!$AK$7,MD_JAHR,0),0)*$H1814,IF(((AD1814/12*M1814*12)+N1814)&gt;AF1814,AF1814/12,((AD1814/12*M1814*12)+N1814)/12)))</f>
        <v/>
      </c>
      <c r="P1814" s="90"/>
      <c r="Q1814" s="90"/>
      <c r="R1814" s="104">
        <f t="shared" si="254"/>
        <v>0</v>
      </c>
      <c r="T1814" s="145">
        <f t="shared" si="255"/>
        <v>0</v>
      </c>
      <c r="U1814" s="76">
        <f t="shared" ca="1" si="256"/>
        <v>0</v>
      </c>
      <c r="V1814" s="76">
        <f t="shared" ca="1" si="262"/>
        <v>0</v>
      </c>
      <c r="W1814" s="76">
        <f t="shared" ca="1" si="257"/>
        <v>0</v>
      </c>
      <c r="Y1814" s="106" t="str">
        <f t="shared" si="258"/>
        <v>prüfen</v>
      </c>
      <c r="Z1814" s="107" t="str">
        <f ca="1">IFERROR(OFFSET(MD!$U$5,MATCH(Grundlagen_Abrechnung_KAE!$E1814,MD_GENDER,0),0),"")</f>
        <v/>
      </c>
      <c r="AA1814" s="104">
        <f t="shared" si="259"/>
        <v>0</v>
      </c>
      <c r="AC1814" s="104">
        <f t="shared" si="260"/>
        <v>0</v>
      </c>
      <c r="AD1814" s="104">
        <f ca="1">IF(F1814="Arbeitgeberähnliche Stellung",OFFSET(MD!$Q$5,MATCH(Grundlagen_Abrechnung_KAE!$AK$7,MD_JAHR,0),0)*$H1814,IF(J1814&gt;0,AC1814,I1814))</f>
        <v>0</v>
      </c>
      <c r="AF1814" s="85" t="e">
        <f ca="1">OFFSET(MD!$P$5,MATCH($AK$7,MD_JAHR,0),0)*12</f>
        <v>#VALUE!</v>
      </c>
      <c r="AG1814" s="85">
        <f t="shared" si="261"/>
        <v>0</v>
      </c>
      <c r="AH1814" s="81"/>
      <c r="AJ1814" s="72"/>
      <c r="AK1814" s="72"/>
      <c r="AL1814" s="72"/>
      <c r="AM1814" s="72"/>
      <c r="AN1814" s="72"/>
    </row>
    <row r="1815" spans="2:40" ht="15" customHeight="1" x14ac:dyDescent="0.2">
      <c r="B1815" s="78"/>
      <c r="C1815" s="78"/>
      <c r="D1815" s="78"/>
      <c r="E1815" s="79"/>
      <c r="F1815" s="80"/>
      <c r="G1815" s="73"/>
      <c r="H1815" s="82"/>
      <c r="I1815" s="93"/>
      <c r="J1815" s="90"/>
      <c r="K1815" s="83"/>
      <c r="L1815" s="83"/>
      <c r="M1815" s="84"/>
      <c r="N1815" s="83"/>
      <c r="O1815" s="104" t="str">
        <f ca="1">IF($B1815="","",IF(F1815="Arbeitgeberähnliche Stellung",OFFSET(MD!$Q$5,MATCH(Grundlagen_Abrechnung_KAE!$AK$7,MD_JAHR,0),0)*$H1815,IF(((AD1815/12*M1815*12)+N1815)&gt;AF1815,AF1815/12,((AD1815/12*M1815*12)+N1815)/12)))</f>
        <v/>
      </c>
      <c r="P1815" s="90"/>
      <c r="Q1815" s="90"/>
      <c r="R1815" s="104">
        <f t="shared" si="254"/>
        <v>0</v>
      </c>
      <c r="T1815" s="145">
        <f t="shared" si="255"/>
        <v>0</v>
      </c>
      <c r="U1815" s="76">
        <f t="shared" ca="1" si="256"/>
        <v>0</v>
      </c>
      <c r="V1815" s="76">
        <f t="shared" ca="1" si="262"/>
        <v>0</v>
      </c>
      <c r="W1815" s="76">
        <f t="shared" ca="1" si="257"/>
        <v>0</v>
      </c>
      <c r="Y1815" s="106" t="str">
        <f t="shared" si="258"/>
        <v>prüfen</v>
      </c>
      <c r="Z1815" s="107" t="str">
        <f ca="1">IFERROR(OFFSET(MD!$U$5,MATCH(Grundlagen_Abrechnung_KAE!$E1815,MD_GENDER,0),0),"")</f>
        <v/>
      </c>
      <c r="AA1815" s="104">
        <f t="shared" si="259"/>
        <v>0</v>
      </c>
      <c r="AC1815" s="104">
        <f t="shared" si="260"/>
        <v>0</v>
      </c>
      <c r="AD1815" s="104">
        <f ca="1">IF(F1815="Arbeitgeberähnliche Stellung",OFFSET(MD!$Q$5,MATCH(Grundlagen_Abrechnung_KAE!$AK$7,MD_JAHR,0),0)*$H1815,IF(J1815&gt;0,AC1815,I1815))</f>
        <v>0</v>
      </c>
      <c r="AF1815" s="85" t="e">
        <f ca="1">OFFSET(MD!$P$5,MATCH($AK$7,MD_JAHR,0),0)*12</f>
        <v>#VALUE!</v>
      </c>
      <c r="AG1815" s="85">
        <f t="shared" si="261"/>
        <v>0</v>
      </c>
      <c r="AH1815" s="81"/>
      <c r="AJ1815" s="72"/>
      <c r="AK1815" s="72"/>
      <c r="AL1815" s="72"/>
      <c r="AM1815" s="72"/>
      <c r="AN1815" s="72"/>
    </row>
    <row r="1816" spans="2:40" ht="15" customHeight="1" x14ac:dyDescent="0.2">
      <c r="B1816" s="78"/>
      <c r="C1816" s="78"/>
      <c r="D1816" s="78"/>
      <c r="E1816" s="79"/>
      <c r="F1816" s="80"/>
      <c r="G1816" s="73"/>
      <c r="H1816" s="82"/>
      <c r="I1816" s="93"/>
      <c r="J1816" s="90"/>
      <c r="K1816" s="83"/>
      <c r="L1816" s="83"/>
      <c r="M1816" s="84"/>
      <c r="N1816" s="83"/>
      <c r="O1816" s="104" t="str">
        <f ca="1">IF($B1816="","",IF(F1816="Arbeitgeberähnliche Stellung",OFFSET(MD!$Q$5,MATCH(Grundlagen_Abrechnung_KAE!$AK$7,MD_JAHR,0),0)*$H1816,IF(((AD1816/12*M1816*12)+N1816)&gt;AF1816,AF1816/12,((AD1816/12*M1816*12)+N1816)/12)))</f>
        <v/>
      </c>
      <c r="P1816" s="90"/>
      <c r="Q1816" s="90"/>
      <c r="R1816" s="104">
        <f t="shared" si="254"/>
        <v>0</v>
      </c>
      <c r="T1816" s="145">
        <f t="shared" si="255"/>
        <v>0</v>
      </c>
      <c r="U1816" s="76">
        <f t="shared" ca="1" si="256"/>
        <v>0</v>
      </c>
      <c r="V1816" s="76">
        <f t="shared" ca="1" si="262"/>
        <v>0</v>
      </c>
      <c r="W1816" s="76">
        <f t="shared" ca="1" si="257"/>
        <v>0</v>
      </c>
      <c r="Y1816" s="106" t="str">
        <f t="shared" si="258"/>
        <v>prüfen</v>
      </c>
      <c r="Z1816" s="107" t="str">
        <f ca="1">IFERROR(OFFSET(MD!$U$5,MATCH(Grundlagen_Abrechnung_KAE!$E1816,MD_GENDER,0),0),"")</f>
        <v/>
      </c>
      <c r="AA1816" s="104">
        <f t="shared" si="259"/>
        <v>0</v>
      </c>
      <c r="AC1816" s="104">
        <f t="shared" si="260"/>
        <v>0</v>
      </c>
      <c r="AD1816" s="104">
        <f ca="1">IF(F1816="Arbeitgeberähnliche Stellung",OFFSET(MD!$Q$5,MATCH(Grundlagen_Abrechnung_KAE!$AK$7,MD_JAHR,0),0)*$H1816,IF(J1816&gt;0,AC1816,I1816))</f>
        <v>0</v>
      </c>
      <c r="AF1816" s="85" t="e">
        <f ca="1">OFFSET(MD!$P$5,MATCH($AK$7,MD_JAHR,0),0)*12</f>
        <v>#VALUE!</v>
      </c>
      <c r="AG1816" s="85">
        <f t="shared" si="261"/>
        <v>0</v>
      </c>
      <c r="AH1816" s="81"/>
      <c r="AJ1816" s="72"/>
      <c r="AK1816" s="72"/>
      <c r="AL1816" s="72"/>
      <c r="AM1816" s="72"/>
      <c r="AN1816" s="72"/>
    </row>
    <row r="1817" spans="2:40" ht="15" customHeight="1" x14ac:dyDescent="0.2">
      <c r="B1817" s="78"/>
      <c r="C1817" s="78"/>
      <c r="D1817" s="78"/>
      <c r="E1817" s="79"/>
      <c r="F1817" s="80"/>
      <c r="G1817" s="73"/>
      <c r="H1817" s="82"/>
      <c r="I1817" s="93"/>
      <c r="J1817" s="90"/>
      <c r="K1817" s="83"/>
      <c r="L1817" s="83"/>
      <c r="M1817" s="84"/>
      <c r="N1817" s="83"/>
      <c r="O1817" s="104" t="str">
        <f ca="1">IF($B1817="","",IF(F1817="Arbeitgeberähnliche Stellung",OFFSET(MD!$Q$5,MATCH(Grundlagen_Abrechnung_KAE!$AK$7,MD_JAHR,0),0)*$H1817,IF(((AD1817/12*M1817*12)+N1817)&gt;AF1817,AF1817/12,((AD1817/12*M1817*12)+N1817)/12)))</f>
        <v/>
      </c>
      <c r="P1817" s="90"/>
      <c r="Q1817" s="90"/>
      <c r="R1817" s="104">
        <f t="shared" si="254"/>
        <v>0</v>
      </c>
      <c r="T1817" s="145">
        <f t="shared" si="255"/>
        <v>0</v>
      </c>
      <c r="U1817" s="76">
        <f t="shared" ca="1" si="256"/>
        <v>0</v>
      </c>
      <c r="V1817" s="76">
        <f t="shared" ca="1" si="262"/>
        <v>0</v>
      </c>
      <c r="W1817" s="76">
        <f t="shared" ca="1" si="257"/>
        <v>0</v>
      </c>
      <c r="Y1817" s="106" t="str">
        <f t="shared" si="258"/>
        <v>prüfen</v>
      </c>
      <c r="Z1817" s="107" t="str">
        <f ca="1">IFERROR(OFFSET(MD!$U$5,MATCH(Grundlagen_Abrechnung_KAE!$E1817,MD_GENDER,0),0),"")</f>
        <v/>
      </c>
      <c r="AA1817" s="104">
        <f t="shared" si="259"/>
        <v>0</v>
      </c>
      <c r="AC1817" s="104">
        <f t="shared" si="260"/>
        <v>0</v>
      </c>
      <c r="AD1817" s="104">
        <f ca="1">IF(F1817="Arbeitgeberähnliche Stellung",OFFSET(MD!$Q$5,MATCH(Grundlagen_Abrechnung_KAE!$AK$7,MD_JAHR,0),0)*$H1817,IF(J1817&gt;0,AC1817,I1817))</f>
        <v>0</v>
      </c>
      <c r="AF1817" s="85" t="e">
        <f ca="1">OFFSET(MD!$P$5,MATCH($AK$7,MD_JAHR,0),0)*12</f>
        <v>#VALUE!</v>
      </c>
      <c r="AG1817" s="85">
        <f t="shared" si="261"/>
        <v>0</v>
      </c>
      <c r="AH1817" s="81"/>
      <c r="AJ1817" s="72"/>
      <c r="AK1817" s="72"/>
      <c r="AL1817" s="72"/>
      <c r="AM1817" s="72"/>
      <c r="AN1817" s="72"/>
    </row>
    <row r="1818" spans="2:40" ht="15" customHeight="1" x14ac:dyDescent="0.2">
      <c r="B1818" s="78"/>
      <c r="C1818" s="78"/>
      <c r="D1818" s="78"/>
      <c r="E1818" s="79"/>
      <c r="F1818" s="80"/>
      <c r="G1818" s="73"/>
      <c r="H1818" s="82"/>
      <c r="I1818" s="93"/>
      <c r="J1818" s="90"/>
      <c r="K1818" s="83"/>
      <c r="L1818" s="83"/>
      <c r="M1818" s="84"/>
      <c r="N1818" s="83"/>
      <c r="O1818" s="104" t="str">
        <f ca="1">IF($B1818="","",IF(F1818="Arbeitgeberähnliche Stellung",OFFSET(MD!$Q$5,MATCH(Grundlagen_Abrechnung_KAE!$AK$7,MD_JAHR,0),0)*$H1818,IF(((AD1818/12*M1818*12)+N1818)&gt;AF1818,AF1818/12,((AD1818/12*M1818*12)+N1818)/12)))</f>
        <v/>
      </c>
      <c r="P1818" s="90"/>
      <c r="Q1818" s="90"/>
      <c r="R1818" s="104">
        <f t="shared" si="254"/>
        <v>0</v>
      </c>
      <c r="T1818" s="145">
        <f t="shared" si="255"/>
        <v>0</v>
      </c>
      <c r="U1818" s="76">
        <f t="shared" ca="1" si="256"/>
        <v>0</v>
      </c>
      <c r="V1818" s="76">
        <f t="shared" ca="1" si="262"/>
        <v>0</v>
      </c>
      <c r="W1818" s="76">
        <f t="shared" ca="1" si="257"/>
        <v>0</v>
      </c>
      <c r="Y1818" s="106" t="str">
        <f t="shared" si="258"/>
        <v>prüfen</v>
      </c>
      <c r="Z1818" s="107" t="str">
        <f ca="1">IFERROR(OFFSET(MD!$U$5,MATCH(Grundlagen_Abrechnung_KAE!$E1818,MD_GENDER,0),0),"")</f>
        <v/>
      </c>
      <c r="AA1818" s="104">
        <f t="shared" si="259"/>
        <v>0</v>
      </c>
      <c r="AC1818" s="104">
        <f t="shared" si="260"/>
        <v>0</v>
      </c>
      <c r="AD1818" s="104">
        <f ca="1">IF(F1818="Arbeitgeberähnliche Stellung",OFFSET(MD!$Q$5,MATCH(Grundlagen_Abrechnung_KAE!$AK$7,MD_JAHR,0),0)*$H1818,IF(J1818&gt;0,AC1818,I1818))</f>
        <v>0</v>
      </c>
      <c r="AF1818" s="85" t="e">
        <f ca="1">OFFSET(MD!$P$5,MATCH($AK$7,MD_JAHR,0),0)*12</f>
        <v>#VALUE!</v>
      </c>
      <c r="AG1818" s="85">
        <f t="shared" si="261"/>
        <v>0</v>
      </c>
      <c r="AH1818" s="81"/>
      <c r="AJ1818" s="72"/>
      <c r="AK1818" s="72"/>
      <c r="AL1818" s="72"/>
      <c r="AM1818" s="72"/>
      <c r="AN1818" s="72"/>
    </row>
    <row r="1819" spans="2:40" ht="15" customHeight="1" x14ac:dyDescent="0.2">
      <c r="B1819" s="78"/>
      <c r="C1819" s="78"/>
      <c r="D1819" s="78"/>
      <c r="E1819" s="79"/>
      <c r="F1819" s="80"/>
      <c r="G1819" s="73"/>
      <c r="H1819" s="82"/>
      <c r="I1819" s="93"/>
      <c r="J1819" s="90"/>
      <c r="K1819" s="83"/>
      <c r="L1819" s="83"/>
      <c r="M1819" s="84"/>
      <c r="N1819" s="83"/>
      <c r="O1819" s="104" t="str">
        <f ca="1">IF($B1819="","",IF(F1819="Arbeitgeberähnliche Stellung",OFFSET(MD!$Q$5,MATCH(Grundlagen_Abrechnung_KAE!$AK$7,MD_JAHR,0),0)*$H1819,IF(((AD1819/12*M1819*12)+N1819)&gt;AF1819,AF1819/12,((AD1819/12*M1819*12)+N1819)/12)))</f>
        <v/>
      </c>
      <c r="P1819" s="90"/>
      <c r="Q1819" s="90"/>
      <c r="R1819" s="104">
        <f t="shared" si="254"/>
        <v>0</v>
      </c>
      <c r="T1819" s="145">
        <f t="shared" si="255"/>
        <v>0</v>
      </c>
      <c r="U1819" s="76">
        <f t="shared" ca="1" si="256"/>
        <v>0</v>
      </c>
      <c r="V1819" s="76">
        <f t="shared" ca="1" si="262"/>
        <v>0</v>
      </c>
      <c r="W1819" s="76">
        <f t="shared" ca="1" si="257"/>
        <v>0</v>
      </c>
      <c r="Y1819" s="106" t="str">
        <f t="shared" si="258"/>
        <v>prüfen</v>
      </c>
      <c r="Z1819" s="107" t="str">
        <f ca="1">IFERROR(OFFSET(MD!$U$5,MATCH(Grundlagen_Abrechnung_KAE!$E1819,MD_GENDER,0),0),"")</f>
        <v/>
      </c>
      <c r="AA1819" s="104">
        <f t="shared" si="259"/>
        <v>0</v>
      </c>
      <c r="AC1819" s="104">
        <f t="shared" si="260"/>
        <v>0</v>
      </c>
      <c r="AD1819" s="104">
        <f ca="1">IF(F1819="Arbeitgeberähnliche Stellung",OFFSET(MD!$Q$5,MATCH(Grundlagen_Abrechnung_KAE!$AK$7,MD_JAHR,0),0)*$H1819,IF(J1819&gt;0,AC1819,I1819))</f>
        <v>0</v>
      </c>
      <c r="AF1819" s="85" t="e">
        <f ca="1">OFFSET(MD!$P$5,MATCH($AK$7,MD_JAHR,0),0)*12</f>
        <v>#VALUE!</v>
      </c>
      <c r="AG1819" s="85">
        <f t="shared" si="261"/>
        <v>0</v>
      </c>
      <c r="AH1819" s="81"/>
      <c r="AJ1819" s="72"/>
      <c r="AK1819" s="72"/>
      <c r="AL1819" s="72"/>
      <c r="AM1819" s="72"/>
      <c r="AN1819" s="72"/>
    </row>
    <row r="1820" spans="2:40" ht="15" customHeight="1" x14ac:dyDescent="0.2">
      <c r="B1820" s="78"/>
      <c r="C1820" s="78"/>
      <c r="D1820" s="78"/>
      <c r="E1820" s="79"/>
      <c r="F1820" s="80"/>
      <c r="G1820" s="73"/>
      <c r="H1820" s="82"/>
      <c r="I1820" s="93"/>
      <c r="J1820" s="90"/>
      <c r="K1820" s="83"/>
      <c r="L1820" s="83"/>
      <c r="M1820" s="84"/>
      <c r="N1820" s="83"/>
      <c r="O1820" s="104" t="str">
        <f ca="1">IF($B1820="","",IF(F1820="Arbeitgeberähnliche Stellung",OFFSET(MD!$Q$5,MATCH(Grundlagen_Abrechnung_KAE!$AK$7,MD_JAHR,0),0)*$H1820,IF(((AD1820/12*M1820*12)+N1820)&gt;AF1820,AF1820/12,((AD1820/12*M1820*12)+N1820)/12)))</f>
        <v/>
      </c>
      <c r="P1820" s="90"/>
      <c r="Q1820" s="90"/>
      <c r="R1820" s="104">
        <f t="shared" si="254"/>
        <v>0</v>
      </c>
      <c r="T1820" s="145">
        <f t="shared" si="255"/>
        <v>0</v>
      </c>
      <c r="U1820" s="76">
        <f t="shared" ca="1" si="256"/>
        <v>0</v>
      </c>
      <c r="V1820" s="76">
        <f t="shared" ca="1" si="262"/>
        <v>0</v>
      </c>
      <c r="W1820" s="76">
        <f t="shared" ca="1" si="257"/>
        <v>0</v>
      </c>
      <c r="Y1820" s="106" t="str">
        <f t="shared" si="258"/>
        <v>prüfen</v>
      </c>
      <c r="Z1820" s="107" t="str">
        <f ca="1">IFERROR(OFFSET(MD!$U$5,MATCH(Grundlagen_Abrechnung_KAE!$E1820,MD_GENDER,0),0),"")</f>
        <v/>
      </c>
      <c r="AA1820" s="104">
        <f t="shared" si="259"/>
        <v>0</v>
      </c>
      <c r="AC1820" s="104">
        <f t="shared" si="260"/>
        <v>0</v>
      </c>
      <c r="AD1820" s="104">
        <f ca="1">IF(F1820="Arbeitgeberähnliche Stellung",OFFSET(MD!$Q$5,MATCH(Grundlagen_Abrechnung_KAE!$AK$7,MD_JAHR,0),0)*$H1820,IF(J1820&gt;0,AC1820,I1820))</f>
        <v>0</v>
      </c>
      <c r="AF1820" s="85" t="e">
        <f ca="1">OFFSET(MD!$P$5,MATCH($AK$7,MD_JAHR,0),0)*12</f>
        <v>#VALUE!</v>
      </c>
      <c r="AG1820" s="85">
        <f t="shared" si="261"/>
        <v>0</v>
      </c>
      <c r="AH1820" s="81"/>
      <c r="AJ1820" s="72"/>
      <c r="AK1820" s="72"/>
      <c r="AL1820" s="72"/>
      <c r="AM1820" s="72"/>
      <c r="AN1820" s="72"/>
    </row>
    <row r="1821" spans="2:40" ht="15" customHeight="1" x14ac:dyDescent="0.2">
      <c r="B1821" s="78"/>
      <c r="C1821" s="78"/>
      <c r="D1821" s="78"/>
      <c r="E1821" s="79"/>
      <c r="F1821" s="80"/>
      <c r="G1821" s="73"/>
      <c r="H1821" s="82"/>
      <c r="I1821" s="93"/>
      <c r="J1821" s="90"/>
      <c r="K1821" s="83"/>
      <c r="L1821" s="83"/>
      <c r="M1821" s="84"/>
      <c r="N1821" s="83"/>
      <c r="O1821" s="104" t="str">
        <f ca="1">IF($B1821="","",IF(F1821="Arbeitgeberähnliche Stellung",OFFSET(MD!$Q$5,MATCH(Grundlagen_Abrechnung_KAE!$AK$7,MD_JAHR,0),0)*$H1821,IF(((AD1821/12*M1821*12)+N1821)&gt;AF1821,AF1821/12,((AD1821/12*M1821*12)+N1821)/12)))</f>
        <v/>
      </c>
      <c r="P1821" s="90"/>
      <c r="Q1821" s="90"/>
      <c r="R1821" s="104">
        <f t="shared" si="254"/>
        <v>0</v>
      </c>
      <c r="T1821" s="145">
        <f t="shared" si="255"/>
        <v>0</v>
      </c>
      <c r="U1821" s="76">
        <f t="shared" ca="1" si="256"/>
        <v>0</v>
      </c>
      <c r="V1821" s="76">
        <f t="shared" ca="1" si="262"/>
        <v>0</v>
      </c>
      <c r="W1821" s="76">
        <f t="shared" ca="1" si="257"/>
        <v>0</v>
      </c>
      <c r="Y1821" s="106" t="str">
        <f t="shared" si="258"/>
        <v>prüfen</v>
      </c>
      <c r="Z1821" s="107" t="str">
        <f ca="1">IFERROR(OFFSET(MD!$U$5,MATCH(Grundlagen_Abrechnung_KAE!$E1821,MD_GENDER,0),0),"")</f>
        <v/>
      </c>
      <c r="AA1821" s="104">
        <f t="shared" si="259"/>
        <v>0</v>
      </c>
      <c r="AC1821" s="104">
        <f t="shared" si="260"/>
        <v>0</v>
      </c>
      <c r="AD1821" s="104">
        <f ca="1">IF(F1821="Arbeitgeberähnliche Stellung",OFFSET(MD!$Q$5,MATCH(Grundlagen_Abrechnung_KAE!$AK$7,MD_JAHR,0),0)*$H1821,IF(J1821&gt;0,AC1821,I1821))</f>
        <v>0</v>
      </c>
      <c r="AF1821" s="85" t="e">
        <f ca="1">OFFSET(MD!$P$5,MATCH($AK$7,MD_JAHR,0),0)*12</f>
        <v>#VALUE!</v>
      </c>
      <c r="AG1821" s="85">
        <f t="shared" si="261"/>
        <v>0</v>
      </c>
      <c r="AH1821" s="81"/>
      <c r="AJ1821" s="72"/>
      <c r="AK1821" s="72"/>
      <c r="AL1821" s="72"/>
      <c r="AM1821" s="72"/>
      <c r="AN1821" s="72"/>
    </row>
    <row r="1822" spans="2:40" ht="15" customHeight="1" x14ac:dyDescent="0.2">
      <c r="B1822" s="78"/>
      <c r="C1822" s="78"/>
      <c r="D1822" s="78"/>
      <c r="E1822" s="79"/>
      <c r="F1822" s="80"/>
      <c r="G1822" s="73"/>
      <c r="H1822" s="82"/>
      <c r="I1822" s="93"/>
      <c r="J1822" s="90"/>
      <c r="K1822" s="83"/>
      <c r="L1822" s="83"/>
      <c r="M1822" s="84"/>
      <c r="N1822" s="83"/>
      <c r="O1822" s="104" t="str">
        <f ca="1">IF($B1822="","",IF(F1822="Arbeitgeberähnliche Stellung",OFFSET(MD!$Q$5,MATCH(Grundlagen_Abrechnung_KAE!$AK$7,MD_JAHR,0),0)*$H1822,IF(((AD1822/12*M1822*12)+N1822)&gt;AF1822,AF1822/12,((AD1822/12*M1822*12)+N1822)/12)))</f>
        <v/>
      </c>
      <c r="P1822" s="90"/>
      <c r="Q1822" s="90"/>
      <c r="R1822" s="104">
        <f t="shared" si="254"/>
        <v>0</v>
      </c>
      <c r="T1822" s="145">
        <f t="shared" si="255"/>
        <v>0</v>
      </c>
      <c r="U1822" s="76">
        <f t="shared" ca="1" si="256"/>
        <v>0</v>
      </c>
      <c r="V1822" s="76">
        <f t="shared" ca="1" si="262"/>
        <v>0</v>
      </c>
      <c r="W1822" s="76">
        <f t="shared" ca="1" si="257"/>
        <v>0</v>
      </c>
      <c r="Y1822" s="106" t="str">
        <f t="shared" si="258"/>
        <v>prüfen</v>
      </c>
      <c r="Z1822" s="107" t="str">
        <f ca="1">IFERROR(OFFSET(MD!$U$5,MATCH(Grundlagen_Abrechnung_KAE!$E1822,MD_GENDER,0),0),"")</f>
        <v/>
      </c>
      <c r="AA1822" s="104">
        <f t="shared" si="259"/>
        <v>0</v>
      </c>
      <c r="AC1822" s="104">
        <f t="shared" si="260"/>
        <v>0</v>
      </c>
      <c r="AD1822" s="104">
        <f ca="1">IF(F1822="Arbeitgeberähnliche Stellung",OFFSET(MD!$Q$5,MATCH(Grundlagen_Abrechnung_KAE!$AK$7,MD_JAHR,0),0)*$H1822,IF(J1822&gt;0,AC1822,I1822))</f>
        <v>0</v>
      </c>
      <c r="AF1822" s="85" t="e">
        <f ca="1">OFFSET(MD!$P$5,MATCH($AK$7,MD_JAHR,0),0)*12</f>
        <v>#VALUE!</v>
      </c>
      <c r="AG1822" s="85">
        <f t="shared" si="261"/>
        <v>0</v>
      </c>
      <c r="AH1822" s="81"/>
      <c r="AJ1822" s="72"/>
      <c r="AK1822" s="72"/>
      <c r="AL1822" s="72"/>
      <c r="AM1822" s="72"/>
      <c r="AN1822" s="72"/>
    </row>
    <row r="1823" spans="2:40" ht="15" customHeight="1" x14ac:dyDescent="0.2">
      <c r="B1823" s="78"/>
      <c r="C1823" s="78"/>
      <c r="D1823" s="78"/>
      <c r="E1823" s="79"/>
      <c r="F1823" s="80"/>
      <c r="G1823" s="73"/>
      <c r="H1823" s="82"/>
      <c r="I1823" s="93"/>
      <c r="J1823" s="90"/>
      <c r="K1823" s="83"/>
      <c r="L1823" s="83"/>
      <c r="M1823" s="84"/>
      <c r="N1823" s="83"/>
      <c r="O1823" s="104" t="str">
        <f ca="1">IF($B1823="","",IF(F1823="Arbeitgeberähnliche Stellung",OFFSET(MD!$Q$5,MATCH(Grundlagen_Abrechnung_KAE!$AK$7,MD_JAHR,0),0)*$H1823,IF(((AD1823/12*M1823*12)+N1823)&gt;AF1823,AF1823/12,((AD1823/12*M1823*12)+N1823)/12)))</f>
        <v/>
      </c>
      <c r="P1823" s="90"/>
      <c r="Q1823" s="90"/>
      <c r="R1823" s="104">
        <f t="shared" si="254"/>
        <v>0</v>
      </c>
      <c r="T1823" s="145">
        <f t="shared" si="255"/>
        <v>0</v>
      </c>
      <c r="U1823" s="76">
        <f t="shared" ca="1" si="256"/>
        <v>0</v>
      </c>
      <c r="V1823" s="76">
        <f t="shared" ca="1" si="262"/>
        <v>0</v>
      </c>
      <c r="W1823" s="76">
        <f t="shared" ca="1" si="257"/>
        <v>0</v>
      </c>
      <c r="Y1823" s="106" t="str">
        <f t="shared" si="258"/>
        <v>prüfen</v>
      </c>
      <c r="Z1823" s="107" t="str">
        <f ca="1">IFERROR(OFFSET(MD!$U$5,MATCH(Grundlagen_Abrechnung_KAE!$E1823,MD_GENDER,0),0),"")</f>
        <v/>
      </c>
      <c r="AA1823" s="104">
        <f t="shared" si="259"/>
        <v>0</v>
      </c>
      <c r="AC1823" s="104">
        <f t="shared" si="260"/>
        <v>0</v>
      </c>
      <c r="AD1823" s="104">
        <f ca="1">IF(F1823="Arbeitgeberähnliche Stellung",OFFSET(MD!$Q$5,MATCH(Grundlagen_Abrechnung_KAE!$AK$7,MD_JAHR,0),0)*$H1823,IF(J1823&gt;0,AC1823,I1823))</f>
        <v>0</v>
      </c>
      <c r="AF1823" s="85" t="e">
        <f ca="1">OFFSET(MD!$P$5,MATCH($AK$7,MD_JAHR,0),0)*12</f>
        <v>#VALUE!</v>
      </c>
      <c r="AG1823" s="85">
        <f t="shared" si="261"/>
        <v>0</v>
      </c>
      <c r="AH1823" s="81"/>
      <c r="AJ1823" s="72"/>
      <c r="AK1823" s="72"/>
      <c r="AL1823" s="72"/>
      <c r="AM1823" s="72"/>
      <c r="AN1823" s="72"/>
    </row>
    <row r="1824" spans="2:40" ht="15" customHeight="1" x14ac:dyDescent="0.2">
      <c r="B1824" s="78"/>
      <c r="C1824" s="78"/>
      <c r="D1824" s="78"/>
      <c r="E1824" s="79"/>
      <c r="F1824" s="80"/>
      <c r="G1824" s="73"/>
      <c r="H1824" s="82"/>
      <c r="I1824" s="93"/>
      <c r="J1824" s="90"/>
      <c r="K1824" s="83"/>
      <c r="L1824" s="83"/>
      <c r="M1824" s="84"/>
      <c r="N1824" s="83"/>
      <c r="O1824" s="104" t="str">
        <f ca="1">IF($B1824="","",IF(F1824="Arbeitgeberähnliche Stellung",OFFSET(MD!$Q$5,MATCH(Grundlagen_Abrechnung_KAE!$AK$7,MD_JAHR,0),0)*$H1824,IF(((AD1824/12*M1824*12)+N1824)&gt;AF1824,AF1824/12,((AD1824/12*M1824*12)+N1824)/12)))</f>
        <v/>
      </c>
      <c r="P1824" s="90"/>
      <c r="Q1824" s="90"/>
      <c r="R1824" s="104">
        <f t="shared" si="254"/>
        <v>0</v>
      </c>
      <c r="T1824" s="145">
        <f t="shared" si="255"/>
        <v>0</v>
      </c>
      <c r="U1824" s="76">
        <f t="shared" ca="1" si="256"/>
        <v>0</v>
      </c>
      <c r="V1824" s="76">
        <f t="shared" ca="1" si="262"/>
        <v>0</v>
      </c>
      <c r="W1824" s="76">
        <f t="shared" ca="1" si="257"/>
        <v>0</v>
      </c>
      <c r="Y1824" s="106" t="str">
        <f t="shared" si="258"/>
        <v>prüfen</v>
      </c>
      <c r="Z1824" s="107" t="str">
        <f ca="1">IFERROR(OFFSET(MD!$U$5,MATCH(Grundlagen_Abrechnung_KAE!$E1824,MD_GENDER,0),0),"")</f>
        <v/>
      </c>
      <c r="AA1824" s="104">
        <f t="shared" si="259"/>
        <v>0</v>
      </c>
      <c r="AC1824" s="104">
        <f t="shared" si="260"/>
        <v>0</v>
      </c>
      <c r="AD1824" s="104">
        <f ca="1">IF(F1824="Arbeitgeberähnliche Stellung",OFFSET(MD!$Q$5,MATCH(Grundlagen_Abrechnung_KAE!$AK$7,MD_JAHR,0),0)*$H1824,IF(J1824&gt;0,AC1824,I1824))</f>
        <v>0</v>
      </c>
      <c r="AF1824" s="85" t="e">
        <f ca="1">OFFSET(MD!$P$5,MATCH($AK$7,MD_JAHR,0),0)*12</f>
        <v>#VALUE!</v>
      </c>
      <c r="AG1824" s="85">
        <f t="shared" si="261"/>
        <v>0</v>
      </c>
      <c r="AH1824" s="81"/>
      <c r="AJ1824" s="72"/>
      <c r="AK1824" s="72"/>
      <c r="AL1824" s="72"/>
      <c r="AM1824" s="72"/>
      <c r="AN1824" s="72"/>
    </row>
    <row r="1825" spans="2:40" ht="15" customHeight="1" x14ac:dyDescent="0.2">
      <c r="B1825" s="78"/>
      <c r="C1825" s="78"/>
      <c r="D1825" s="78"/>
      <c r="E1825" s="79"/>
      <c r="F1825" s="80"/>
      <c r="G1825" s="73"/>
      <c r="H1825" s="82"/>
      <c r="I1825" s="93"/>
      <c r="J1825" s="90"/>
      <c r="K1825" s="83"/>
      <c r="L1825" s="83"/>
      <c r="M1825" s="84"/>
      <c r="N1825" s="83"/>
      <c r="O1825" s="104" t="str">
        <f ca="1">IF($B1825="","",IF(F1825="Arbeitgeberähnliche Stellung",OFFSET(MD!$Q$5,MATCH(Grundlagen_Abrechnung_KAE!$AK$7,MD_JAHR,0),0)*$H1825,IF(((AD1825/12*M1825*12)+N1825)&gt;AF1825,AF1825/12,((AD1825/12*M1825*12)+N1825)/12)))</f>
        <v/>
      </c>
      <c r="P1825" s="90"/>
      <c r="Q1825" s="90"/>
      <c r="R1825" s="104">
        <f t="shared" si="254"/>
        <v>0</v>
      </c>
      <c r="T1825" s="145">
        <f t="shared" si="255"/>
        <v>0</v>
      </c>
      <c r="U1825" s="76">
        <f t="shared" ca="1" si="256"/>
        <v>0</v>
      </c>
      <c r="V1825" s="76">
        <f t="shared" ca="1" si="262"/>
        <v>0</v>
      </c>
      <c r="W1825" s="76">
        <f t="shared" ca="1" si="257"/>
        <v>0</v>
      </c>
      <c r="Y1825" s="106" t="str">
        <f t="shared" si="258"/>
        <v>prüfen</v>
      </c>
      <c r="Z1825" s="107" t="str">
        <f ca="1">IFERROR(OFFSET(MD!$U$5,MATCH(Grundlagen_Abrechnung_KAE!$E1825,MD_GENDER,0),0),"")</f>
        <v/>
      </c>
      <c r="AA1825" s="104">
        <f t="shared" si="259"/>
        <v>0</v>
      </c>
      <c r="AC1825" s="104">
        <f t="shared" si="260"/>
        <v>0</v>
      </c>
      <c r="AD1825" s="104">
        <f ca="1">IF(F1825="Arbeitgeberähnliche Stellung",OFFSET(MD!$Q$5,MATCH(Grundlagen_Abrechnung_KAE!$AK$7,MD_JAHR,0),0)*$H1825,IF(J1825&gt;0,AC1825,I1825))</f>
        <v>0</v>
      </c>
      <c r="AF1825" s="85" t="e">
        <f ca="1">OFFSET(MD!$P$5,MATCH($AK$7,MD_JAHR,0),0)*12</f>
        <v>#VALUE!</v>
      </c>
      <c r="AG1825" s="85">
        <f t="shared" si="261"/>
        <v>0</v>
      </c>
      <c r="AH1825" s="81"/>
      <c r="AJ1825" s="72"/>
      <c r="AK1825" s="72"/>
      <c r="AL1825" s="72"/>
      <c r="AM1825" s="72"/>
      <c r="AN1825" s="72"/>
    </row>
    <row r="1826" spans="2:40" ht="15" customHeight="1" x14ac:dyDescent="0.2">
      <c r="B1826" s="78"/>
      <c r="C1826" s="78"/>
      <c r="D1826" s="78"/>
      <c r="E1826" s="79"/>
      <c r="F1826" s="80"/>
      <c r="G1826" s="73"/>
      <c r="H1826" s="82"/>
      <c r="I1826" s="93"/>
      <c r="J1826" s="90"/>
      <c r="K1826" s="83"/>
      <c r="L1826" s="83"/>
      <c r="M1826" s="84"/>
      <c r="N1826" s="83"/>
      <c r="O1826" s="104" t="str">
        <f ca="1">IF($B1826="","",IF(F1826="Arbeitgeberähnliche Stellung",OFFSET(MD!$Q$5,MATCH(Grundlagen_Abrechnung_KAE!$AK$7,MD_JAHR,0),0)*$H1826,IF(((AD1826/12*M1826*12)+N1826)&gt;AF1826,AF1826/12,((AD1826/12*M1826*12)+N1826)/12)))</f>
        <v/>
      </c>
      <c r="P1826" s="90"/>
      <c r="Q1826" s="90"/>
      <c r="R1826" s="104">
        <f t="shared" si="254"/>
        <v>0</v>
      </c>
      <c r="T1826" s="145">
        <f t="shared" si="255"/>
        <v>0</v>
      </c>
      <c r="U1826" s="76">
        <f t="shared" ca="1" si="256"/>
        <v>0</v>
      </c>
      <c r="V1826" s="76">
        <f t="shared" ca="1" si="262"/>
        <v>0</v>
      </c>
      <c r="W1826" s="76">
        <f t="shared" ca="1" si="257"/>
        <v>0</v>
      </c>
      <c r="Y1826" s="106" t="str">
        <f t="shared" si="258"/>
        <v>prüfen</v>
      </c>
      <c r="Z1826" s="107" t="str">
        <f ca="1">IFERROR(OFFSET(MD!$U$5,MATCH(Grundlagen_Abrechnung_KAE!$E1826,MD_GENDER,0),0),"")</f>
        <v/>
      </c>
      <c r="AA1826" s="104">
        <f t="shared" si="259"/>
        <v>0</v>
      </c>
      <c r="AC1826" s="104">
        <f t="shared" si="260"/>
        <v>0</v>
      </c>
      <c r="AD1826" s="104">
        <f ca="1">IF(F1826="Arbeitgeberähnliche Stellung",OFFSET(MD!$Q$5,MATCH(Grundlagen_Abrechnung_KAE!$AK$7,MD_JAHR,0),0)*$H1826,IF(J1826&gt;0,AC1826,I1826))</f>
        <v>0</v>
      </c>
      <c r="AF1826" s="85" t="e">
        <f ca="1">OFFSET(MD!$P$5,MATCH($AK$7,MD_JAHR,0),0)*12</f>
        <v>#VALUE!</v>
      </c>
      <c r="AG1826" s="85">
        <f t="shared" si="261"/>
        <v>0</v>
      </c>
      <c r="AH1826" s="81"/>
      <c r="AJ1826" s="72"/>
      <c r="AK1826" s="72"/>
      <c r="AL1826" s="72"/>
      <c r="AM1826" s="72"/>
      <c r="AN1826" s="72"/>
    </row>
    <row r="1827" spans="2:40" ht="15" customHeight="1" x14ac:dyDescent="0.2">
      <c r="B1827" s="78"/>
      <c r="C1827" s="78"/>
      <c r="D1827" s="78"/>
      <c r="E1827" s="79"/>
      <c r="F1827" s="80"/>
      <c r="G1827" s="73"/>
      <c r="H1827" s="82"/>
      <c r="I1827" s="93"/>
      <c r="J1827" s="90"/>
      <c r="K1827" s="83"/>
      <c r="L1827" s="83"/>
      <c r="M1827" s="84"/>
      <c r="N1827" s="83"/>
      <c r="O1827" s="104" t="str">
        <f ca="1">IF($B1827="","",IF(F1827="Arbeitgeberähnliche Stellung",OFFSET(MD!$Q$5,MATCH(Grundlagen_Abrechnung_KAE!$AK$7,MD_JAHR,0),0)*$H1827,IF(((AD1827/12*M1827*12)+N1827)&gt;AF1827,AF1827/12,((AD1827/12*M1827*12)+N1827)/12)))</f>
        <v/>
      </c>
      <c r="P1827" s="90"/>
      <c r="Q1827" s="90"/>
      <c r="R1827" s="104">
        <f t="shared" si="254"/>
        <v>0</v>
      </c>
      <c r="T1827" s="145">
        <f t="shared" si="255"/>
        <v>0</v>
      </c>
      <c r="U1827" s="76">
        <f t="shared" ca="1" si="256"/>
        <v>0</v>
      </c>
      <c r="V1827" s="76">
        <f t="shared" ca="1" si="262"/>
        <v>0</v>
      </c>
      <c r="W1827" s="76">
        <f t="shared" ca="1" si="257"/>
        <v>0</v>
      </c>
      <c r="Y1827" s="106" t="str">
        <f t="shared" si="258"/>
        <v>prüfen</v>
      </c>
      <c r="Z1827" s="107" t="str">
        <f ca="1">IFERROR(OFFSET(MD!$U$5,MATCH(Grundlagen_Abrechnung_KAE!$E1827,MD_GENDER,0),0),"")</f>
        <v/>
      </c>
      <c r="AA1827" s="104">
        <f t="shared" si="259"/>
        <v>0</v>
      </c>
      <c r="AC1827" s="104">
        <f t="shared" si="260"/>
        <v>0</v>
      </c>
      <c r="AD1827" s="104">
        <f ca="1">IF(F1827="Arbeitgeberähnliche Stellung",OFFSET(MD!$Q$5,MATCH(Grundlagen_Abrechnung_KAE!$AK$7,MD_JAHR,0),0)*$H1827,IF(J1827&gt;0,AC1827,I1827))</f>
        <v>0</v>
      </c>
      <c r="AF1827" s="85" t="e">
        <f ca="1">OFFSET(MD!$P$5,MATCH($AK$7,MD_JAHR,0),0)*12</f>
        <v>#VALUE!</v>
      </c>
      <c r="AG1827" s="85">
        <f t="shared" si="261"/>
        <v>0</v>
      </c>
      <c r="AH1827" s="81"/>
      <c r="AJ1827" s="72"/>
      <c r="AK1827" s="72"/>
      <c r="AL1827" s="72"/>
      <c r="AM1827" s="72"/>
      <c r="AN1827" s="72"/>
    </row>
    <row r="1828" spans="2:40" ht="15" customHeight="1" x14ac:dyDescent="0.2">
      <c r="B1828" s="78"/>
      <c r="C1828" s="78"/>
      <c r="D1828" s="78"/>
      <c r="E1828" s="79"/>
      <c r="F1828" s="80"/>
      <c r="G1828" s="73"/>
      <c r="H1828" s="82"/>
      <c r="I1828" s="93"/>
      <c r="J1828" s="90"/>
      <c r="K1828" s="83"/>
      <c r="L1828" s="83"/>
      <c r="M1828" s="84"/>
      <c r="N1828" s="83"/>
      <c r="O1828" s="104" t="str">
        <f ca="1">IF($B1828="","",IF(F1828="Arbeitgeberähnliche Stellung",OFFSET(MD!$Q$5,MATCH(Grundlagen_Abrechnung_KAE!$AK$7,MD_JAHR,0),0)*$H1828,IF(((AD1828/12*M1828*12)+N1828)&gt;AF1828,AF1828/12,((AD1828/12*M1828*12)+N1828)/12)))</f>
        <v/>
      </c>
      <c r="P1828" s="90"/>
      <c r="Q1828" s="90"/>
      <c r="R1828" s="104">
        <f t="shared" si="254"/>
        <v>0</v>
      </c>
      <c r="T1828" s="145">
        <f t="shared" si="255"/>
        <v>0</v>
      </c>
      <c r="U1828" s="76">
        <f t="shared" ca="1" si="256"/>
        <v>0</v>
      </c>
      <c r="V1828" s="76">
        <f t="shared" ca="1" si="262"/>
        <v>0</v>
      </c>
      <c r="W1828" s="76">
        <f t="shared" ca="1" si="257"/>
        <v>0</v>
      </c>
      <c r="Y1828" s="106" t="str">
        <f t="shared" si="258"/>
        <v>prüfen</v>
      </c>
      <c r="Z1828" s="107" t="str">
        <f ca="1">IFERROR(OFFSET(MD!$U$5,MATCH(Grundlagen_Abrechnung_KAE!$E1828,MD_GENDER,0),0),"")</f>
        <v/>
      </c>
      <c r="AA1828" s="104">
        <f t="shared" si="259"/>
        <v>0</v>
      </c>
      <c r="AC1828" s="104">
        <f t="shared" si="260"/>
        <v>0</v>
      </c>
      <c r="AD1828" s="104">
        <f ca="1">IF(F1828="Arbeitgeberähnliche Stellung",OFFSET(MD!$Q$5,MATCH(Grundlagen_Abrechnung_KAE!$AK$7,MD_JAHR,0),0)*$H1828,IF(J1828&gt;0,AC1828,I1828))</f>
        <v>0</v>
      </c>
      <c r="AF1828" s="85" t="e">
        <f ca="1">OFFSET(MD!$P$5,MATCH($AK$7,MD_JAHR,0),0)*12</f>
        <v>#VALUE!</v>
      </c>
      <c r="AG1828" s="85">
        <f t="shared" si="261"/>
        <v>0</v>
      </c>
      <c r="AH1828" s="81"/>
      <c r="AJ1828" s="72"/>
      <c r="AK1828" s="72"/>
      <c r="AL1828" s="72"/>
      <c r="AM1828" s="72"/>
      <c r="AN1828" s="72"/>
    </row>
    <row r="1829" spans="2:40" ht="15" customHeight="1" x14ac:dyDescent="0.2">
      <c r="B1829" s="78"/>
      <c r="C1829" s="78"/>
      <c r="D1829" s="78"/>
      <c r="E1829" s="79"/>
      <c r="F1829" s="80"/>
      <c r="G1829" s="73"/>
      <c r="H1829" s="82"/>
      <c r="I1829" s="93"/>
      <c r="J1829" s="90"/>
      <c r="K1829" s="83"/>
      <c r="L1829" s="83"/>
      <c r="M1829" s="84"/>
      <c r="N1829" s="83"/>
      <c r="O1829" s="104" t="str">
        <f ca="1">IF($B1829="","",IF(F1829="Arbeitgeberähnliche Stellung",OFFSET(MD!$Q$5,MATCH(Grundlagen_Abrechnung_KAE!$AK$7,MD_JAHR,0),0)*$H1829,IF(((AD1829/12*M1829*12)+N1829)&gt;AF1829,AF1829/12,((AD1829/12*M1829*12)+N1829)/12)))</f>
        <v/>
      </c>
      <c r="P1829" s="90"/>
      <c r="Q1829" s="90"/>
      <c r="R1829" s="104">
        <f t="shared" si="254"/>
        <v>0</v>
      </c>
      <c r="T1829" s="145">
        <f t="shared" si="255"/>
        <v>0</v>
      </c>
      <c r="U1829" s="76">
        <f t="shared" ca="1" si="256"/>
        <v>0</v>
      </c>
      <c r="V1829" s="76">
        <f t="shared" ca="1" si="262"/>
        <v>0</v>
      </c>
      <c r="W1829" s="76">
        <f t="shared" ca="1" si="257"/>
        <v>0</v>
      </c>
      <c r="Y1829" s="106" t="str">
        <f t="shared" si="258"/>
        <v>prüfen</v>
      </c>
      <c r="Z1829" s="107" t="str">
        <f ca="1">IFERROR(OFFSET(MD!$U$5,MATCH(Grundlagen_Abrechnung_KAE!$E1829,MD_GENDER,0),0),"")</f>
        <v/>
      </c>
      <c r="AA1829" s="104">
        <f t="shared" si="259"/>
        <v>0</v>
      </c>
      <c r="AC1829" s="104">
        <f t="shared" si="260"/>
        <v>0</v>
      </c>
      <c r="AD1829" s="104">
        <f ca="1">IF(F1829="Arbeitgeberähnliche Stellung",OFFSET(MD!$Q$5,MATCH(Grundlagen_Abrechnung_KAE!$AK$7,MD_JAHR,0),0)*$H1829,IF(J1829&gt;0,AC1829,I1829))</f>
        <v>0</v>
      </c>
      <c r="AF1829" s="85" t="e">
        <f ca="1">OFFSET(MD!$P$5,MATCH($AK$7,MD_JAHR,0),0)*12</f>
        <v>#VALUE!</v>
      </c>
      <c r="AG1829" s="85">
        <f t="shared" si="261"/>
        <v>0</v>
      </c>
      <c r="AH1829" s="81"/>
      <c r="AJ1829" s="72"/>
      <c r="AK1829" s="72"/>
      <c r="AL1829" s="72"/>
      <c r="AM1829" s="72"/>
      <c r="AN1829" s="72"/>
    </row>
    <row r="1830" spans="2:40" ht="15" customHeight="1" x14ac:dyDescent="0.2">
      <c r="B1830" s="78"/>
      <c r="C1830" s="78"/>
      <c r="D1830" s="78"/>
      <c r="E1830" s="79"/>
      <c r="F1830" s="80"/>
      <c r="G1830" s="73"/>
      <c r="H1830" s="82"/>
      <c r="I1830" s="93"/>
      <c r="J1830" s="90"/>
      <c r="K1830" s="83"/>
      <c r="L1830" s="83"/>
      <c r="M1830" s="84"/>
      <c r="N1830" s="83"/>
      <c r="O1830" s="104" t="str">
        <f ca="1">IF($B1830="","",IF(F1830="Arbeitgeberähnliche Stellung",OFFSET(MD!$Q$5,MATCH(Grundlagen_Abrechnung_KAE!$AK$7,MD_JAHR,0),0)*$H1830,IF(((AD1830/12*M1830*12)+N1830)&gt;AF1830,AF1830/12,((AD1830/12*M1830*12)+N1830)/12)))</f>
        <v/>
      </c>
      <c r="P1830" s="90"/>
      <c r="Q1830" s="90"/>
      <c r="R1830" s="104">
        <f t="shared" si="254"/>
        <v>0</v>
      </c>
      <c r="T1830" s="145">
        <f t="shared" si="255"/>
        <v>0</v>
      </c>
      <c r="U1830" s="76">
        <f t="shared" ca="1" si="256"/>
        <v>0</v>
      </c>
      <c r="V1830" s="76">
        <f t="shared" ca="1" si="262"/>
        <v>0</v>
      </c>
      <c r="W1830" s="76">
        <f t="shared" ca="1" si="257"/>
        <v>0</v>
      </c>
      <c r="Y1830" s="106" t="str">
        <f t="shared" si="258"/>
        <v>prüfen</v>
      </c>
      <c r="Z1830" s="107" t="str">
        <f ca="1">IFERROR(OFFSET(MD!$U$5,MATCH(Grundlagen_Abrechnung_KAE!$E1830,MD_GENDER,0),0),"")</f>
        <v/>
      </c>
      <c r="AA1830" s="104">
        <f t="shared" si="259"/>
        <v>0</v>
      </c>
      <c r="AC1830" s="104">
        <f t="shared" si="260"/>
        <v>0</v>
      </c>
      <c r="AD1830" s="104">
        <f ca="1">IF(F1830="Arbeitgeberähnliche Stellung",OFFSET(MD!$Q$5,MATCH(Grundlagen_Abrechnung_KAE!$AK$7,MD_JAHR,0),0)*$H1830,IF(J1830&gt;0,AC1830,I1830))</f>
        <v>0</v>
      </c>
      <c r="AF1830" s="85" t="e">
        <f ca="1">OFFSET(MD!$P$5,MATCH($AK$7,MD_JAHR,0),0)*12</f>
        <v>#VALUE!</v>
      </c>
      <c r="AG1830" s="85">
        <f t="shared" si="261"/>
        <v>0</v>
      </c>
      <c r="AH1830" s="81"/>
      <c r="AJ1830" s="72"/>
      <c r="AK1830" s="72"/>
      <c r="AL1830" s="72"/>
      <c r="AM1830" s="72"/>
      <c r="AN1830" s="72"/>
    </row>
    <row r="1831" spans="2:40" ht="15" customHeight="1" x14ac:dyDescent="0.2">
      <c r="B1831" s="78"/>
      <c r="C1831" s="78"/>
      <c r="D1831" s="78"/>
      <c r="E1831" s="79"/>
      <c r="F1831" s="80"/>
      <c r="G1831" s="73"/>
      <c r="H1831" s="82"/>
      <c r="I1831" s="93"/>
      <c r="J1831" s="90"/>
      <c r="K1831" s="83"/>
      <c r="L1831" s="83"/>
      <c r="M1831" s="84"/>
      <c r="N1831" s="83"/>
      <c r="O1831" s="104" t="str">
        <f ca="1">IF($B1831="","",IF(F1831="Arbeitgeberähnliche Stellung",OFFSET(MD!$Q$5,MATCH(Grundlagen_Abrechnung_KAE!$AK$7,MD_JAHR,0),0)*$H1831,IF(((AD1831/12*M1831*12)+N1831)&gt;AF1831,AF1831/12,((AD1831/12*M1831*12)+N1831)/12)))</f>
        <v/>
      </c>
      <c r="P1831" s="90"/>
      <c r="Q1831" s="90"/>
      <c r="R1831" s="104">
        <f t="shared" si="254"/>
        <v>0</v>
      </c>
      <c r="T1831" s="145">
        <f t="shared" si="255"/>
        <v>0</v>
      </c>
      <c r="U1831" s="76">
        <f t="shared" ca="1" si="256"/>
        <v>0</v>
      </c>
      <c r="V1831" s="76">
        <f t="shared" ca="1" si="262"/>
        <v>0</v>
      </c>
      <c r="W1831" s="76">
        <f t="shared" ca="1" si="257"/>
        <v>0</v>
      </c>
      <c r="Y1831" s="106" t="str">
        <f t="shared" si="258"/>
        <v>prüfen</v>
      </c>
      <c r="Z1831" s="107" t="str">
        <f ca="1">IFERROR(OFFSET(MD!$U$5,MATCH(Grundlagen_Abrechnung_KAE!$E1831,MD_GENDER,0),0),"")</f>
        <v/>
      </c>
      <c r="AA1831" s="104">
        <f t="shared" si="259"/>
        <v>0</v>
      </c>
      <c r="AC1831" s="104">
        <f t="shared" si="260"/>
        <v>0</v>
      </c>
      <c r="AD1831" s="104">
        <f ca="1">IF(F1831="Arbeitgeberähnliche Stellung",OFFSET(MD!$Q$5,MATCH(Grundlagen_Abrechnung_KAE!$AK$7,MD_JAHR,0),0)*$H1831,IF(J1831&gt;0,AC1831,I1831))</f>
        <v>0</v>
      </c>
      <c r="AF1831" s="85" t="e">
        <f ca="1">OFFSET(MD!$P$5,MATCH($AK$7,MD_JAHR,0),0)*12</f>
        <v>#VALUE!</v>
      </c>
      <c r="AG1831" s="85">
        <f t="shared" si="261"/>
        <v>0</v>
      </c>
      <c r="AH1831" s="81"/>
      <c r="AJ1831" s="72"/>
      <c r="AK1831" s="72"/>
      <c r="AL1831" s="72"/>
      <c r="AM1831" s="72"/>
      <c r="AN1831" s="72"/>
    </row>
    <row r="1832" spans="2:40" ht="15" customHeight="1" x14ac:dyDescent="0.2">
      <c r="B1832" s="78"/>
      <c r="C1832" s="78"/>
      <c r="D1832" s="78"/>
      <c r="E1832" s="79"/>
      <c r="F1832" s="80"/>
      <c r="G1832" s="73"/>
      <c r="H1832" s="82"/>
      <c r="I1832" s="93"/>
      <c r="J1832" s="90"/>
      <c r="K1832" s="83"/>
      <c r="L1832" s="83"/>
      <c r="M1832" s="84"/>
      <c r="N1832" s="83"/>
      <c r="O1832" s="104" t="str">
        <f ca="1">IF($B1832="","",IF(F1832="Arbeitgeberähnliche Stellung",OFFSET(MD!$Q$5,MATCH(Grundlagen_Abrechnung_KAE!$AK$7,MD_JAHR,0),0)*$H1832,IF(((AD1832/12*M1832*12)+N1832)&gt;AF1832,AF1832/12,((AD1832/12*M1832*12)+N1832)/12)))</f>
        <v/>
      </c>
      <c r="P1832" s="90"/>
      <c r="Q1832" s="90"/>
      <c r="R1832" s="104">
        <f t="shared" si="254"/>
        <v>0</v>
      </c>
      <c r="T1832" s="145">
        <f t="shared" si="255"/>
        <v>0</v>
      </c>
      <c r="U1832" s="76">
        <f t="shared" ca="1" si="256"/>
        <v>0</v>
      </c>
      <c r="V1832" s="76">
        <f t="shared" ca="1" si="262"/>
        <v>0</v>
      </c>
      <c r="W1832" s="76">
        <f t="shared" ca="1" si="257"/>
        <v>0</v>
      </c>
      <c r="Y1832" s="106" t="str">
        <f t="shared" si="258"/>
        <v>prüfen</v>
      </c>
      <c r="Z1832" s="107" t="str">
        <f ca="1">IFERROR(OFFSET(MD!$U$5,MATCH(Grundlagen_Abrechnung_KAE!$E1832,MD_GENDER,0),0),"")</f>
        <v/>
      </c>
      <c r="AA1832" s="104">
        <f t="shared" si="259"/>
        <v>0</v>
      </c>
      <c r="AC1832" s="104">
        <f t="shared" si="260"/>
        <v>0</v>
      </c>
      <c r="AD1832" s="104">
        <f ca="1">IF(F1832="Arbeitgeberähnliche Stellung",OFFSET(MD!$Q$5,MATCH(Grundlagen_Abrechnung_KAE!$AK$7,MD_JAHR,0),0)*$H1832,IF(J1832&gt;0,AC1832,I1832))</f>
        <v>0</v>
      </c>
      <c r="AF1832" s="85" t="e">
        <f ca="1">OFFSET(MD!$P$5,MATCH($AK$7,MD_JAHR,0),0)*12</f>
        <v>#VALUE!</v>
      </c>
      <c r="AG1832" s="85">
        <f t="shared" si="261"/>
        <v>0</v>
      </c>
      <c r="AH1832" s="81"/>
      <c r="AJ1832" s="72"/>
      <c r="AK1832" s="72"/>
      <c r="AL1832" s="72"/>
      <c r="AM1832" s="72"/>
      <c r="AN1832" s="72"/>
    </row>
    <row r="1833" spans="2:40" ht="15" customHeight="1" x14ac:dyDescent="0.2">
      <c r="B1833" s="78"/>
      <c r="C1833" s="78"/>
      <c r="D1833" s="78"/>
      <c r="E1833" s="79"/>
      <c r="F1833" s="80"/>
      <c r="G1833" s="73"/>
      <c r="H1833" s="82"/>
      <c r="I1833" s="93"/>
      <c r="J1833" s="90"/>
      <c r="K1833" s="83"/>
      <c r="L1833" s="83"/>
      <c r="M1833" s="84"/>
      <c r="N1833" s="83"/>
      <c r="O1833" s="104" t="str">
        <f ca="1">IF($B1833="","",IF(F1833="Arbeitgeberähnliche Stellung",OFFSET(MD!$Q$5,MATCH(Grundlagen_Abrechnung_KAE!$AK$7,MD_JAHR,0),0)*$H1833,IF(((AD1833/12*M1833*12)+N1833)&gt;AF1833,AF1833/12,((AD1833/12*M1833*12)+N1833)/12)))</f>
        <v/>
      </c>
      <c r="P1833" s="90"/>
      <c r="Q1833" s="90"/>
      <c r="R1833" s="104">
        <f t="shared" si="254"/>
        <v>0</v>
      </c>
      <c r="T1833" s="145">
        <f t="shared" si="255"/>
        <v>0</v>
      </c>
      <c r="U1833" s="76">
        <f t="shared" ca="1" si="256"/>
        <v>0</v>
      </c>
      <c r="V1833" s="76">
        <f t="shared" ca="1" si="262"/>
        <v>0</v>
      </c>
      <c r="W1833" s="76">
        <f t="shared" ca="1" si="257"/>
        <v>0</v>
      </c>
      <c r="Y1833" s="106" t="str">
        <f t="shared" si="258"/>
        <v>prüfen</v>
      </c>
      <c r="Z1833" s="107" t="str">
        <f ca="1">IFERROR(OFFSET(MD!$U$5,MATCH(Grundlagen_Abrechnung_KAE!$E1833,MD_GENDER,0),0),"")</f>
        <v/>
      </c>
      <c r="AA1833" s="104">
        <f t="shared" si="259"/>
        <v>0</v>
      </c>
      <c r="AC1833" s="104">
        <f t="shared" si="260"/>
        <v>0</v>
      </c>
      <c r="AD1833" s="104">
        <f ca="1">IF(F1833="Arbeitgeberähnliche Stellung",OFFSET(MD!$Q$5,MATCH(Grundlagen_Abrechnung_KAE!$AK$7,MD_JAHR,0),0)*$H1833,IF(J1833&gt;0,AC1833,I1833))</f>
        <v>0</v>
      </c>
      <c r="AF1833" s="85" t="e">
        <f ca="1">OFFSET(MD!$P$5,MATCH($AK$7,MD_JAHR,0),0)*12</f>
        <v>#VALUE!</v>
      </c>
      <c r="AG1833" s="85">
        <f t="shared" si="261"/>
        <v>0</v>
      </c>
      <c r="AH1833" s="81"/>
      <c r="AJ1833" s="72"/>
      <c r="AK1833" s="72"/>
      <c r="AL1833" s="72"/>
      <c r="AM1833" s="72"/>
      <c r="AN1833" s="72"/>
    </row>
    <row r="1834" spans="2:40" ht="15" customHeight="1" x14ac:dyDescent="0.2">
      <c r="B1834" s="78"/>
      <c r="C1834" s="78"/>
      <c r="D1834" s="78"/>
      <c r="E1834" s="79"/>
      <c r="F1834" s="80"/>
      <c r="G1834" s="73"/>
      <c r="H1834" s="82"/>
      <c r="I1834" s="93"/>
      <c r="J1834" s="90"/>
      <c r="K1834" s="83"/>
      <c r="L1834" s="83"/>
      <c r="M1834" s="84"/>
      <c r="N1834" s="83"/>
      <c r="O1834" s="104" t="str">
        <f ca="1">IF($B1834="","",IF(F1834="Arbeitgeberähnliche Stellung",OFFSET(MD!$Q$5,MATCH(Grundlagen_Abrechnung_KAE!$AK$7,MD_JAHR,0),0)*$H1834,IF(((AD1834/12*M1834*12)+N1834)&gt;AF1834,AF1834/12,((AD1834/12*M1834*12)+N1834)/12)))</f>
        <v/>
      </c>
      <c r="P1834" s="90"/>
      <c r="Q1834" s="90"/>
      <c r="R1834" s="104">
        <f t="shared" si="254"/>
        <v>0</v>
      </c>
      <c r="T1834" s="145">
        <f t="shared" si="255"/>
        <v>0</v>
      </c>
      <c r="U1834" s="76">
        <f t="shared" ca="1" si="256"/>
        <v>0</v>
      </c>
      <c r="V1834" s="76">
        <f t="shared" ca="1" si="262"/>
        <v>0</v>
      </c>
      <c r="W1834" s="76">
        <f t="shared" ca="1" si="257"/>
        <v>0</v>
      </c>
      <c r="Y1834" s="106" t="str">
        <f t="shared" si="258"/>
        <v>prüfen</v>
      </c>
      <c r="Z1834" s="107" t="str">
        <f ca="1">IFERROR(OFFSET(MD!$U$5,MATCH(Grundlagen_Abrechnung_KAE!$E1834,MD_GENDER,0),0),"")</f>
        <v/>
      </c>
      <c r="AA1834" s="104">
        <f t="shared" si="259"/>
        <v>0</v>
      </c>
      <c r="AC1834" s="104">
        <f t="shared" si="260"/>
        <v>0</v>
      </c>
      <c r="AD1834" s="104">
        <f ca="1">IF(F1834="Arbeitgeberähnliche Stellung",OFFSET(MD!$Q$5,MATCH(Grundlagen_Abrechnung_KAE!$AK$7,MD_JAHR,0),0)*$H1834,IF(J1834&gt;0,AC1834,I1834))</f>
        <v>0</v>
      </c>
      <c r="AF1834" s="85" t="e">
        <f ca="1">OFFSET(MD!$P$5,MATCH($AK$7,MD_JAHR,0),0)*12</f>
        <v>#VALUE!</v>
      </c>
      <c r="AG1834" s="85">
        <f t="shared" si="261"/>
        <v>0</v>
      </c>
      <c r="AH1834" s="81"/>
      <c r="AJ1834" s="72"/>
      <c r="AK1834" s="72"/>
      <c r="AL1834" s="72"/>
      <c r="AM1834" s="72"/>
      <c r="AN1834" s="72"/>
    </row>
    <row r="1835" spans="2:40" ht="15" customHeight="1" x14ac:dyDescent="0.2">
      <c r="B1835" s="78"/>
      <c r="C1835" s="78"/>
      <c r="D1835" s="78"/>
      <c r="E1835" s="79"/>
      <c r="F1835" s="80"/>
      <c r="G1835" s="73"/>
      <c r="H1835" s="82"/>
      <c r="I1835" s="93"/>
      <c r="J1835" s="90"/>
      <c r="K1835" s="83"/>
      <c r="L1835" s="83"/>
      <c r="M1835" s="84"/>
      <c r="N1835" s="83"/>
      <c r="O1835" s="104" t="str">
        <f ca="1">IF($B1835="","",IF(F1835="Arbeitgeberähnliche Stellung",OFFSET(MD!$Q$5,MATCH(Grundlagen_Abrechnung_KAE!$AK$7,MD_JAHR,0),0)*$H1835,IF(((AD1835/12*M1835*12)+N1835)&gt;AF1835,AF1835/12,((AD1835/12*M1835*12)+N1835)/12)))</f>
        <v/>
      </c>
      <c r="P1835" s="90"/>
      <c r="Q1835" s="90"/>
      <c r="R1835" s="104">
        <f t="shared" si="254"/>
        <v>0</v>
      </c>
      <c r="T1835" s="145">
        <f t="shared" si="255"/>
        <v>0</v>
      </c>
      <c r="U1835" s="76">
        <f t="shared" ca="1" si="256"/>
        <v>0</v>
      </c>
      <c r="V1835" s="76">
        <f t="shared" ca="1" si="262"/>
        <v>0</v>
      </c>
      <c r="W1835" s="76">
        <f t="shared" ca="1" si="257"/>
        <v>0</v>
      </c>
      <c r="Y1835" s="106" t="str">
        <f t="shared" si="258"/>
        <v>prüfen</v>
      </c>
      <c r="Z1835" s="107" t="str">
        <f ca="1">IFERROR(OFFSET(MD!$U$5,MATCH(Grundlagen_Abrechnung_KAE!$E1835,MD_GENDER,0),0),"")</f>
        <v/>
      </c>
      <c r="AA1835" s="104">
        <f t="shared" si="259"/>
        <v>0</v>
      </c>
      <c r="AC1835" s="104">
        <f t="shared" si="260"/>
        <v>0</v>
      </c>
      <c r="AD1835" s="104">
        <f ca="1">IF(F1835="Arbeitgeberähnliche Stellung",OFFSET(MD!$Q$5,MATCH(Grundlagen_Abrechnung_KAE!$AK$7,MD_JAHR,0),0)*$H1835,IF(J1835&gt;0,AC1835,I1835))</f>
        <v>0</v>
      </c>
      <c r="AF1835" s="85" t="e">
        <f ca="1">OFFSET(MD!$P$5,MATCH($AK$7,MD_JAHR,0),0)*12</f>
        <v>#VALUE!</v>
      </c>
      <c r="AG1835" s="85">
        <f t="shared" si="261"/>
        <v>0</v>
      </c>
      <c r="AH1835" s="81"/>
      <c r="AJ1835" s="72"/>
      <c r="AK1835" s="72"/>
      <c r="AL1835" s="72"/>
      <c r="AM1835" s="72"/>
      <c r="AN1835" s="72"/>
    </row>
    <row r="1836" spans="2:40" ht="15" customHeight="1" x14ac:dyDescent="0.2">
      <c r="B1836" s="78"/>
      <c r="C1836" s="78"/>
      <c r="D1836" s="78"/>
      <c r="E1836" s="79"/>
      <c r="F1836" s="80"/>
      <c r="G1836" s="73"/>
      <c r="H1836" s="82"/>
      <c r="I1836" s="93"/>
      <c r="J1836" s="90"/>
      <c r="K1836" s="83"/>
      <c r="L1836" s="83"/>
      <c r="M1836" s="84"/>
      <c r="N1836" s="83"/>
      <c r="O1836" s="104" t="str">
        <f ca="1">IF($B1836="","",IF(F1836="Arbeitgeberähnliche Stellung",OFFSET(MD!$Q$5,MATCH(Grundlagen_Abrechnung_KAE!$AK$7,MD_JAHR,0),0)*$H1836,IF(((AD1836/12*M1836*12)+N1836)&gt;AF1836,AF1836/12,((AD1836/12*M1836*12)+N1836)/12)))</f>
        <v/>
      </c>
      <c r="P1836" s="90"/>
      <c r="Q1836" s="90"/>
      <c r="R1836" s="104">
        <f t="shared" si="254"/>
        <v>0</v>
      </c>
      <c r="T1836" s="145">
        <f t="shared" si="255"/>
        <v>0</v>
      </c>
      <c r="U1836" s="76">
        <f t="shared" ca="1" si="256"/>
        <v>0</v>
      </c>
      <c r="V1836" s="76">
        <f t="shared" ca="1" si="262"/>
        <v>0</v>
      </c>
      <c r="W1836" s="76">
        <f t="shared" ca="1" si="257"/>
        <v>0</v>
      </c>
      <c r="Y1836" s="106" t="str">
        <f t="shared" si="258"/>
        <v>prüfen</v>
      </c>
      <c r="Z1836" s="107" t="str">
        <f ca="1">IFERROR(OFFSET(MD!$U$5,MATCH(Grundlagen_Abrechnung_KAE!$E1836,MD_GENDER,0),0),"")</f>
        <v/>
      </c>
      <c r="AA1836" s="104">
        <f t="shared" si="259"/>
        <v>0</v>
      </c>
      <c r="AC1836" s="104">
        <f t="shared" si="260"/>
        <v>0</v>
      </c>
      <c r="AD1836" s="104">
        <f ca="1">IF(F1836="Arbeitgeberähnliche Stellung",OFFSET(MD!$Q$5,MATCH(Grundlagen_Abrechnung_KAE!$AK$7,MD_JAHR,0),0)*$H1836,IF(J1836&gt;0,AC1836,I1836))</f>
        <v>0</v>
      </c>
      <c r="AF1836" s="85" t="e">
        <f ca="1">OFFSET(MD!$P$5,MATCH($AK$7,MD_JAHR,0),0)*12</f>
        <v>#VALUE!</v>
      </c>
      <c r="AG1836" s="85">
        <f t="shared" si="261"/>
        <v>0</v>
      </c>
      <c r="AH1836" s="81"/>
      <c r="AJ1836" s="72"/>
      <c r="AK1836" s="72"/>
      <c r="AL1836" s="72"/>
      <c r="AM1836" s="72"/>
      <c r="AN1836" s="72"/>
    </row>
    <row r="1837" spans="2:40" ht="15" customHeight="1" x14ac:dyDescent="0.2">
      <c r="B1837" s="78"/>
      <c r="C1837" s="78"/>
      <c r="D1837" s="78"/>
      <c r="E1837" s="79"/>
      <c r="F1837" s="80"/>
      <c r="G1837" s="73"/>
      <c r="H1837" s="82"/>
      <c r="I1837" s="93"/>
      <c r="J1837" s="90"/>
      <c r="K1837" s="83"/>
      <c r="L1837" s="83"/>
      <c r="M1837" s="84"/>
      <c r="N1837" s="83"/>
      <c r="O1837" s="104" t="str">
        <f ca="1">IF($B1837="","",IF(F1837="Arbeitgeberähnliche Stellung",OFFSET(MD!$Q$5,MATCH(Grundlagen_Abrechnung_KAE!$AK$7,MD_JAHR,0),0)*$H1837,IF(((AD1837/12*M1837*12)+N1837)&gt;AF1837,AF1837/12,((AD1837/12*M1837*12)+N1837)/12)))</f>
        <v/>
      </c>
      <c r="P1837" s="90"/>
      <c r="Q1837" s="90"/>
      <c r="R1837" s="104">
        <f t="shared" si="254"/>
        <v>0</v>
      </c>
      <c r="T1837" s="145">
        <f t="shared" si="255"/>
        <v>0</v>
      </c>
      <c r="U1837" s="76">
        <f t="shared" ca="1" si="256"/>
        <v>0</v>
      </c>
      <c r="V1837" s="76">
        <f t="shared" ca="1" si="262"/>
        <v>0</v>
      </c>
      <c r="W1837" s="76">
        <f t="shared" ca="1" si="257"/>
        <v>0</v>
      </c>
      <c r="Y1837" s="106" t="str">
        <f t="shared" si="258"/>
        <v>prüfen</v>
      </c>
      <c r="Z1837" s="107" t="str">
        <f ca="1">IFERROR(OFFSET(MD!$U$5,MATCH(Grundlagen_Abrechnung_KAE!$E1837,MD_GENDER,0),0),"")</f>
        <v/>
      </c>
      <c r="AA1837" s="104">
        <f t="shared" si="259"/>
        <v>0</v>
      </c>
      <c r="AC1837" s="104">
        <f t="shared" si="260"/>
        <v>0</v>
      </c>
      <c r="AD1837" s="104">
        <f ca="1">IF(F1837="Arbeitgeberähnliche Stellung",OFFSET(MD!$Q$5,MATCH(Grundlagen_Abrechnung_KAE!$AK$7,MD_JAHR,0),0)*$H1837,IF(J1837&gt;0,AC1837,I1837))</f>
        <v>0</v>
      </c>
      <c r="AF1837" s="85" t="e">
        <f ca="1">OFFSET(MD!$P$5,MATCH($AK$7,MD_JAHR,0),0)*12</f>
        <v>#VALUE!</v>
      </c>
      <c r="AG1837" s="85">
        <f t="shared" si="261"/>
        <v>0</v>
      </c>
      <c r="AH1837" s="81"/>
      <c r="AJ1837" s="72"/>
      <c r="AK1837" s="72"/>
      <c r="AL1837" s="72"/>
      <c r="AM1837" s="72"/>
      <c r="AN1837" s="72"/>
    </row>
    <row r="1838" spans="2:40" ht="15" customHeight="1" x14ac:dyDescent="0.2">
      <c r="B1838" s="78"/>
      <c r="C1838" s="78"/>
      <c r="D1838" s="78"/>
      <c r="E1838" s="79"/>
      <c r="F1838" s="80"/>
      <c r="G1838" s="73"/>
      <c r="H1838" s="82"/>
      <c r="I1838" s="93"/>
      <c r="J1838" s="90"/>
      <c r="K1838" s="83"/>
      <c r="L1838" s="83"/>
      <c r="M1838" s="84"/>
      <c r="N1838" s="83"/>
      <c r="O1838" s="104" t="str">
        <f ca="1">IF($B1838="","",IF(F1838="Arbeitgeberähnliche Stellung",OFFSET(MD!$Q$5,MATCH(Grundlagen_Abrechnung_KAE!$AK$7,MD_JAHR,0),0)*$H1838,IF(((AD1838/12*M1838*12)+N1838)&gt;AF1838,AF1838/12,((AD1838/12*M1838*12)+N1838)/12)))</f>
        <v/>
      </c>
      <c r="P1838" s="90"/>
      <c r="Q1838" s="90"/>
      <c r="R1838" s="104">
        <f t="shared" si="254"/>
        <v>0</v>
      </c>
      <c r="T1838" s="145">
        <f t="shared" si="255"/>
        <v>0</v>
      </c>
      <c r="U1838" s="76">
        <f t="shared" ca="1" si="256"/>
        <v>0</v>
      </c>
      <c r="V1838" s="76">
        <f t="shared" ca="1" si="262"/>
        <v>0</v>
      </c>
      <c r="W1838" s="76">
        <f t="shared" ca="1" si="257"/>
        <v>0</v>
      </c>
      <c r="Y1838" s="106" t="str">
        <f t="shared" si="258"/>
        <v>prüfen</v>
      </c>
      <c r="Z1838" s="107" t="str">
        <f ca="1">IFERROR(OFFSET(MD!$U$5,MATCH(Grundlagen_Abrechnung_KAE!$E1838,MD_GENDER,0),0),"")</f>
        <v/>
      </c>
      <c r="AA1838" s="104">
        <f t="shared" si="259"/>
        <v>0</v>
      </c>
      <c r="AC1838" s="104">
        <f t="shared" si="260"/>
        <v>0</v>
      </c>
      <c r="AD1838" s="104">
        <f ca="1">IF(F1838="Arbeitgeberähnliche Stellung",OFFSET(MD!$Q$5,MATCH(Grundlagen_Abrechnung_KAE!$AK$7,MD_JAHR,0),0)*$H1838,IF(J1838&gt;0,AC1838,I1838))</f>
        <v>0</v>
      </c>
      <c r="AF1838" s="85" t="e">
        <f ca="1">OFFSET(MD!$P$5,MATCH($AK$7,MD_JAHR,0),0)*12</f>
        <v>#VALUE!</v>
      </c>
      <c r="AG1838" s="85">
        <f t="shared" si="261"/>
        <v>0</v>
      </c>
      <c r="AH1838" s="81"/>
      <c r="AJ1838" s="72"/>
      <c r="AK1838" s="72"/>
      <c r="AL1838" s="72"/>
      <c r="AM1838" s="72"/>
      <c r="AN1838" s="72"/>
    </row>
    <row r="1839" spans="2:40" ht="15" customHeight="1" x14ac:dyDescent="0.2">
      <c r="B1839" s="78"/>
      <c r="C1839" s="78"/>
      <c r="D1839" s="78"/>
      <c r="E1839" s="79"/>
      <c r="F1839" s="80"/>
      <c r="G1839" s="73"/>
      <c r="H1839" s="82"/>
      <c r="I1839" s="93"/>
      <c r="J1839" s="90"/>
      <c r="K1839" s="83"/>
      <c r="L1839" s="83"/>
      <c r="M1839" s="84"/>
      <c r="N1839" s="83"/>
      <c r="O1839" s="104" t="str">
        <f ca="1">IF($B1839="","",IF(F1839="Arbeitgeberähnliche Stellung",OFFSET(MD!$Q$5,MATCH(Grundlagen_Abrechnung_KAE!$AK$7,MD_JAHR,0),0)*$H1839,IF(((AD1839/12*M1839*12)+N1839)&gt;AF1839,AF1839/12,((AD1839/12*M1839*12)+N1839)/12)))</f>
        <v/>
      </c>
      <c r="P1839" s="90"/>
      <c r="Q1839" s="90"/>
      <c r="R1839" s="104">
        <f t="shared" si="254"/>
        <v>0</v>
      </c>
      <c r="T1839" s="145">
        <f t="shared" si="255"/>
        <v>0</v>
      </c>
      <c r="U1839" s="76">
        <f t="shared" ca="1" si="256"/>
        <v>0</v>
      </c>
      <c r="V1839" s="76">
        <f t="shared" ca="1" si="262"/>
        <v>0</v>
      </c>
      <c r="W1839" s="76">
        <f t="shared" ca="1" si="257"/>
        <v>0</v>
      </c>
      <c r="Y1839" s="106" t="str">
        <f t="shared" si="258"/>
        <v>prüfen</v>
      </c>
      <c r="Z1839" s="107" t="str">
        <f ca="1">IFERROR(OFFSET(MD!$U$5,MATCH(Grundlagen_Abrechnung_KAE!$E1839,MD_GENDER,0),0),"")</f>
        <v/>
      </c>
      <c r="AA1839" s="104">
        <f t="shared" si="259"/>
        <v>0</v>
      </c>
      <c r="AC1839" s="104">
        <f t="shared" si="260"/>
        <v>0</v>
      </c>
      <c r="AD1839" s="104">
        <f ca="1">IF(F1839="Arbeitgeberähnliche Stellung",OFFSET(MD!$Q$5,MATCH(Grundlagen_Abrechnung_KAE!$AK$7,MD_JAHR,0),0)*$H1839,IF(J1839&gt;0,AC1839,I1839))</f>
        <v>0</v>
      </c>
      <c r="AF1839" s="85" t="e">
        <f ca="1">OFFSET(MD!$P$5,MATCH($AK$7,MD_JAHR,0),0)*12</f>
        <v>#VALUE!</v>
      </c>
      <c r="AG1839" s="85">
        <f t="shared" si="261"/>
        <v>0</v>
      </c>
      <c r="AH1839" s="81"/>
      <c r="AJ1839" s="72"/>
      <c r="AK1839" s="72"/>
      <c r="AL1839" s="72"/>
      <c r="AM1839" s="72"/>
      <c r="AN1839" s="72"/>
    </row>
    <row r="1840" spans="2:40" ht="15" customHeight="1" x14ac:dyDescent="0.2">
      <c r="B1840" s="78"/>
      <c r="C1840" s="78"/>
      <c r="D1840" s="78"/>
      <c r="E1840" s="79"/>
      <c r="F1840" s="80"/>
      <c r="G1840" s="73"/>
      <c r="H1840" s="82"/>
      <c r="I1840" s="93"/>
      <c r="J1840" s="90"/>
      <c r="K1840" s="83"/>
      <c r="L1840" s="83"/>
      <c r="M1840" s="84"/>
      <c r="N1840" s="83"/>
      <c r="O1840" s="104" t="str">
        <f ca="1">IF($B1840="","",IF(F1840="Arbeitgeberähnliche Stellung",OFFSET(MD!$Q$5,MATCH(Grundlagen_Abrechnung_KAE!$AK$7,MD_JAHR,0),0)*$H1840,IF(((AD1840/12*M1840*12)+N1840)&gt;AF1840,AF1840/12,((AD1840/12*M1840*12)+N1840)/12)))</f>
        <v/>
      </c>
      <c r="P1840" s="90"/>
      <c r="Q1840" s="90"/>
      <c r="R1840" s="104">
        <f t="shared" si="254"/>
        <v>0</v>
      </c>
      <c r="T1840" s="145">
        <f t="shared" si="255"/>
        <v>0</v>
      </c>
      <c r="U1840" s="76">
        <f t="shared" ca="1" si="256"/>
        <v>0</v>
      </c>
      <c r="V1840" s="76">
        <f t="shared" ca="1" si="262"/>
        <v>0</v>
      </c>
      <c r="W1840" s="76">
        <f t="shared" ca="1" si="257"/>
        <v>0</v>
      </c>
      <c r="Y1840" s="106" t="str">
        <f t="shared" si="258"/>
        <v>prüfen</v>
      </c>
      <c r="Z1840" s="107" t="str">
        <f ca="1">IFERROR(OFFSET(MD!$U$5,MATCH(Grundlagen_Abrechnung_KAE!$E1840,MD_GENDER,0),0),"")</f>
        <v/>
      </c>
      <c r="AA1840" s="104">
        <f t="shared" si="259"/>
        <v>0</v>
      </c>
      <c r="AC1840" s="104">
        <f t="shared" si="260"/>
        <v>0</v>
      </c>
      <c r="AD1840" s="104">
        <f ca="1">IF(F1840="Arbeitgeberähnliche Stellung",OFFSET(MD!$Q$5,MATCH(Grundlagen_Abrechnung_KAE!$AK$7,MD_JAHR,0),0)*$H1840,IF(J1840&gt;0,AC1840,I1840))</f>
        <v>0</v>
      </c>
      <c r="AF1840" s="85" t="e">
        <f ca="1">OFFSET(MD!$P$5,MATCH($AK$7,MD_JAHR,0),0)*12</f>
        <v>#VALUE!</v>
      </c>
      <c r="AG1840" s="85">
        <f t="shared" si="261"/>
        <v>0</v>
      </c>
      <c r="AH1840" s="81"/>
      <c r="AJ1840" s="72"/>
      <c r="AK1840" s="72"/>
      <c r="AL1840" s="72"/>
      <c r="AM1840" s="72"/>
      <c r="AN1840" s="72"/>
    </row>
    <row r="1841" spans="2:40" ht="15" customHeight="1" x14ac:dyDescent="0.2">
      <c r="B1841" s="78"/>
      <c r="C1841" s="78"/>
      <c r="D1841" s="78"/>
      <c r="E1841" s="79"/>
      <c r="F1841" s="80"/>
      <c r="G1841" s="73"/>
      <c r="H1841" s="82"/>
      <c r="I1841" s="93"/>
      <c r="J1841" s="90"/>
      <c r="K1841" s="83"/>
      <c r="L1841" s="83"/>
      <c r="M1841" s="84"/>
      <c r="N1841" s="83"/>
      <c r="O1841" s="104" t="str">
        <f ca="1">IF($B1841="","",IF(F1841="Arbeitgeberähnliche Stellung",OFFSET(MD!$Q$5,MATCH(Grundlagen_Abrechnung_KAE!$AK$7,MD_JAHR,0),0)*$H1841,IF(((AD1841/12*M1841*12)+N1841)&gt;AF1841,AF1841/12,((AD1841/12*M1841*12)+N1841)/12)))</f>
        <v/>
      </c>
      <c r="P1841" s="90"/>
      <c r="Q1841" s="90"/>
      <c r="R1841" s="104">
        <f t="shared" si="254"/>
        <v>0</v>
      </c>
      <c r="T1841" s="145">
        <f t="shared" si="255"/>
        <v>0</v>
      </c>
      <c r="U1841" s="76">
        <f t="shared" ca="1" si="256"/>
        <v>0</v>
      </c>
      <c r="V1841" s="76">
        <f t="shared" ca="1" si="262"/>
        <v>0</v>
      </c>
      <c r="W1841" s="76">
        <f t="shared" ca="1" si="257"/>
        <v>0</v>
      </c>
      <c r="Y1841" s="106" t="str">
        <f t="shared" si="258"/>
        <v>prüfen</v>
      </c>
      <c r="Z1841" s="107" t="str">
        <f ca="1">IFERROR(OFFSET(MD!$U$5,MATCH(Grundlagen_Abrechnung_KAE!$E1841,MD_GENDER,0),0),"")</f>
        <v/>
      </c>
      <c r="AA1841" s="104">
        <f t="shared" si="259"/>
        <v>0</v>
      </c>
      <c r="AC1841" s="104">
        <f t="shared" si="260"/>
        <v>0</v>
      </c>
      <c r="AD1841" s="104">
        <f ca="1">IF(F1841="Arbeitgeberähnliche Stellung",OFFSET(MD!$Q$5,MATCH(Grundlagen_Abrechnung_KAE!$AK$7,MD_JAHR,0),0)*$H1841,IF(J1841&gt;0,AC1841,I1841))</f>
        <v>0</v>
      </c>
      <c r="AF1841" s="85" t="e">
        <f ca="1">OFFSET(MD!$P$5,MATCH($AK$7,MD_JAHR,0),0)*12</f>
        <v>#VALUE!</v>
      </c>
      <c r="AG1841" s="85">
        <f t="shared" si="261"/>
        <v>0</v>
      </c>
      <c r="AH1841" s="81"/>
      <c r="AJ1841" s="72"/>
      <c r="AK1841" s="72"/>
      <c r="AL1841" s="72"/>
      <c r="AM1841" s="72"/>
      <c r="AN1841" s="72"/>
    </row>
    <row r="1842" spans="2:40" ht="15" customHeight="1" x14ac:dyDescent="0.2">
      <c r="B1842" s="78"/>
      <c r="C1842" s="78"/>
      <c r="D1842" s="78"/>
      <c r="E1842" s="79"/>
      <c r="F1842" s="80"/>
      <c r="G1842" s="73"/>
      <c r="H1842" s="82"/>
      <c r="I1842" s="93"/>
      <c r="J1842" s="90"/>
      <c r="K1842" s="83"/>
      <c r="L1842" s="83"/>
      <c r="M1842" s="84"/>
      <c r="N1842" s="83"/>
      <c r="O1842" s="104" t="str">
        <f ca="1">IF($B1842="","",IF(F1842="Arbeitgeberähnliche Stellung",OFFSET(MD!$Q$5,MATCH(Grundlagen_Abrechnung_KAE!$AK$7,MD_JAHR,0),0)*$H1842,IF(((AD1842/12*M1842*12)+N1842)&gt;AF1842,AF1842/12,((AD1842/12*M1842*12)+N1842)/12)))</f>
        <v/>
      </c>
      <c r="P1842" s="90"/>
      <c r="Q1842" s="90"/>
      <c r="R1842" s="104">
        <f t="shared" si="254"/>
        <v>0</v>
      </c>
      <c r="T1842" s="145">
        <f t="shared" si="255"/>
        <v>0</v>
      </c>
      <c r="U1842" s="76">
        <f t="shared" ca="1" si="256"/>
        <v>0</v>
      </c>
      <c r="V1842" s="76">
        <f t="shared" ca="1" si="262"/>
        <v>0</v>
      </c>
      <c r="W1842" s="76">
        <f t="shared" ca="1" si="257"/>
        <v>0</v>
      </c>
      <c r="Y1842" s="106" t="str">
        <f t="shared" si="258"/>
        <v>prüfen</v>
      </c>
      <c r="Z1842" s="107" t="str">
        <f ca="1">IFERROR(OFFSET(MD!$U$5,MATCH(Grundlagen_Abrechnung_KAE!$E1842,MD_GENDER,0),0),"")</f>
        <v/>
      </c>
      <c r="AA1842" s="104">
        <f t="shared" si="259"/>
        <v>0</v>
      </c>
      <c r="AC1842" s="104">
        <f t="shared" si="260"/>
        <v>0</v>
      </c>
      <c r="AD1842" s="104">
        <f ca="1">IF(F1842="Arbeitgeberähnliche Stellung",OFFSET(MD!$Q$5,MATCH(Grundlagen_Abrechnung_KAE!$AK$7,MD_JAHR,0),0)*$H1842,IF(J1842&gt;0,AC1842,I1842))</f>
        <v>0</v>
      </c>
      <c r="AF1842" s="85" t="e">
        <f ca="1">OFFSET(MD!$P$5,MATCH($AK$7,MD_JAHR,0),0)*12</f>
        <v>#VALUE!</v>
      </c>
      <c r="AG1842" s="85">
        <f t="shared" si="261"/>
        <v>0</v>
      </c>
      <c r="AH1842" s="81"/>
      <c r="AJ1842" s="72"/>
      <c r="AK1842" s="72"/>
      <c r="AL1842" s="72"/>
      <c r="AM1842" s="72"/>
      <c r="AN1842" s="72"/>
    </row>
    <row r="1843" spans="2:40" ht="15" customHeight="1" x14ac:dyDescent="0.2">
      <c r="B1843" s="78"/>
      <c r="C1843" s="78"/>
      <c r="D1843" s="78"/>
      <c r="E1843" s="79"/>
      <c r="F1843" s="80"/>
      <c r="G1843" s="73"/>
      <c r="H1843" s="82"/>
      <c r="I1843" s="93"/>
      <c r="J1843" s="90"/>
      <c r="K1843" s="83"/>
      <c r="L1843" s="83"/>
      <c r="M1843" s="84"/>
      <c r="N1843" s="83"/>
      <c r="O1843" s="104" t="str">
        <f ca="1">IF($B1843="","",IF(F1843="Arbeitgeberähnliche Stellung",OFFSET(MD!$Q$5,MATCH(Grundlagen_Abrechnung_KAE!$AK$7,MD_JAHR,0),0)*$H1843,IF(((AD1843/12*M1843*12)+N1843)&gt;AF1843,AF1843/12,((AD1843/12*M1843*12)+N1843)/12)))</f>
        <v/>
      </c>
      <c r="P1843" s="90"/>
      <c r="Q1843" s="90"/>
      <c r="R1843" s="104">
        <f t="shared" si="254"/>
        <v>0</v>
      </c>
      <c r="T1843" s="145">
        <f t="shared" si="255"/>
        <v>0</v>
      </c>
      <c r="U1843" s="76">
        <f t="shared" ca="1" si="256"/>
        <v>0</v>
      </c>
      <c r="V1843" s="76">
        <f t="shared" ca="1" si="262"/>
        <v>0</v>
      </c>
      <c r="W1843" s="76">
        <f t="shared" ca="1" si="257"/>
        <v>0</v>
      </c>
      <c r="Y1843" s="106" t="str">
        <f t="shared" si="258"/>
        <v>prüfen</v>
      </c>
      <c r="Z1843" s="107" t="str">
        <f ca="1">IFERROR(OFFSET(MD!$U$5,MATCH(Grundlagen_Abrechnung_KAE!$E1843,MD_GENDER,0),0),"")</f>
        <v/>
      </c>
      <c r="AA1843" s="104">
        <f t="shared" si="259"/>
        <v>0</v>
      </c>
      <c r="AC1843" s="104">
        <f t="shared" si="260"/>
        <v>0</v>
      </c>
      <c r="AD1843" s="104">
        <f ca="1">IF(F1843="Arbeitgeberähnliche Stellung",OFFSET(MD!$Q$5,MATCH(Grundlagen_Abrechnung_KAE!$AK$7,MD_JAHR,0),0)*$H1843,IF(J1843&gt;0,AC1843,I1843))</f>
        <v>0</v>
      </c>
      <c r="AF1843" s="85" t="e">
        <f ca="1">OFFSET(MD!$P$5,MATCH($AK$7,MD_JAHR,0),0)*12</f>
        <v>#VALUE!</v>
      </c>
      <c r="AG1843" s="85">
        <f t="shared" si="261"/>
        <v>0</v>
      </c>
      <c r="AH1843" s="81"/>
      <c r="AJ1843" s="72"/>
      <c r="AK1843" s="72"/>
      <c r="AL1843" s="72"/>
      <c r="AM1843" s="72"/>
      <c r="AN1843" s="72"/>
    </row>
    <row r="1844" spans="2:40" ht="15" customHeight="1" x14ac:dyDescent="0.2">
      <c r="B1844" s="78"/>
      <c r="C1844" s="78"/>
      <c r="D1844" s="78"/>
      <c r="E1844" s="79"/>
      <c r="F1844" s="80"/>
      <c r="G1844" s="73"/>
      <c r="H1844" s="82"/>
      <c r="I1844" s="93"/>
      <c r="J1844" s="90"/>
      <c r="K1844" s="83"/>
      <c r="L1844" s="83"/>
      <c r="M1844" s="84"/>
      <c r="N1844" s="83"/>
      <c r="O1844" s="104" t="str">
        <f ca="1">IF($B1844="","",IF(F1844="Arbeitgeberähnliche Stellung",OFFSET(MD!$Q$5,MATCH(Grundlagen_Abrechnung_KAE!$AK$7,MD_JAHR,0),0)*$H1844,IF(((AD1844/12*M1844*12)+N1844)&gt;AF1844,AF1844/12,((AD1844/12*M1844*12)+N1844)/12)))</f>
        <v/>
      </c>
      <c r="P1844" s="90"/>
      <c r="Q1844" s="90"/>
      <c r="R1844" s="104">
        <f t="shared" si="254"/>
        <v>0</v>
      </c>
      <c r="T1844" s="145">
        <f t="shared" si="255"/>
        <v>0</v>
      </c>
      <c r="U1844" s="76">
        <f t="shared" ca="1" si="256"/>
        <v>0</v>
      </c>
      <c r="V1844" s="76">
        <f t="shared" ca="1" si="262"/>
        <v>0</v>
      </c>
      <c r="W1844" s="76">
        <f t="shared" ca="1" si="257"/>
        <v>0</v>
      </c>
      <c r="Y1844" s="106" t="str">
        <f t="shared" si="258"/>
        <v>prüfen</v>
      </c>
      <c r="Z1844" s="107" t="str">
        <f ca="1">IFERROR(OFFSET(MD!$U$5,MATCH(Grundlagen_Abrechnung_KAE!$E1844,MD_GENDER,0),0),"")</f>
        <v/>
      </c>
      <c r="AA1844" s="104">
        <f t="shared" si="259"/>
        <v>0</v>
      </c>
      <c r="AC1844" s="104">
        <f t="shared" si="260"/>
        <v>0</v>
      </c>
      <c r="AD1844" s="104">
        <f ca="1">IF(F1844="Arbeitgeberähnliche Stellung",OFFSET(MD!$Q$5,MATCH(Grundlagen_Abrechnung_KAE!$AK$7,MD_JAHR,0),0)*$H1844,IF(J1844&gt;0,AC1844,I1844))</f>
        <v>0</v>
      </c>
      <c r="AF1844" s="85" t="e">
        <f ca="1">OFFSET(MD!$P$5,MATCH($AK$7,MD_JAHR,0),0)*12</f>
        <v>#VALUE!</v>
      </c>
      <c r="AG1844" s="85">
        <f t="shared" si="261"/>
        <v>0</v>
      </c>
      <c r="AH1844" s="81"/>
      <c r="AJ1844" s="72"/>
      <c r="AK1844" s="72"/>
      <c r="AL1844" s="72"/>
      <c r="AM1844" s="72"/>
      <c r="AN1844" s="72"/>
    </row>
    <row r="1845" spans="2:40" ht="15" customHeight="1" x14ac:dyDescent="0.2">
      <c r="B1845" s="78"/>
      <c r="C1845" s="78"/>
      <c r="D1845" s="78"/>
      <c r="E1845" s="79"/>
      <c r="F1845" s="80"/>
      <c r="G1845" s="73"/>
      <c r="H1845" s="82"/>
      <c r="I1845" s="93"/>
      <c r="J1845" s="90"/>
      <c r="K1845" s="83"/>
      <c r="L1845" s="83"/>
      <c r="M1845" s="84"/>
      <c r="N1845" s="83"/>
      <c r="O1845" s="104" t="str">
        <f ca="1">IF($B1845="","",IF(F1845="Arbeitgeberähnliche Stellung",OFFSET(MD!$Q$5,MATCH(Grundlagen_Abrechnung_KAE!$AK$7,MD_JAHR,0),0)*$H1845,IF(((AD1845/12*M1845*12)+N1845)&gt;AF1845,AF1845/12,((AD1845/12*M1845*12)+N1845)/12)))</f>
        <v/>
      </c>
      <c r="P1845" s="90"/>
      <c r="Q1845" s="90"/>
      <c r="R1845" s="104">
        <f t="shared" si="254"/>
        <v>0</v>
      </c>
      <c r="T1845" s="145">
        <f t="shared" si="255"/>
        <v>0</v>
      </c>
      <c r="U1845" s="76">
        <f t="shared" ca="1" si="256"/>
        <v>0</v>
      </c>
      <c r="V1845" s="76">
        <f t="shared" ca="1" si="262"/>
        <v>0</v>
      </c>
      <c r="W1845" s="76">
        <f t="shared" ca="1" si="257"/>
        <v>0</v>
      </c>
      <c r="Y1845" s="106" t="str">
        <f t="shared" si="258"/>
        <v>prüfen</v>
      </c>
      <c r="Z1845" s="107" t="str">
        <f ca="1">IFERROR(OFFSET(MD!$U$5,MATCH(Grundlagen_Abrechnung_KAE!$E1845,MD_GENDER,0),0),"")</f>
        <v/>
      </c>
      <c r="AA1845" s="104">
        <f t="shared" si="259"/>
        <v>0</v>
      </c>
      <c r="AC1845" s="104">
        <f t="shared" si="260"/>
        <v>0</v>
      </c>
      <c r="AD1845" s="104">
        <f ca="1">IF(F1845="Arbeitgeberähnliche Stellung",OFFSET(MD!$Q$5,MATCH(Grundlagen_Abrechnung_KAE!$AK$7,MD_JAHR,0),0)*$H1845,IF(J1845&gt;0,AC1845,I1845))</f>
        <v>0</v>
      </c>
      <c r="AF1845" s="85" t="e">
        <f ca="1">OFFSET(MD!$P$5,MATCH($AK$7,MD_JAHR,0),0)*12</f>
        <v>#VALUE!</v>
      </c>
      <c r="AG1845" s="85">
        <f t="shared" si="261"/>
        <v>0</v>
      </c>
      <c r="AH1845" s="81"/>
      <c r="AJ1845" s="72"/>
      <c r="AK1845" s="72"/>
      <c r="AL1845" s="72"/>
      <c r="AM1845" s="72"/>
      <c r="AN1845" s="72"/>
    </row>
    <row r="1846" spans="2:40" ht="15" customHeight="1" x14ac:dyDescent="0.2">
      <c r="B1846" s="78"/>
      <c r="C1846" s="78"/>
      <c r="D1846" s="78"/>
      <c r="E1846" s="79"/>
      <c r="F1846" s="80"/>
      <c r="G1846" s="73"/>
      <c r="H1846" s="82"/>
      <c r="I1846" s="93"/>
      <c r="J1846" s="90"/>
      <c r="K1846" s="83"/>
      <c r="L1846" s="83"/>
      <c r="M1846" s="84"/>
      <c r="N1846" s="83"/>
      <c r="O1846" s="104" t="str">
        <f ca="1">IF($B1846="","",IF(F1846="Arbeitgeberähnliche Stellung",OFFSET(MD!$Q$5,MATCH(Grundlagen_Abrechnung_KAE!$AK$7,MD_JAHR,0),0)*$H1846,IF(((AD1846/12*M1846*12)+N1846)&gt;AF1846,AF1846/12,((AD1846/12*M1846*12)+N1846)/12)))</f>
        <v/>
      </c>
      <c r="P1846" s="90"/>
      <c r="Q1846" s="90"/>
      <c r="R1846" s="104">
        <f t="shared" si="254"/>
        <v>0</v>
      </c>
      <c r="T1846" s="145">
        <f t="shared" si="255"/>
        <v>0</v>
      </c>
      <c r="U1846" s="76">
        <f t="shared" ca="1" si="256"/>
        <v>0</v>
      </c>
      <c r="V1846" s="76">
        <f t="shared" ca="1" si="262"/>
        <v>0</v>
      </c>
      <c r="W1846" s="76">
        <f t="shared" ca="1" si="257"/>
        <v>0</v>
      </c>
      <c r="Y1846" s="106" t="str">
        <f t="shared" si="258"/>
        <v>prüfen</v>
      </c>
      <c r="Z1846" s="107" t="str">
        <f ca="1">IFERROR(OFFSET(MD!$U$5,MATCH(Grundlagen_Abrechnung_KAE!$E1846,MD_GENDER,0),0),"")</f>
        <v/>
      </c>
      <c r="AA1846" s="104">
        <f t="shared" si="259"/>
        <v>0</v>
      </c>
      <c r="AC1846" s="104">
        <f t="shared" si="260"/>
        <v>0</v>
      </c>
      <c r="AD1846" s="104">
        <f ca="1">IF(F1846="Arbeitgeberähnliche Stellung",OFFSET(MD!$Q$5,MATCH(Grundlagen_Abrechnung_KAE!$AK$7,MD_JAHR,0),0)*$H1846,IF(J1846&gt;0,AC1846,I1846))</f>
        <v>0</v>
      </c>
      <c r="AF1846" s="85" t="e">
        <f ca="1">OFFSET(MD!$P$5,MATCH($AK$7,MD_JAHR,0),0)*12</f>
        <v>#VALUE!</v>
      </c>
      <c r="AG1846" s="85">
        <f t="shared" si="261"/>
        <v>0</v>
      </c>
      <c r="AH1846" s="81"/>
      <c r="AJ1846" s="72"/>
      <c r="AK1846" s="72"/>
      <c r="AL1846" s="72"/>
      <c r="AM1846" s="72"/>
      <c r="AN1846" s="72"/>
    </row>
    <row r="1847" spans="2:40" ht="15" customHeight="1" x14ac:dyDescent="0.2">
      <c r="B1847" s="78"/>
      <c r="C1847" s="78"/>
      <c r="D1847" s="78"/>
      <c r="E1847" s="79"/>
      <c r="F1847" s="80"/>
      <c r="G1847" s="73"/>
      <c r="H1847" s="82"/>
      <c r="I1847" s="93"/>
      <c r="J1847" s="90"/>
      <c r="K1847" s="83"/>
      <c r="L1847" s="83"/>
      <c r="M1847" s="84"/>
      <c r="N1847" s="83"/>
      <c r="O1847" s="104" t="str">
        <f ca="1">IF($B1847="","",IF(F1847="Arbeitgeberähnliche Stellung",OFFSET(MD!$Q$5,MATCH(Grundlagen_Abrechnung_KAE!$AK$7,MD_JAHR,0),0)*$H1847,IF(((AD1847/12*M1847*12)+N1847)&gt;AF1847,AF1847/12,((AD1847/12*M1847*12)+N1847)/12)))</f>
        <v/>
      </c>
      <c r="P1847" s="90"/>
      <c r="Q1847" s="90"/>
      <c r="R1847" s="104">
        <f t="shared" si="254"/>
        <v>0</v>
      </c>
      <c r="T1847" s="145">
        <f t="shared" si="255"/>
        <v>0</v>
      </c>
      <c r="U1847" s="76">
        <f t="shared" ca="1" si="256"/>
        <v>0</v>
      </c>
      <c r="V1847" s="76">
        <f t="shared" ca="1" si="262"/>
        <v>0</v>
      </c>
      <c r="W1847" s="76">
        <f t="shared" ca="1" si="257"/>
        <v>0</v>
      </c>
      <c r="Y1847" s="106" t="str">
        <f t="shared" si="258"/>
        <v>prüfen</v>
      </c>
      <c r="Z1847" s="107" t="str">
        <f ca="1">IFERROR(OFFSET(MD!$U$5,MATCH(Grundlagen_Abrechnung_KAE!$E1847,MD_GENDER,0),0),"")</f>
        <v/>
      </c>
      <c r="AA1847" s="104">
        <f t="shared" si="259"/>
        <v>0</v>
      </c>
      <c r="AC1847" s="104">
        <f t="shared" si="260"/>
        <v>0</v>
      </c>
      <c r="AD1847" s="104">
        <f ca="1">IF(F1847="Arbeitgeberähnliche Stellung",OFFSET(MD!$Q$5,MATCH(Grundlagen_Abrechnung_KAE!$AK$7,MD_JAHR,0),0)*$H1847,IF(J1847&gt;0,AC1847,I1847))</f>
        <v>0</v>
      </c>
      <c r="AF1847" s="85" t="e">
        <f ca="1">OFFSET(MD!$P$5,MATCH($AK$7,MD_JAHR,0),0)*12</f>
        <v>#VALUE!</v>
      </c>
      <c r="AG1847" s="85">
        <f t="shared" si="261"/>
        <v>0</v>
      </c>
      <c r="AH1847" s="81"/>
      <c r="AJ1847" s="72"/>
      <c r="AK1847" s="72"/>
      <c r="AL1847" s="72"/>
      <c r="AM1847" s="72"/>
      <c r="AN1847" s="72"/>
    </row>
    <row r="1848" spans="2:40" ht="15" customHeight="1" x14ac:dyDescent="0.2">
      <c r="B1848" s="78"/>
      <c r="C1848" s="78"/>
      <c r="D1848" s="78"/>
      <c r="E1848" s="79"/>
      <c r="F1848" s="80"/>
      <c r="G1848" s="73"/>
      <c r="H1848" s="82"/>
      <c r="I1848" s="93"/>
      <c r="J1848" s="90"/>
      <c r="K1848" s="83"/>
      <c r="L1848" s="83"/>
      <c r="M1848" s="84"/>
      <c r="N1848" s="83"/>
      <c r="O1848" s="104" t="str">
        <f ca="1">IF($B1848="","",IF(F1848="Arbeitgeberähnliche Stellung",OFFSET(MD!$Q$5,MATCH(Grundlagen_Abrechnung_KAE!$AK$7,MD_JAHR,0),0)*$H1848,IF(((AD1848/12*M1848*12)+N1848)&gt;AF1848,AF1848/12,((AD1848/12*M1848*12)+N1848)/12)))</f>
        <v/>
      </c>
      <c r="P1848" s="90"/>
      <c r="Q1848" s="90"/>
      <c r="R1848" s="104">
        <f t="shared" si="254"/>
        <v>0</v>
      </c>
      <c r="T1848" s="145">
        <f t="shared" si="255"/>
        <v>0</v>
      </c>
      <c r="U1848" s="76">
        <f t="shared" ca="1" si="256"/>
        <v>0</v>
      </c>
      <c r="V1848" s="76">
        <f t="shared" ca="1" si="262"/>
        <v>0</v>
      </c>
      <c r="W1848" s="76">
        <f t="shared" ca="1" si="257"/>
        <v>0</v>
      </c>
      <c r="Y1848" s="106" t="str">
        <f t="shared" si="258"/>
        <v>prüfen</v>
      </c>
      <c r="Z1848" s="107" t="str">
        <f ca="1">IFERROR(OFFSET(MD!$U$5,MATCH(Grundlagen_Abrechnung_KAE!$E1848,MD_GENDER,0),0),"")</f>
        <v/>
      </c>
      <c r="AA1848" s="104">
        <f t="shared" si="259"/>
        <v>0</v>
      </c>
      <c r="AC1848" s="104">
        <f t="shared" si="260"/>
        <v>0</v>
      </c>
      <c r="AD1848" s="104">
        <f ca="1">IF(F1848="Arbeitgeberähnliche Stellung",OFFSET(MD!$Q$5,MATCH(Grundlagen_Abrechnung_KAE!$AK$7,MD_JAHR,0),0)*$H1848,IF(J1848&gt;0,AC1848,I1848))</f>
        <v>0</v>
      </c>
      <c r="AF1848" s="85" t="e">
        <f ca="1">OFFSET(MD!$P$5,MATCH($AK$7,MD_JAHR,0),0)*12</f>
        <v>#VALUE!</v>
      </c>
      <c r="AG1848" s="85">
        <f t="shared" si="261"/>
        <v>0</v>
      </c>
      <c r="AH1848" s="81"/>
      <c r="AJ1848" s="72"/>
      <c r="AK1848" s="72"/>
      <c r="AL1848" s="72"/>
      <c r="AM1848" s="72"/>
      <c r="AN1848" s="72"/>
    </row>
    <row r="1849" spans="2:40" ht="15" customHeight="1" x14ac:dyDescent="0.2">
      <c r="B1849" s="78"/>
      <c r="C1849" s="78"/>
      <c r="D1849" s="78"/>
      <c r="E1849" s="79"/>
      <c r="F1849" s="80"/>
      <c r="G1849" s="73"/>
      <c r="H1849" s="82"/>
      <c r="I1849" s="93"/>
      <c r="J1849" s="90"/>
      <c r="K1849" s="83"/>
      <c r="L1849" s="83"/>
      <c r="M1849" s="84"/>
      <c r="N1849" s="83"/>
      <c r="O1849" s="104" t="str">
        <f ca="1">IF($B1849="","",IF(F1849="Arbeitgeberähnliche Stellung",OFFSET(MD!$Q$5,MATCH(Grundlagen_Abrechnung_KAE!$AK$7,MD_JAHR,0),0)*$H1849,IF(((AD1849/12*M1849*12)+N1849)&gt;AF1849,AF1849/12,((AD1849/12*M1849*12)+N1849)/12)))</f>
        <v/>
      </c>
      <c r="P1849" s="90"/>
      <c r="Q1849" s="90"/>
      <c r="R1849" s="104">
        <f t="shared" si="254"/>
        <v>0</v>
      </c>
      <c r="T1849" s="145">
        <f t="shared" si="255"/>
        <v>0</v>
      </c>
      <c r="U1849" s="76">
        <f t="shared" ca="1" si="256"/>
        <v>0</v>
      </c>
      <c r="V1849" s="76">
        <f t="shared" ca="1" si="262"/>
        <v>0</v>
      </c>
      <c r="W1849" s="76">
        <f t="shared" ca="1" si="257"/>
        <v>0</v>
      </c>
      <c r="Y1849" s="106" t="str">
        <f t="shared" si="258"/>
        <v>prüfen</v>
      </c>
      <c r="Z1849" s="107" t="str">
        <f ca="1">IFERROR(OFFSET(MD!$U$5,MATCH(Grundlagen_Abrechnung_KAE!$E1849,MD_GENDER,0),0),"")</f>
        <v/>
      </c>
      <c r="AA1849" s="104">
        <f t="shared" si="259"/>
        <v>0</v>
      </c>
      <c r="AC1849" s="104">
        <f t="shared" si="260"/>
        <v>0</v>
      </c>
      <c r="AD1849" s="104">
        <f ca="1">IF(F1849="Arbeitgeberähnliche Stellung",OFFSET(MD!$Q$5,MATCH(Grundlagen_Abrechnung_KAE!$AK$7,MD_JAHR,0),0)*$H1849,IF(J1849&gt;0,AC1849,I1849))</f>
        <v>0</v>
      </c>
      <c r="AF1849" s="85" t="e">
        <f ca="1">OFFSET(MD!$P$5,MATCH($AK$7,MD_JAHR,0),0)*12</f>
        <v>#VALUE!</v>
      </c>
      <c r="AG1849" s="85">
        <f t="shared" si="261"/>
        <v>0</v>
      </c>
      <c r="AH1849" s="81"/>
      <c r="AJ1849" s="72"/>
      <c r="AK1849" s="72"/>
      <c r="AL1849" s="72"/>
      <c r="AM1849" s="72"/>
      <c r="AN1849" s="72"/>
    </row>
    <row r="1850" spans="2:40" ht="15" customHeight="1" x14ac:dyDescent="0.2">
      <c r="B1850" s="78"/>
      <c r="C1850" s="78"/>
      <c r="D1850" s="78"/>
      <c r="E1850" s="79"/>
      <c r="F1850" s="80"/>
      <c r="G1850" s="73"/>
      <c r="H1850" s="82"/>
      <c r="I1850" s="93"/>
      <c r="J1850" s="90"/>
      <c r="K1850" s="83"/>
      <c r="L1850" s="83"/>
      <c r="M1850" s="84"/>
      <c r="N1850" s="83"/>
      <c r="O1850" s="104" t="str">
        <f ca="1">IF($B1850="","",IF(F1850="Arbeitgeberähnliche Stellung",OFFSET(MD!$Q$5,MATCH(Grundlagen_Abrechnung_KAE!$AK$7,MD_JAHR,0),0)*$H1850,IF(((AD1850/12*M1850*12)+N1850)&gt;AF1850,AF1850/12,((AD1850/12*M1850*12)+N1850)/12)))</f>
        <v/>
      </c>
      <c r="P1850" s="90"/>
      <c r="Q1850" s="90"/>
      <c r="R1850" s="104">
        <f t="shared" si="254"/>
        <v>0</v>
      </c>
      <c r="T1850" s="145">
        <f t="shared" si="255"/>
        <v>0</v>
      </c>
      <c r="U1850" s="76">
        <f t="shared" ca="1" si="256"/>
        <v>0</v>
      </c>
      <c r="V1850" s="76">
        <f t="shared" ca="1" si="262"/>
        <v>0</v>
      </c>
      <c r="W1850" s="76">
        <f t="shared" ca="1" si="257"/>
        <v>0</v>
      </c>
      <c r="Y1850" s="106" t="str">
        <f t="shared" si="258"/>
        <v>prüfen</v>
      </c>
      <c r="Z1850" s="107" t="str">
        <f ca="1">IFERROR(OFFSET(MD!$U$5,MATCH(Grundlagen_Abrechnung_KAE!$E1850,MD_GENDER,0),0),"")</f>
        <v/>
      </c>
      <c r="AA1850" s="104">
        <f t="shared" si="259"/>
        <v>0</v>
      </c>
      <c r="AC1850" s="104">
        <f t="shared" si="260"/>
        <v>0</v>
      </c>
      <c r="AD1850" s="104">
        <f ca="1">IF(F1850="Arbeitgeberähnliche Stellung",OFFSET(MD!$Q$5,MATCH(Grundlagen_Abrechnung_KAE!$AK$7,MD_JAHR,0),0)*$H1850,IF(J1850&gt;0,AC1850,I1850))</f>
        <v>0</v>
      </c>
      <c r="AF1850" s="85" t="e">
        <f ca="1">OFFSET(MD!$P$5,MATCH($AK$7,MD_JAHR,0),0)*12</f>
        <v>#VALUE!</v>
      </c>
      <c r="AG1850" s="85">
        <f t="shared" si="261"/>
        <v>0</v>
      </c>
      <c r="AH1850" s="81"/>
      <c r="AJ1850" s="72"/>
      <c r="AK1850" s="72"/>
      <c r="AL1850" s="72"/>
      <c r="AM1850" s="72"/>
      <c r="AN1850" s="72"/>
    </row>
    <row r="1851" spans="2:40" ht="15" customHeight="1" x14ac:dyDescent="0.2">
      <c r="B1851" s="78"/>
      <c r="C1851" s="78"/>
      <c r="D1851" s="78"/>
      <c r="E1851" s="79"/>
      <c r="F1851" s="80"/>
      <c r="G1851" s="73"/>
      <c r="H1851" s="82"/>
      <c r="I1851" s="93"/>
      <c r="J1851" s="90"/>
      <c r="K1851" s="83"/>
      <c r="L1851" s="83"/>
      <c r="M1851" s="84"/>
      <c r="N1851" s="83"/>
      <c r="O1851" s="104" t="str">
        <f ca="1">IF($B1851="","",IF(F1851="Arbeitgeberähnliche Stellung",OFFSET(MD!$Q$5,MATCH(Grundlagen_Abrechnung_KAE!$AK$7,MD_JAHR,0),0)*$H1851,IF(((AD1851/12*M1851*12)+N1851)&gt;AF1851,AF1851/12,((AD1851/12*M1851*12)+N1851)/12)))</f>
        <v/>
      </c>
      <c r="P1851" s="90"/>
      <c r="Q1851" s="90"/>
      <c r="R1851" s="104">
        <f t="shared" si="254"/>
        <v>0</v>
      </c>
      <c r="T1851" s="145">
        <f t="shared" si="255"/>
        <v>0</v>
      </c>
      <c r="U1851" s="76">
        <f t="shared" ca="1" si="256"/>
        <v>0</v>
      </c>
      <c r="V1851" s="76">
        <f t="shared" ca="1" si="262"/>
        <v>0</v>
      </c>
      <c r="W1851" s="76">
        <f t="shared" ca="1" si="257"/>
        <v>0</v>
      </c>
      <c r="Y1851" s="106" t="str">
        <f t="shared" si="258"/>
        <v>prüfen</v>
      </c>
      <c r="Z1851" s="107" t="str">
        <f ca="1">IFERROR(OFFSET(MD!$U$5,MATCH(Grundlagen_Abrechnung_KAE!$E1851,MD_GENDER,0),0),"")</f>
        <v/>
      </c>
      <c r="AA1851" s="104">
        <f t="shared" si="259"/>
        <v>0</v>
      </c>
      <c r="AC1851" s="104">
        <f t="shared" si="260"/>
        <v>0</v>
      </c>
      <c r="AD1851" s="104">
        <f ca="1">IF(F1851="Arbeitgeberähnliche Stellung",OFFSET(MD!$Q$5,MATCH(Grundlagen_Abrechnung_KAE!$AK$7,MD_JAHR,0),0)*$H1851,IF(J1851&gt;0,AC1851,I1851))</f>
        <v>0</v>
      </c>
      <c r="AF1851" s="85" t="e">
        <f ca="1">OFFSET(MD!$P$5,MATCH($AK$7,MD_JAHR,0),0)*12</f>
        <v>#VALUE!</v>
      </c>
      <c r="AG1851" s="85">
        <f t="shared" si="261"/>
        <v>0</v>
      </c>
      <c r="AH1851" s="81"/>
      <c r="AJ1851" s="72"/>
      <c r="AK1851" s="72"/>
      <c r="AL1851" s="72"/>
      <c r="AM1851" s="72"/>
      <c r="AN1851" s="72"/>
    </row>
    <row r="1852" spans="2:40" ht="15" customHeight="1" x14ac:dyDescent="0.2">
      <c r="B1852" s="78"/>
      <c r="C1852" s="78"/>
      <c r="D1852" s="78"/>
      <c r="E1852" s="79"/>
      <c r="F1852" s="80"/>
      <c r="G1852" s="73"/>
      <c r="H1852" s="82"/>
      <c r="I1852" s="93"/>
      <c r="J1852" s="90"/>
      <c r="K1852" s="83"/>
      <c r="L1852" s="83"/>
      <c r="M1852" s="84"/>
      <c r="N1852" s="83"/>
      <c r="O1852" s="104" t="str">
        <f ca="1">IF($B1852="","",IF(F1852="Arbeitgeberähnliche Stellung",OFFSET(MD!$Q$5,MATCH(Grundlagen_Abrechnung_KAE!$AK$7,MD_JAHR,0),0)*$H1852,IF(((AD1852/12*M1852*12)+N1852)&gt;AF1852,AF1852/12,((AD1852/12*M1852*12)+N1852)/12)))</f>
        <v/>
      </c>
      <c r="P1852" s="90"/>
      <c r="Q1852" s="90"/>
      <c r="R1852" s="104">
        <f t="shared" si="254"/>
        <v>0</v>
      </c>
      <c r="T1852" s="145">
        <f t="shared" si="255"/>
        <v>0</v>
      </c>
      <c r="U1852" s="76">
        <f t="shared" ca="1" si="256"/>
        <v>0</v>
      </c>
      <c r="V1852" s="76">
        <f t="shared" ca="1" si="262"/>
        <v>0</v>
      </c>
      <c r="W1852" s="76">
        <f t="shared" ca="1" si="257"/>
        <v>0</v>
      </c>
      <c r="Y1852" s="106" t="str">
        <f t="shared" si="258"/>
        <v>prüfen</v>
      </c>
      <c r="Z1852" s="107" t="str">
        <f ca="1">IFERROR(OFFSET(MD!$U$5,MATCH(Grundlagen_Abrechnung_KAE!$E1852,MD_GENDER,0),0),"")</f>
        <v/>
      </c>
      <c r="AA1852" s="104">
        <f t="shared" si="259"/>
        <v>0</v>
      </c>
      <c r="AC1852" s="104">
        <f t="shared" si="260"/>
        <v>0</v>
      </c>
      <c r="AD1852" s="104">
        <f ca="1">IF(F1852="Arbeitgeberähnliche Stellung",OFFSET(MD!$Q$5,MATCH(Grundlagen_Abrechnung_KAE!$AK$7,MD_JAHR,0),0)*$H1852,IF(J1852&gt;0,AC1852,I1852))</f>
        <v>0</v>
      </c>
      <c r="AF1852" s="85" t="e">
        <f ca="1">OFFSET(MD!$P$5,MATCH($AK$7,MD_JAHR,0),0)*12</f>
        <v>#VALUE!</v>
      </c>
      <c r="AG1852" s="85">
        <f t="shared" si="261"/>
        <v>0</v>
      </c>
      <c r="AH1852" s="81"/>
      <c r="AJ1852" s="72"/>
      <c r="AK1852" s="72"/>
      <c r="AL1852" s="72"/>
      <c r="AM1852" s="72"/>
      <c r="AN1852" s="72"/>
    </row>
    <row r="1853" spans="2:40" ht="15" customHeight="1" x14ac:dyDescent="0.2">
      <c r="B1853" s="78"/>
      <c r="C1853" s="78"/>
      <c r="D1853" s="78"/>
      <c r="E1853" s="79"/>
      <c r="F1853" s="80"/>
      <c r="G1853" s="73"/>
      <c r="H1853" s="82"/>
      <c r="I1853" s="93"/>
      <c r="J1853" s="90"/>
      <c r="K1853" s="83"/>
      <c r="L1853" s="83"/>
      <c r="M1853" s="84"/>
      <c r="N1853" s="83"/>
      <c r="O1853" s="104" t="str">
        <f ca="1">IF($B1853="","",IF(F1853="Arbeitgeberähnliche Stellung",OFFSET(MD!$Q$5,MATCH(Grundlagen_Abrechnung_KAE!$AK$7,MD_JAHR,0),0)*$H1853,IF(((AD1853/12*M1853*12)+N1853)&gt;AF1853,AF1853/12,((AD1853/12*M1853*12)+N1853)/12)))</f>
        <v/>
      </c>
      <c r="P1853" s="90"/>
      <c r="Q1853" s="90"/>
      <c r="R1853" s="104">
        <f t="shared" si="254"/>
        <v>0</v>
      </c>
      <c r="T1853" s="145">
        <f t="shared" si="255"/>
        <v>0</v>
      </c>
      <c r="U1853" s="76">
        <f t="shared" ca="1" si="256"/>
        <v>0</v>
      </c>
      <c r="V1853" s="76">
        <f t="shared" ca="1" si="262"/>
        <v>0</v>
      </c>
      <c r="W1853" s="76">
        <f t="shared" ca="1" si="257"/>
        <v>0</v>
      </c>
      <c r="Y1853" s="106" t="str">
        <f t="shared" si="258"/>
        <v>prüfen</v>
      </c>
      <c r="Z1853" s="107" t="str">
        <f ca="1">IFERROR(OFFSET(MD!$U$5,MATCH(Grundlagen_Abrechnung_KAE!$E1853,MD_GENDER,0),0),"")</f>
        <v/>
      </c>
      <c r="AA1853" s="104">
        <f t="shared" si="259"/>
        <v>0</v>
      </c>
      <c r="AC1853" s="104">
        <f t="shared" si="260"/>
        <v>0</v>
      </c>
      <c r="AD1853" s="104">
        <f ca="1">IF(F1853="Arbeitgeberähnliche Stellung",OFFSET(MD!$Q$5,MATCH(Grundlagen_Abrechnung_KAE!$AK$7,MD_JAHR,0),0)*$H1853,IF(J1853&gt;0,AC1853,I1853))</f>
        <v>0</v>
      </c>
      <c r="AF1853" s="85" t="e">
        <f ca="1">OFFSET(MD!$P$5,MATCH($AK$7,MD_JAHR,0),0)*12</f>
        <v>#VALUE!</v>
      </c>
      <c r="AG1853" s="85">
        <f t="shared" si="261"/>
        <v>0</v>
      </c>
      <c r="AH1853" s="81"/>
      <c r="AJ1853" s="72"/>
      <c r="AK1853" s="72"/>
      <c r="AL1853" s="72"/>
      <c r="AM1853" s="72"/>
      <c r="AN1853" s="72"/>
    </row>
    <row r="1854" spans="2:40" ht="15" customHeight="1" x14ac:dyDescent="0.2">
      <c r="B1854" s="78"/>
      <c r="C1854" s="78"/>
      <c r="D1854" s="78"/>
      <c r="E1854" s="79"/>
      <c r="F1854" s="80"/>
      <c r="G1854" s="73"/>
      <c r="H1854" s="82"/>
      <c r="I1854" s="93"/>
      <c r="J1854" s="90"/>
      <c r="K1854" s="83"/>
      <c r="L1854" s="83"/>
      <c r="M1854" s="84"/>
      <c r="N1854" s="83"/>
      <c r="O1854" s="104" t="str">
        <f ca="1">IF($B1854="","",IF(F1854="Arbeitgeberähnliche Stellung",OFFSET(MD!$Q$5,MATCH(Grundlagen_Abrechnung_KAE!$AK$7,MD_JAHR,0),0)*$H1854,IF(((AD1854/12*M1854*12)+N1854)&gt;AF1854,AF1854/12,((AD1854/12*M1854*12)+N1854)/12)))</f>
        <v/>
      </c>
      <c r="P1854" s="90"/>
      <c r="Q1854" s="90"/>
      <c r="R1854" s="104">
        <f t="shared" si="254"/>
        <v>0</v>
      </c>
      <c r="T1854" s="145">
        <f t="shared" si="255"/>
        <v>0</v>
      </c>
      <c r="U1854" s="76">
        <f t="shared" ca="1" si="256"/>
        <v>0</v>
      </c>
      <c r="V1854" s="76">
        <f t="shared" ca="1" si="262"/>
        <v>0</v>
      </c>
      <c r="W1854" s="76">
        <f t="shared" ca="1" si="257"/>
        <v>0</v>
      </c>
      <c r="Y1854" s="106" t="str">
        <f t="shared" si="258"/>
        <v>prüfen</v>
      </c>
      <c r="Z1854" s="107" t="str">
        <f ca="1">IFERROR(OFFSET(MD!$U$5,MATCH(Grundlagen_Abrechnung_KAE!$E1854,MD_GENDER,0),0),"")</f>
        <v/>
      </c>
      <c r="AA1854" s="104">
        <f t="shared" si="259"/>
        <v>0</v>
      </c>
      <c r="AC1854" s="104">
        <f t="shared" si="260"/>
        <v>0</v>
      </c>
      <c r="AD1854" s="104">
        <f ca="1">IF(F1854="Arbeitgeberähnliche Stellung",OFFSET(MD!$Q$5,MATCH(Grundlagen_Abrechnung_KAE!$AK$7,MD_JAHR,0),0)*$H1854,IF(J1854&gt;0,AC1854,I1854))</f>
        <v>0</v>
      </c>
      <c r="AF1854" s="85" t="e">
        <f ca="1">OFFSET(MD!$P$5,MATCH($AK$7,MD_JAHR,0),0)*12</f>
        <v>#VALUE!</v>
      </c>
      <c r="AG1854" s="85">
        <f t="shared" si="261"/>
        <v>0</v>
      </c>
      <c r="AH1854" s="81"/>
      <c r="AJ1854" s="72"/>
      <c r="AK1854" s="72"/>
      <c r="AL1854" s="72"/>
      <c r="AM1854" s="72"/>
      <c r="AN1854" s="72"/>
    </row>
    <row r="1855" spans="2:40" ht="15" customHeight="1" x14ac:dyDescent="0.2">
      <c r="B1855" s="78"/>
      <c r="C1855" s="78"/>
      <c r="D1855" s="78"/>
      <c r="E1855" s="79"/>
      <c r="F1855" s="80"/>
      <c r="G1855" s="73"/>
      <c r="H1855" s="82"/>
      <c r="I1855" s="93"/>
      <c r="J1855" s="90"/>
      <c r="K1855" s="83"/>
      <c r="L1855" s="83"/>
      <c r="M1855" s="84"/>
      <c r="N1855" s="83"/>
      <c r="O1855" s="104" t="str">
        <f ca="1">IF($B1855="","",IF(F1855="Arbeitgeberähnliche Stellung",OFFSET(MD!$Q$5,MATCH(Grundlagen_Abrechnung_KAE!$AK$7,MD_JAHR,0),0)*$H1855,IF(((AD1855/12*M1855*12)+N1855)&gt;AF1855,AF1855/12,((AD1855/12*M1855*12)+N1855)/12)))</f>
        <v/>
      </c>
      <c r="P1855" s="90"/>
      <c r="Q1855" s="90"/>
      <c r="R1855" s="104">
        <f t="shared" si="254"/>
        <v>0</v>
      </c>
      <c r="T1855" s="145">
        <f t="shared" si="255"/>
        <v>0</v>
      </c>
      <c r="U1855" s="76">
        <f t="shared" ca="1" si="256"/>
        <v>0</v>
      </c>
      <c r="V1855" s="76">
        <f t="shared" ca="1" si="262"/>
        <v>0</v>
      </c>
      <c r="W1855" s="76">
        <f t="shared" ca="1" si="257"/>
        <v>0</v>
      </c>
      <c r="Y1855" s="106" t="str">
        <f t="shared" si="258"/>
        <v>prüfen</v>
      </c>
      <c r="Z1855" s="107" t="str">
        <f ca="1">IFERROR(OFFSET(MD!$U$5,MATCH(Grundlagen_Abrechnung_KAE!$E1855,MD_GENDER,0),0),"")</f>
        <v/>
      </c>
      <c r="AA1855" s="104">
        <f t="shared" si="259"/>
        <v>0</v>
      </c>
      <c r="AC1855" s="104">
        <f t="shared" si="260"/>
        <v>0</v>
      </c>
      <c r="AD1855" s="104">
        <f ca="1">IF(F1855="Arbeitgeberähnliche Stellung",OFFSET(MD!$Q$5,MATCH(Grundlagen_Abrechnung_KAE!$AK$7,MD_JAHR,0),0)*$H1855,IF(J1855&gt;0,AC1855,I1855))</f>
        <v>0</v>
      </c>
      <c r="AF1855" s="85" t="e">
        <f ca="1">OFFSET(MD!$P$5,MATCH($AK$7,MD_JAHR,0),0)*12</f>
        <v>#VALUE!</v>
      </c>
      <c r="AG1855" s="85">
        <f t="shared" si="261"/>
        <v>0</v>
      </c>
      <c r="AH1855" s="81"/>
      <c r="AJ1855" s="72"/>
      <c r="AK1855" s="72"/>
      <c r="AL1855" s="72"/>
      <c r="AM1855" s="72"/>
      <c r="AN1855" s="72"/>
    </row>
    <row r="1856" spans="2:40" ht="15" customHeight="1" x14ac:dyDescent="0.2">
      <c r="B1856" s="78"/>
      <c r="C1856" s="78"/>
      <c r="D1856" s="78"/>
      <c r="E1856" s="79"/>
      <c r="F1856" s="80"/>
      <c r="G1856" s="73"/>
      <c r="H1856" s="82"/>
      <c r="I1856" s="93"/>
      <c r="J1856" s="90"/>
      <c r="K1856" s="83"/>
      <c r="L1856" s="83"/>
      <c r="M1856" s="84"/>
      <c r="N1856" s="83"/>
      <c r="O1856" s="104" t="str">
        <f ca="1">IF($B1856="","",IF(F1856="Arbeitgeberähnliche Stellung",OFFSET(MD!$Q$5,MATCH(Grundlagen_Abrechnung_KAE!$AK$7,MD_JAHR,0),0)*$H1856,IF(((AD1856/12*M1856*12)+N1856)&gt;AF1856,AF1856/12,((AD1856/12*M1856*12)+N1856)/12)))</f>
        <v/>
      </c>
      <c r="P1856" s="90"/>
      <c r="Q1856" s="90"/>
      <c r="R1856" s="104">
        <f t="shared" si="254"/>
        <v>0</v>
      </c>
      <c r="T1856" s="145">
        <f t="shared" si="255"/>
        <v>0</v>
      </c>
      <c r="U1856" s="76">
        <f t="shared" ca="1" si="256"/>
        <v>0</v>
      </c>
      <c r="V1856" s="76">
        <f t="shared" ca="1" si="262"/>
        <v>0</v>
      </c>
      <c r="W1856" s="76">
        <f t="shared" ca="1" si="257"/>
        <v>0</v>
      </c>
      <c r="Y1856" s="106" t="str">
        <f t="shared" si="258"/>
        <v>prüfen</v>
      </c>
      <c r="Z1856" s="107" t="str">
        <f ca="1">IFERROR(OFFSET(MD!$U$5,MATCH(Grundlagen_Abrechnung_KAE!$E1856,MD_GENDER,0),0),"")</f>
        <v/>
      </c>
      <c r="AA1856" s="104">
        <f t="shared" si="259"/>
        <v>0</v>
      </c>
      <c r="AC1856" s="104">
        <f t="shared" si="260"/>
        <v>0</v>
      </c>
      <c r="AD1856" s="104">
        <f ca="1">IF(F1856="Arbeitgeberähnliche Stellung",OFFSET(MD!$Q$5,MATCH(Grundlagen_Abrechnung_KAE!$AK$7,MD_JAHR,0),0)*$H1856,IF(J1856&gt;0,AC1856,I1856))</f>
        <v>0</v>
      </c>
      <c r="AF1856" s="85" t="e">
        <f ca="1">OFFSET(MD!$P$5,MATCH($AK$7,MD_JAHR,0),0)*12</f>
        <v>#VALUE!</v>
      </c>
      <c r="AG1856" s="85">
        <f t="shared" si="261"/>
        <v>0</v>
      </c>
      <c r="AH1856" s="81"/>
      <c r="AJ1856" s="72"/>
      <c r="AK1856" s="72"/>
      <c r="AL1856" s="72"/>
      <c r="AM1856" s="72"/>
      <c r="AN1856" s="72"/>
    </row>
    <row r="1857" spans="2:40" ht="15" customHeight="1" x14ac:dyDescent="0.2">
      <c r="B1857" s="78"/>
      <c r="C1857" s="78"/>
      <c r="D1857" s="78"/>
      <c r="E1857" s="79"/>
      <c r="F1857" s="80"/>
      <c r="G1857" s="73"/>
      <c r="H1857" s="82"/>
      <c r="I1857" s="93"/>
      <c r="J1857" s="90"/>
      <c r="K1857" s="83"/>
      <c r="L1857" s="83"/>
      <c r="M1857" s="84"/>
      <c r="N1857" s="83"/>
      <c r="O1857" s="104" t="str">
        <f ca="1">IF($B1857="","",IF(F1857="Arbeitgeberähnliche Stellung",OFFSET(MD!$Q$5,MATCH(Grundlagen_Abrechnung_KAE!$AK$7,MD_JAHR,0),0)*$H1857,IF(((AD1857/12*M1857*12)+N1857)&gt;AF1857,AF1857/12,((AD1857/12*M1857*12)+N1857)/12)))</f>
        <v/>
      </c>
      <c r="P1857" s="90"/>
      <c r="Q1857" s="90"/>
      <c r="R1857" s="104">
        <f t="shared" si="254"/>
        <v>0</v>
      </c>
      <c r="T1857" s="145">
        <f t="shared" si="255"/>
        <v>0</v>
      </c>
      <c r="U1857" s="76">
        <f t="shared" ca="1" si="256"/>
        <v>0</v>
      </c>
      <c r="V1857" s="76">
        <f t="shared" ca="1" si="262"/>
        <v>0</v>
      </c>
      <c r="W1857" s="76">
        <f t="shared" ca="1" si="257"/>
        <v>0</v>
      </c>
      <c r="Y1857" s="106" t="str">
        <f t="shared" si="258"/>
        <v>prüfen</v>
      </c>
      <c r="Z1857" s="107" t="str">
        <f ca="1">IFERROR(OFFSET(MD!$U$5,MATCH(Grundlagen_Abrechnung_KAE!$E1857,MD_GENDER,0),0),"")</f>
        <v/>
      </c>
      <c r="AA1857" s="104">
        <f t="shared" si="259"/>
        <v>0</v>
      </c>
      <c r="AC1857" s="104">
        <f t="shared" si="260"/>
        <v>0</v>
      </c>
      <c r="AD1857" s="104">
        <f ca="1">IF(F1857="Arbeitgeberähnliche Stellung",OFFSET(MD!$Q$5,MATCH(Grundlagen_Abrechnung_KAE!$AK$7,MD_JAHR,0),0)*$H1857,IF(J1857&gt;0,AC1857,I1857))</f>
        <v>0</v>
      </c>
      <c r="AF1857" s="85" t="e">
        <f ca="1">OFFSET(MD!$P$5,MATCH($AK$7,MD_JAHR,0),0)*12</f>
        <v>#VALUE!</v>
      </c>
      <c r="AG1857" s="85">
        <f t="shared" si="261"/>
        <v>0</v>
      </c>
      <c r="AH1857" s="81"/>
      <c r="AJ1857" s="72"/>
      <c r="AK1857" s="72"/>
      <c r="AL1857" s="72"/>
      <c r="AM1857" s="72"/>
      <c r="AN1857" s="72"/>
    </row>
    <row r="1858" spans="2:40" ht="15" customHeight="1" x14ac:dyDescent="0.2">
      <c r="B1858" s="78"/>
      <c r="C1858" s="78"/>
      <c r="D1858" s="78"/>
      <c r="E1858" s="79"/>
      <c r="F1858" s="80"/>
      <c r="G1858" s="73"/>
      <c r="H1858" s="82"/>
      <c r="I1858" s="93"/>
      <c r="J1858" s="90"/>
      <c r="K1858" s="83"/>
      <c r="L1858" s="83"/>
      <c r="M1858" s="84"/>
      <c r="N1858" s="83"/>
      <c r="O1858" s="104" t="str">
        <f ca="1">IF($B1858="","",IF(F1858="Arbeitgeberähnliche Stellung",OFFSET(MD!$Q$5,MATCH(Grundlagen_Abrechnung_KAE!$AK$7,MD_JAHR,0),0)*$H1858,IF(((AD1858/12*M1858*12)+N1858)&gt;AF1858,AF1858/12,((AD1858/12*M1858*12)+N1858)/12)))</f>
        <v/>
      </c>
      <c r="P1858" s="90"/>
      <c r="Q1858" s="90"/>
      <c r="R1858" s="104">
        <f t="shared" si="254"/>
        <v>0</v>
      </c>
      <c r="T1858" s="145">
        <f t="shared" si="255"/>
        <v>0</v>
      </c>
      <c r="U1858" s="76">
        <f t="shared" ca="1" si="256"/>
        <v>0</v>
      </c>
      <c r="V1858" s="76">
        <f t="shared" ca="1" si="262"/>
        <v>0</v>
      </c>
      <c r="W1858" s="76">
        <f t="shared" ca="1" si="257"/>
        <v>0</v>
      </c>
      <c r="Y1858" s="106" t="str">
        <f t="shared" si="258"/>
        <v>prüfen</v>
      </c>
      <c r="Z1858" s="107" t="str">
        <f ca="1">IFERROR(OFFSET(MD!$U$5,MATCH(Grundlagen_Abrechnung_KAE!$E1858,MD_GENDER,0),0),"")</f>
        <v/>
      </c>
      <c r="AA1858" s="104">
        <f t="shared" si="259"/>
        <v>0</v>
      </c>
      <c r="AC1858" s="104">
        <f t="shared" si="260"/>
        <v>0</v>
      </c>
      <c r="AD1858" s="104">
        <f ca="1">IF(F1858="Arbeitgeberähnliche Stellung",OFFSET(MD!$Q$5,MATCH(Grundlagen_Abrechnung_KAE!$AK$7,MD_JAHR,0),0)*$H1858,IF(J1858&gt;0,AC1858,I1858))</f>
        <v>0</v>
      </c>
      <c r="AF1858" s="85" t="e">
        <f ca="1">OFFSET(MD!$P$5,MATCH($AK$7,MD_JAHR,0),0)*12</f>
        <v>#VALUE!</v>
      </c>
      <c r="AG1858" s="85">
        <f t="shared" si="261"/>
        <v>0</v>
      </c>
      <c r="AH1858" s="81"/>
      <c r="AJ1858" s="72"/>
      <c r="AK1858" s="72"/>
      <c r="AL1858" s="72"/>
      <c r="AM1858" s="72"/>
      <c r="AN1858" s="72"/>
    </row>
    <row r="1859" spans="2:40" ht="15" customHeight="1" x14ac:dyDescent="0.2">
      <c r="B1859" s="78"/>
      <c r="C1859" s="78"/>
      <c r="D1859" s="78"/>
      <c r="E1859" s="79"/>
      <c r="F1859" s="80"/>
      <c r="G1859" s="73"/>
      <c r="H1859" s="82"/>
      <c r="I1859" s="93"/>
      <c r="J1859" s="90"/>
      <c r="K1859" s="83"/>
      <c r="L1859" s="83"/>
      <c r="M1859" s="84"/>
      <c r="N1859" s="83"/>
      <c r="O1859" s="104" t="str">
        <f ca="1">IF($B1859="","",IF(F1859="Arbeitgeberähnliche Stellung",OFFSET(MD!$Q$5,MATCH(Grundlagen_Abrechnung_KAE!$AK$7,MD_JAHR,0),0)*$H1859,IF(((AD1859/12*M1859*12)+N1859)&gt;AF1859,AF1859/12,((AD1859/12*M1859*12)+N1859)/12)))</f>
        <v/>
      </c>
      <c r="P1859" s="90"/>
      <c r="Q1859" s="90"/>
      <c r="R1859" s="104">
        <f t="shared" si="254"/>
        <v>0</v>
      </c>
      <c r="T1859" s="145">
        <f t="shared" si="255"/>
        <v>0</v>
      </c>
      <c r="U1859" s="76">
        <f t="shared" ca="1" si="256"/>
        <v>0</v>
      </c>
      <c r="V1859" s="76">
        <f t="shared" ca="1" si="262"/>
        <v>0</v>
      </c>
      <c r="W1859" s="76">
        <f t="shared" ca="1" si="257"/>
        <v>0</v>
      </c>
      <c r="Y1859" s="106" t="str">
        <f t="shared" si="258"/>
        <v>prüfen</v>
      </c>
      <c r="Z1859" s="107" t="str">
        <f ca="1">IFERROR(OFFSET(MD!$U$5,MATCH(Grundlagen_Abrechnung_KAE!$E1859,MD_GENDER,0),0),"")</f>
        <v/>
      </c>
      <c r="AA1859" s="104">
        <f t="shared" si="259"/>
        <v>0</v>
      </c>
      <c r="AC1859" s="104">
        <f t="shared" si="260"/>
        <v>0</v>
      </c>
      <c r="AD1859" s="104">
        <f ca="1">IF(F1859="Arbeitgeberähnliche Stellung",OFFSET(MD!$Q$5,MATCH(Grundlagen_Abrechnung_KAE!$AK$7,MD_JAHR,0),0)*$H1859,IF(J1859&gt;0,AC1859,I1859))</f>
        <v>0</v>
      </c>
      <c r="AF1859" s="85" t="e">
        <f ca="1">OFFSET(MD!$P$5,MATCH($AK$7,MD_JAHR,0),0)*12</f>
        <v>#VALUE!</v>
      </c>
      <c r="AG1859" s="85">
        <f t="shared" si="261"/>
        <v>0</v>
      </c>
      <c r="AH1859" s="81"/>
      <c r="AJ1859" s="72"/>
      <c r="AK1859" s="72"/>
      <c r="AL1859" s="72"/>
      <c r="AM1859" s="72"/>
      <c r="AN1859" s="72"/>
    </row>
    <row r="1860" spans="2:40" ht="15" customHeight="1" x14ac:dyDescent="0.2">
      <c r="B1860" s="78"/>
      <c r="C1860" s="78"/>
      <c r="D1860" s="78"/>
      <c r="E1860" s="79"/>
      <c r="F1860" s="80"/>
      <c r="G1860" s="73"/>
      <c r="H1860" s="82"/>
      <c r="I1860" s="93"/>
      <c r="J1860" s="90"/>
      <c r="K1860" s="83"/>
      <c r="L1860" s="83"/>
      <c r="M1860" s="84"/>
      <c r="N1860" s="83"/>
      <c r="O1860" s="104" t="str">
        <f ca="1">IF($B1860="","",IF(F1860="Arbeitgeberähnliche Stellung",OFFSET(MD!$Q$5,MATCH(Grundlagen_Abrechnung_KAE!$AK$7,MD_JAHR,0),0)*$H1860,IF(((AD1860/12*M1860*12)+N1860)&gt;AF1860,AF1860/12,((AD1860/12*M1860*12)+N1860)/12)))</f>
        <v/>
      </c>
      <c r="P1860" s="90"/>
      <c r="Q1860" s="90"/>
      <c r="R1860" s="104">
        <f t="shared" si="254"/>
        <v>0</v>
      </c>
      <c r="T1860" s="145">
        <f t="shared" si="255"/>
        <v>0</v>
      </c>
      <c r="U1860" s="76">
        <f t="shared" ca="1" si="256"/>
        <v>0</v>
      </c>
      <c r="V1860" s="76">
        <f t="shared" ca="1" si="262"/>
        <v>0</v>
      </c>
      <c r="W1860" s="76">
        <f t="shared" ca="1" si="257"/>
        <v>0</v>
      </c>
      <c r="Y1860" s="106" t="str">
        <f t="shared" si="258"/>
        <v>prüfen</v>
      </c>
      <c r="Z1860" s="107" t="str">
        <f ca="1">IFERROR(OFFSET(MD!$U$5,MATCH(Grundlagen_Abrechnung_KAE!$E1860,MD_GENDER,0),0),"")</f>
        <v/>
      </c>
      <c r="AA1860" s="104">
        <f t="shared" si="259"/>
        <v>0</v>
      </c>
      <c r="AC1860" s="104">
        <f t="shared" si="260"/>
        <v>0</v>
      </c>
      <c r="AD1860" s="104">
        <f ca="1">IF(F1860="Arbeitgeberähnliche Stellung",OFFSET(MD!$Q$5,MATCH(Grundlagen_Abrechnung_KAE!$AK$7,MD_JAHR,0),0)*$H1860,IF(J1860&gt;0,AC1860,I1860))</f>
        <v>0</v>
      </c>
      <c r="AF1860" s="85" t="e">
        <f ca="1">OFFSET(MD!$P$5,MATCH($AK$7,MD_JAHR,0),0)*12</f>
        <v>#VALUE!</v>
      </c>
      <c r="AG1860" s="85">
        <f t="shared" si="261"/>
        <v>0</v>
      </c>
      <c r="AH1860" s="81"/>
      <c r="AJ1860" s="72"/>
      <c r="AK1860" s="72"/>
      <c r="AL1860" s="72"/>
      <c r="AM1860" s="72"/>
      <c r="AN1860" s="72"/>
    </row>
    <row r="1861" spans="2:40" ht="15" customHeight="1" x14ac:dyDescent="0.2">
      <c r="B1861" s="78"/>
      <c r="C1861" s="78"/>
      <c r="D1861" s="78"/>
      <c r="E1861" s="79"/>
      <c r="F1861" s="80"/>
      <c r="G1861" s="73"/>
      <c r="H1861" s="82"/>
      <c r="I1861" s="93"/>
      <c r="J1861" s="90"/>
      <c r="K1861" s="83"/>
      <c r="L1861" s="83"/>
      <c r="M1861" s="84"/>
      <c r="N1861" s="83"/>
      <c r="O1861" s="104" t="str">
        <f ca="1">IF($B1861="","",IF(F1861="Arbeitgeberähnliche Stellung",OFFSET(MD!$Q$5,MATCH(Grundlagen_Abrechnung_KAE!$AK$7,MD_JAHR,0),0)*$H1861,IF(((AD1861/12*M1861*12)+N1861)&gt;AF1861,AF1861/12,((AD1861/12*M1861*12)+N1861)/12)))</f>
        <v/>
      </c>
      <c r="P1861" s="90"/>
      <c r="Q1861" s="90"/>
      <c r="R1861" s="104">
        <f t="shared" si="254"/>
        <v>0</v>
      </c>
      <c r="T1861" s="145">
        <f t="shared" si="255"/>
        <v>0</v>
      </c>
      <c r="U1861" s="76">
        <f t="shared" ca="1" si="256"/>
        <v>0</v>
      </c>
      <c r="V1861" s="76">
        <f t="shared" ca="1" si="262"/>
        <v>0</v>
      </c>
      <c r="W1861" s="76">
        <f t="shared" ca="1" si="257"/>
        <v>0</v>
      </c>
      <c r="Y1861" s="106" t="str">
        <f t="shared" si="258"/>
        <v>prüfen</v>
      </c>
      <c r="Z1861" s="107" t="str">
        <f ca="1">IFERROR(OFFSET(MD!$U$5,MATCH(Grundlagen_Abrechnung_KAE!$E1861,MD_GENDER,0),0),"")</f>
        <v/>
      </c>
      <c r="AA1861" s="104">
        <f t="shared" si="259"/>
        <v>0</v>
      </c>
      <c r="AC1861" s="104">
        <f t="shared" si="260"/>
        <v>0</v>
      </c>
      <c r="AD1861" s="104">
        <f ca="1">IF(F1861="Arbeitgeberähnliche Stellung",OFFSET(MD!$Q$5,MATCH(Grundlagen_Abrechnung_KAE!$AK$7,MD_JAHR,0),0)*$H1861,IF(J1861&gt;0,AC1861,I1861))</f>
        <v>0</v>
      </c>
      <c r="AF1861" s="85" t="e">
        <f ca="1">OFFSET(MD!$P$5,MATCH($AK$7,MD_JAHR,0),0)*12</f>
        <v>#VALUE!</v>
      </c>
      <c r="AG1861" s="85">
        <f t="shared" si="261"/>
        <v>0</v>
      </c>
      <c r="AH1861" s="81"/>
      <c r="AJ1861" s="72"/>
      <c r="AK1861" s="72"/>
      <c r="AL1861" s="72"/>
      <c r="AM1861" s="72"/>
      <c r="AN1861" s="72"/>
    </row>
    <row r="1862" spans="2:40" ht="15" customHeight="1" x14ac:dyDescent="0.2">
      <c r="B1862" s="78"/>
      <c r="C1862" s="78"/>
      <c r="D1862" s="78"/>
      <c r="E1862" s="79"/>
      <c r="F1862" s="80"/>
      <c r="G1862" s="73"/>
      <c r="H1862" s="82"/>
      <c r="I1862" s="93"/>
      <c r="J1862" s="90"/>
      <c r="K1862" s="83"/>
      <c r="L1862" s="83"/>
      <c r="M1862" s="84"/>
      <c r="N1862" s="83"/>
      <c r="O1862" s="104" t="str">
        <f ca="1">IF($B1862="","",IF(F1862="Arbeitgeberähnliche Stellung",OFFSET(MD!$Q$5,MATCH(Grundlagen_Abrechnung_KAE!$AK$7,MD_JAHR,0),0)*$H1862,IF(((AD1862/12*M1862*12)+N1862)&gt;AF1862,AF1862/12,((AD1862/12*M1862*12)+N1862)/12)))</f>
        <v/>
      </c>
      <c r="P1862" s="90"/>
      <c r="Q1862" s="90"/>
      <c r="R1862" s="104">
        <f t="shared" si="254"/>
        <v>0</v>
      </c>
      <c r="T1862" s="145">
        <f t="shared" si="255"/>
        <v>0</v>
      </c>
      <c r="U1862" s="76">
        <f t="shared" ca="1" si="256"/>
        <v>0</v>
      </c>
      <c r="V1862" s="76">
        <f t="shared" ca="1" si="262"/>
        <v>0</v>
      </c>
      <c r="W1862" s="76">
        <f t="shared" ca="1" si="257"/>
        <v>0</v>
      </c>
      <c r="Y1862" s="106" t="str">
        <f t="shared" si="258"/>
        <v>prüfen</v>
      </c>
      <c r="Z1862" s="107" t="str">
        <f ca="1">IFERROR(OFFSET(MD!$U$5,MATCH(Grundlagen_Abrechnung_KAE!$E1862,MD_GENDER,0),0),"")</f>
        <v/>
      </c>
      <c r="AA1862" s="104">
        <f t="shared" si="259"/>
        <v>0</v>
      </c>
      <c r="AC1862" s="104">
        <f t="shared" si="260"/>
        <v>0</v>
      </c>
      <c r="AD1862" s="104">
        <f ca="1">IF(F1862="Arbeitgeberähnliche Stellung",OFFSET(MD!$Q$5,MATCH(Grundlagen_Abrechnung_KAE!$AK$7,MD_JAHR,0),0)*$H1862,IF(J1862&gt;0,AC1862,I1862))</f>
        <v>0</v>
      </c>
      <c r="AF1862" s="85" t="e">
        <f ca="1">OFFSET(MD!$P$5,MATCH($AK$7,MD_JAHR,0),0)*12</f>
        <v>#VALUE!</v>
      </c>
      <c r="AG1862" s="85">
        <f t="shared" si="261"/>
        <v>0</v>
      </c>
      <c r="AH1862" s="81"/>
      <c r="AJ1862" s="72"/>
      <c r="AK1862" s="72"/>
      <c r="AL1862" s="72"/>
      <c r="AM1862" s="72"/>
      <c r="AN1862" s="72"/>
    </row>
    <row r="1863" spans="2:40" ht="15" customHeight="1" x14ac:dyDescent="0.2">
      <c r="B1863" s="78"/>
      <c r="C1863" s="78"/>
      <c r="D1863" s="78"/>
      <c r="E1863" s="79"/>
      <c r="F1863" s="80"/>
      <c r="G1863" s="73"/>
      <c r="H1863" s="82"/>
      <c r="I1863" s="93"/>
      <c r="J1863" s="90"/>
      <c r="K1863" s="83"/>
      <c r="L1863" s="83"/>
      <c r="M1863" s="84"/>
      <c r="N1863" s="83"/>
      <c r="O1863" s="104" t="str">
        <f ca="1">IF($B1863="","",IF(F1863="Arbeitgeberähnliche Stellung",OFFSET(MD!$Q$5,MATCH(Grundlagen_Abrechnung_KAE!$AK$7,MD_JAHR,0),0)*$H1863,IF(((AD1863/12*M1863*12)+N1863)&gt;AF1863,AF1863/12,((AD1863/12*M1863*12)+N1863)/12)))</f>
        <v/>
      </c>
      <c r="P1863" s="90"/>
      <c r="Q1863" s="90"/>
      <c r="R1863" s="104">
        <f t="shared" si="254"/>
        <v>0</v>
      </c>
      <c r="T1863" s="145">
        <f t="shared" si="255"/>
        <v>0</v>
      </c>
      <c r="U1863" s="76">
        <f t="shared" ca="1" si="256"/>
        <v>0</v>
      </c>
      <c r="V1863" s="76">
        <f t="shared" ca="1" si="262"/>
        <v>0</v>
      </c>
      <c r="W1863" s="76">
        <f t="shared" ca="1" si="257"/>
        <v>0</v>
      </c>
      <c r="Y1863" s="106" t="str">
        <f t="shared" si="258"/>
        <v>prüfen</v>
      </c>
      <c r="Z1863" s="107" t="str">
        <f ca="1">IFERROR(OFFSET(MD!$U$5,MATCH(Grundlagen_Abrechnung_KAE!$E1863,MD_GENDER,0),0),"")</f>
        <v/>
      </c>
      <c r="AA1863" s="104">
        <f t="shared" si="259"/>
        <v>0</v>
      </c>
      <c r="AC1863" s="104">
        <f t="shared" si="260"/>
        <v>0</v>
      </c>
      <c r="AD1863" s="104">
        <f ca="1">IF(F1863="Arbeitgeberähnliche Stellung",OFFSET(MD!$Q$5,MATCH(Grundlagen_Abrechnung_KAE!$AK$7,MD_JAHR,0),0)*$H1863,IF(J1863&gt;0,AC1863,I1863))</f>
        <v>0</v>
      </c>
      <c r="AF1863" s="85" t="e">
        <f ca="1">OFFSET(MD!$P$5,MATCH($AK$7,MD_JAHR,0),0)*12</f>
        <v>#VALUE!</v>
      </c>
      <c r="AG1863" s="85">
        <f t="shared" si="261"/>
        <v>0</v>
      </c>
      <c r="AH1863" s="81"/>
      <c r="AJ1863" s="72"/>
      <c r="AK1863" s="72"/>
      <c r="AL1863" s="72"/>
      <c r="AM1863" s="72"/>
      <c r="AN1863" s="72"/>
    </row>
    <row r="1864" spans="2:40" ht="15" customHeight="1" x14ac:dyDescent="0.2">
      <c r="B1864" s="78"/>
      <c r="C1864" s="78"/>
      <c r="D1864" s="78"/>
      <c r="E1864" s="79"/>
      <c r="F1864" s="80"/>
      <c r="G1864" s="73"/>
      <c r="H1864" s="82"/>
      <c r="I1864" s="93"/>
      <c r="J1864" s="90"/>
      <c r="K1864" s="83"/>
      <c r="L1864" s="83"/>
      <c r="M1864" s="84"/>
      <c r="N1864" s="83"/>
      <c r="O1864" s="104" t="str">
        <f ca="1">IF($B1864="","",IF(F1864="Arbeitgeberähnliche Stellung",OFFSET(MD!$Q$5,MATCH(Grundlagen_Abrechnung_KAE!$AK$7,MD_JAHR,0),0)*$H1864,IF(((AD1864/12*M1864*12)+N1864)&gt;AF1864,AF1864/12,((AD1864/12*M1864*12)+N1864)/12)))</f>
        <v/>
      </c>
      <c r="P1864" s="90"/>
      <c r="Q1864" s="90"/>
      <c r="R1864" s="104">
        <f t="shared" si="254"/>
        <v>0</v>
      </c>
      <c r="T1864" s="145">
        <f t="shared" si="255"/>
        <v>0</v>
      </c>
      <c r="U1864" s="76">
        <f t="shared" ca="1" si="256"/>
        <v>0</v>
      </c>
      <c r="V1864" s="76">
        <f t="shared" ca="1" si="262"/>
        <v>0</v>
      </c>
      <c r="W1864" s="76">
        <f t="shared" ca="1" si="257"/>
        <v>0</v>
      </c>
      <c r="Y1864" s="106" t="str">
        <f t="shared" si="258"/>
        <v>prüfen</v>
      </c>
      <c r="Z1864" s="107" t="str">
        <f ca="1">IFERROR(OFFSET(MD!$U$5,MATCH(Grundlagen_Abrechnung_KAE!$E1864,MD_GENDER,0),0),"")</f>
        <v/>
      </c>
      <c r="AA1864" s="104">
        <f t="shared" si="259"/>
        <v>0</v>
      </c>
      <c r="AC1864" s="104">
        <f t="shared" si="260"/>
        <v>0</v>
      </c>
      <c r="AD1864" s="104">
        <f ca="1">IF(F1864="Arbeitgeberähnliche Stellung",OFFSET(MD!$Q$5,MATCH(Grundlagen_Abrechnung_KAE!$AK$7,MD_JAHR,0),0)*$H1864,IF(J1864&gt;0,AC1864,I1864))</f>
        <v>0</v>
      </c>
      <c r="AF1864" s="85" t="e">
        <f ca="1">OFFSET(MD!$P$5,MATCH($AK$7,MD_JAHR,0),0)*12</f>
        <v>#VALUE!</v>
      </c>
      <c r="AG1864" s="85">
        <f t="shared" si="261"/>
        <v>0</v>
      </c>
      <c r="AH1864" s="81"/>
      <c r="AJ1864" s="72"/>
      <c r="AK1864" s="72"/>
      <c r="AL1864" s="72"/>
      <c r="AM1864" s="72"/>
      <c r="AN1864" s="72"/>
    </row>
    <row r="1865" spans="2:40" ht="15" customHeight="1" x14ac:dyDescent="0.2">
      <c r="B1865" s="78"/>
      <c r="C1865" s="78"/>
      <c r="D1865" s="78"/>
      <c r="E1865" s="79"/>
      <c r="F1865" s="80"/>
      <c r="G1865" s="73"/>
      <c r="H1865" s="82"/>
      <c r="I1865" s="93"/>
      <c r="J1865" s="90"/>
      <c r="K1865" s="83"/>
      <c r="L1865" s="83"/>
      <c r="M1865" s="84"/>
      <c r="N1865" s="83"/>
      <c r="O1865" s="104" t="str">
        <f ca="1">IF($B1865="","",IF(F1865="Arbeitgeberähnliche Stellung",OFFSET(MD!$Q$5,MATCH(Grundlagen_Abrechnung_KAE!$AK$7,MD_JAHR,0),0)*$H1865,IF(((AD1865/12*M1865*12)+N1865)&gt;AF1865,AF1865/12,((AD1865/12*M1865*12)+N1865)/12)))</f>
        <v/>
      </c>
      <c r="P1865" s="90"/>
      <c r="Q1865" s="90"/>
      <c r="R1865" s="104">
        <f t="shared" si="254"/>
        <v>0</v>
      </c>
      <c r="T1865" s="145">
        <f t="shared" si="255"/>
        <v>0</v>
      </c>
      <c r="U1865" s="76">
        <f t="shared" ca="1" si="256"/>
        <v>0</v>
      </c>
      <c r="V1865" s="76">
        <f t="shared" ca="1" si="262"/>
        <v>0</v>
      </c>
      <c r="W1865" s="76">
        <f t="shared" ca="1" si="257"/>
        <v>0</v>
      </c>
      <c r="Y1865" s="106" t="str">
        <f t="shared" si="258"/>
        <v>prüfen</v>
      </c>
      <c r="Z1865" s="107" t="str">
        <f ca="1">IFERROR(OFFSET(MD!$U$5,MATCH(Grundlagen_Abrechnung_KAE!$E1865,MD_GENDER,0),0),"")</f>
        <v/>
      </c>
      <c r="AA1865" s="104">
        <f t="shared" si="259"/>
        <v>0</v>
      </c>
      <c r="AC1865" s="104">
        <f t="shared" si="260"/>
        <v>0</v>
      </c>
      <c r="AD1865" s="104">
        <f ca="1">IF(F1865="Arbeitgeberähnliche Stellung",OFFSET(MD!$Q$5,MATCH(Grundlagen_Abrechnung_KAE!$AK$7,MD_JAHR,0),0)*$H1865,IF(J1865&gt;0,AC1865,I1865))</f>
        <v>0</v>
      </c>
      <c r="AF1865" s="85" t="e">
        <f ca="1">OFFSET(MD!$P$5,MATCH($AK$7,MD_JAHR,0),0)*12</f>
        <v>#VALUE!</v>
      </c>
      <c r="AG1865" s="85">
        <f t="shared" si="261"/>
        <v>0</v>
      </c>
      <c r="AH1865" s="81"/>
      <c r="AJ1865" s="72"/>
      <c r="AK1865" s="72"/>
      <c r="AL1865" s="72"/>
      <c r="AM1865" s="72"/>
      <c r="AN1865" s="72"/>
    </row>
    <row r="1866" spans="2:40" ht="15" customHeight="1" x14ac:dyDescent="0.2">
      <c r="B1866" s="78"/>
      <c r="C1866" s="78"/>
      <c r="D1866" s="78"/>
      <c r="E1866" s="79"/>
      <c r="F1866" s="80"/>
      <c r="G1866" s="73"/>
      <c r="H1866" s="82"/>
      <c r="I1866" s="93"/>
      <c r="J1866" s="90"/>
      <c r="K1866" s="83"/>
      <c r="L1866" s="83"/>
      <c r="M1866" s="84"/>
      <c r="N1866" s="83"/>
      <c r="O1866" s="104" t="str">
        <f ca="1">IF($B1866="","",IF(F1866="Arbeitgeberähnliche Stellung",OFFSET(MD!$Q$5,MATCH(Grundlagen_Abrechnung_KAE!$AK$7,MD_JAHR,0),0)*$H1866,IF(((AD1866/12*M1866*12)+N1866)&gt;AF1866,AF1866/12,((AD1866/12*M1866*12)+N1866)/12)))</f>
        <v/>
      </c>
      <c r="P1866" s="90"/>
      <c r="Q1866" s="90"/>
      <c r="R1866" s="104">
        <f t="shared" si="254"/>
        <v>0</v>
      </c>
      <c r="T1866" s="145">
        <f t="shared" si="255"/>
        <v>0</v>
      </c>
      <c r="U1866" s="76">
        <f t="shared" ca="1" si="256"/>
        <v>0</v>
      </c>
      <c r="V1866" s="76">
        <f t="shared" ca="1" si="262"/>
        <v>0</v>
      </c>
      <c r="W1866" s="76">
        <f t="shared" ca="1" si="257"/>
        <v>0</v>
      </c>
      <c r="Y1866" s="106" t="str">
        <f t="shared" si="258"/>
        <v>prüfen</v>
      </c>
      <c r="Z1866" s="107" t="str">
        <f ca="1">IFERROR(OFFSET(MD!$U$5,MATCH(Grundlagen_Abrechnung_KAE!$E1866,MD_GENDER,0),0),"")</f>
        <v/>
      </c>
      <c r="AA1866" s="104">
        <f t="shared" si="259"/>
        <v>0</v>
      </c>
      <c r="AC1866" s="104">
        <f t="shared" si="260"/>
        <v>0</v>
      </c>
      <c r="AD1866" s="104">
        <f ca="1">IF(F1866="Arbeitgeberähnliche Stellung",OFFSET(MD!$Q$5,MATCH(Grundlagen_Abrechnung_KAE!$AK$7,MD_JAHR,0),0)*$H1866,IF(J1866&gt;0,AC1866,I1866))</f>
        <v>0</v>
      </c>
      <c r="AF1866" s="85" t="e">
        <f ca="1">OFFSET(MD!$P$5,MATCH($AK$7,MD_JAHR,0),0)*12</f>
        <v>#VALUE!</v>
      </c>
      <c r="AG1866" s="85">
        <f t="shared" si="261"/>
        <v>0</v>
      </c>
      <c r="AH1866" s="81"/>
      <c r="AJ1866" s="72"/>
      <c r="AK1866" s="72"/>
      <c r="AL1866" s="72"/>
      <c r="AM1866" s="72"/>
      <c r="AN1866" s="72"/>
    </row>
    <row r="1867" spans="2:40" ht="15" customHeight="1" x14ac:dyDescent="0.2">
      <c r="B1867" s="78"/>
      <c r="C1867" s="78"/>
      <c r="D1867" s="78"/>
      <c r="E1867" s="79"/>
      <c r="F1867" s="80"/>
      <c r="G1867" s="73"/>
      <c r="H1867" s="82"/>
      <c r="I1867" s="93"/>
      <c r="J1867" s="90"/>
      <c r="K1867" s="83"/>
      <c r="L1867" s="83"/>
      <c r="M1867" s="84"/>
      <c r="N1867" s="83"/>
      <c r="O1867" s="104" t="str">
        <f ca="1">IF($B1867="","",IF(F1867="Arbeitgeberähnliche Stellung",OFFSET(MD!$Q$5,MATCH(Grundlagen_Abrechnung_KAE!$AK$7,MD_JAHR,0),0)*$H1867,IF(((AD1867/12*M1867*12)+N1867)&gt;AF1867,AF1867/12,((AD1867/12*M1867*12)+N1867)/12)))</f>
        <v/>
      </c>
      <c r="P1867" s="90"/>
      <c r="Q1867" s="90"/>
      <c r="R1867" s="104">
        <f t="shared" si="254"/>
        <v>0</v>
      </c>
      <c r="T1867" s="145">
        <f t="shared" si="255"/>
        <v>0</v>
      </c>
      <c r="U1867" s="76">
        <f t="shared" ca="1" si="256"/>
        <v>0</v>
      </c>
      <c r="V1867" s="76">
        <f t="shared" ca="1" si="262"/>
        <v>0</v>
      </c>
      <c r="W1867" s="76">
        <f t="shared" ca="1" si="257"/>
        <v>0</v>
      </c>
      <c r="Y1867" s="106" t="str">
        <f t="shared" si="258"/>
        <v>prüfen</v>
      </c>
      <c r="Z1867" s="107" t="str">
        <f ca="1">IFERROR(OFFSET(MD!$U$5,MATCH(Grundlagen_Abrechnung_KAE!$E1867,MD_GENDER,0),0),"")</f>
        <v/>
      </c>
      <c r="AA1867" s="104">
        <f t="shared" si="259"/>
        <v>0</v>
      </c>
      <c r="AC1867" s="104">
        <f t="shared" si="260"/>
        <v>0</v>
      </c>
      <c r="AD1867" s="104">
        <f ca="1">IF(F1867="Arbeitgeberähnliche Stellung",OFFSET(MD!$Q$5,MATCH(Grundlagen_Abrechnung_KAE!$AK$7,MD_JAHR,0),0)*$H1867,IF(J1867&gt;0,AC1867,I1867))</f>
        <v>0</v>
      </c>
      <c r="AF1867" s="85" t="e">
        <f ca="1">OFFSET(MD!$P$5,MATCH($AK$7,MD_JAHR,0),0)*12</f>
        <v>#VALUE!</v>
      </c>
      <c r="AG1867" s="85">
        <f t="shared" si="261"/>
        <v>0</v>
      </c>
      <c r="AH1867" s="81"/>
      <c r="AJ1867" s="72"/>
      <c r="AK1867" s="72"/>
      <c r="AL1867" s="72"/>
      <c r="AM1867" s="72"/>
      <c r="AN1867" s="72"/>
    </row>
    <row r="1868" spans="2:40" ht="15" customHeight="1" x14ac:dyDescent="0.2">
      <c r="B1868" s="78"/>
      <c r="C1868" s="78"/>
      <c r="D1868" s="78"/>
      <c r="E1868" s="79"/>
      <c r="F1868" s="80"/>
      <c r="G1868" s="73"/>
      <c r="H1868" s="82"/>
      <c r="I1868" s="93"/>
      <c r="J1868" s="90"/>
      <c r="K1868" s="83"/>
      <c r="L1868" s="83"/>
      <c r="M1868" s="84"/>
      <c r="N1868" s="83"/>
      <c r="O1868" s="104" t="str">
        <f ca="1">IF($B1868="","",IF(F1868="Arbeitgeberähnliche Stellung",OFFSET(MD!$Q$5,MATCH(Grundlagen_Abrechnung_KAE!$AK$7,MD_JAHR,0),0)*$H1868,IF(((AD1868/12*M1868*12)+N1868)&gt;AF1868,AF1868/12,((AD1868/12*M1868*12)+N1868)/12)))</f>
        <v/>
      </c>
      <c r="P1868" s="90"/>
      <c r="Q1868" s="90"/>
      <c r="R1868" s="104">
        <f t="shared" si="254"/>
        <v>0</v>
      </c>
      <c r="T1868" s="145">
        <f t="shared" si="255"/>
        <v>0</v>
      </c>
      <c r="U1868" s="76">
        <f t="shared" ca="1" si="256"/>
        <v>0</v>
      </c>
      <c r="V1868" s="76">
        <f t="shared" ca="1" si="262"/>
        <v>0</v>
      </c>
      <c r="W1868" s="76">
        <f t="shared" ca="1" si="257"/>
        <v>0</v>
      </c>
      <c r="Y1868" s="106" t="str">
        <f t="shared" si="258"/>
        <v>prüfen</v>
      </c>
      <c r="Z1868" s="107" t="str">
        <f ca="1">IFERROR(OFFSET(MD!$U$5,MATCH(Grundlagen_Abrechnung_KAE!$E1868,MD_GENDER,0),0),"")</f>
        <v/>
      </c>
      <c r="AA1868" s="104">
        <f t="shared" si="259"/>
        <v>0</v>
      </c>
      <c r="AC1868" s="104">
        <f t="shared" si="260"/>
        <v>0</v>
      </c>
      <c r="AD1868" s="104">
        <f ca="1">IF(F1868="Arbeitgeberähnliche Stellung",OFFSET(MD!$Q$5,MATCH(Grundlagen_Abrechnung_KAE!$AK$7,MD_JAHR,0),0)*$H1868,IF(J1868&gt;0,AC1868,I1868))</f>
        <v>0</v>
      </c>
      <c r="AF1868" s="85" t="e">
        <f ca="1">OFFSET(MD!$P$5,MATCH($AK$7,MD_JAHR,0),0)*12</f>
        <v>#VALUE!</v>
      </c>
      <c r="AG1868" s="85">
        <f t="shared" si="261"/>
        <v>0</v>
      </c>
      <c r="AH1868" s="81"/>
      <c r="AJ1868" s="72"/>
      <c r="AK1868" s="72"/>
      <c r="AL1868" s="72"/>
      <c r="AM1868" s="72"/>
      <c r="AN1868" s="72"/>
    </row>
    <row r="1869" spans="2:40" ht="15" customHeight="1" x14ac:dyDescent="0.2">
      <c r="B1869" s="78"/>
      <c r="C1869" s="78"/>
      <c r="D1869" s="78"/>
      <c r="E1869" s="79"/>
      <c r="F1869" s="80"/>
      <c r="G1869" s="73"/>
      <c r="H1869" s="82"/>
      <c r="I1869" s="93"/>
      <c r="J1869" s="90"/>
      <c r="K1869" s="83"/>
      <c r="L1869" s="83"/>
      <c r="M1869" s="84"/>
      <c r="N1869" s="83"/>
      <c r="O1869" s="104" t="str">
        <f ca="1">IF($B1869="","",IF(F1869="Arbeitgeberähnliche Stellung",OFFSET(MD!$Q$5,MATCH(Grundlagen_Abrechnung_KAE!$AK$7,MD_JAHR,0),0)*$H1869,IF(((AD1869/12*M1869*12)+N1869)&gt;AF1869,AF1869/12,((AD1869/12*M1869*12)+N1869)/12)))</f>
        <v/>
      </c>
      <c r="P1869" s="90"/>
      <c r="Q1869" s="90"/>
      <c r="R1869" s="104">
        <f t="shared" si="254"/>
        <v>0</v>
      </c>
      <c r="T1869" s="145">
        <f t="shared" si="255"/>
        <v>0</v>
      </c>
      <c r="U1869" s="76">
        <f t="shared" ca="1" si="256"/>
        <v>0</v>
      </c>
      <c r="V1869" s="76">
        <f t="shared" ca="1" si="262"/>
        <v>0</v>
      </c>
      <c r="W1869" s="76">
        <f t="shared" ca="1" si="257"/>
        <v>0</v>
      </c>
      <c r="Y1869" s="106" t="str">
        <f t="shared" si="258"/>
        <v>prüfen</v>
      </c>
      <c r="Z1869" s="107" t="str">
        <f ca="1">IFERROR(OFFSET(MD!$U$5,MATCH(Grundlagen_Abrechnung_KAE!$E1869,MD_GENDER,0),0),"")</f>
        <v/>
      </c>
      <c r="AA1869" s="104">
        <f t="shared" si="259"/>
        <v>0</v>
      </c>
      <c r="AC1869" s="104">
        <f t="shared" si="260"/>
        <v>0</v>
      </c>
      <c r="AD1869" s="104">
        <f ca="1">IF(F1869="Arbeitgeberähnliche Stellung",OFFSET(MD!$Q$5,MATCH(Grundlagen_Abrechnung_KAE!$AK$7,MD_JAHR,0),0)*$H1869,IF(J1869&gt;0,AC1869,I1869))</f>
        <v>0</v>
      </c>
      <c r="AF1869" s="85" t="e">
        <f ca="1">OFFSET(MD!$P$5,MATCH($AK$7,MD_JAHR,0),0)*12</f>
        <v>#VALUE!</v>
      </c>
      <c r="AG1869" s="85">
        <f t="shared" si="261"/>
        <v>0</v>
      </c>
      <c r="AH1869" s="81"/>
      <c r="AJ1869" s="72"/>
      <c r="AK1869" s="72"/>
      <c r="AL1869" s="72"/>
      <c r="AM1869" s="72"/>
      <c r="AN1869" s="72"/>
    </row>
    <row r="1870" spans="2:40" ht="15" customHeight="1" x14ac:dyDescent="0.2">
      <c r="B1870" s="78"/>
      <c r="C1870" s="78"/>
      <c r="D1870" s="78"/>
      <c r="E1870" s="79"/>
      <c r="F1870" s="80"/>
      <c r="G1870" s="73"/>
      <c r="H1870" s="82"/>
      <c r="I1870" s="93"/>
      <c r="J1870" s="90"/>
      <c r="K1870" s="83"/>
      <c r="L1870" s="83"/>
      <c r="M1870" s="84"/>
      <c r="N1870" s="83"/>
      <c r="O1870" s="104" t="str">
        <f ca="1">IF($B1870="","",IF(F1870="Arbeitgeberähnliche Stellung",OFFSET(MD!$Q$5,MATCH(Grundlagen_Abrechnung_KAE!$AK$7,MD_JAHR,0),0)*$H1870,IF(((AD1870/12*M1870*12)+N1870)&gt;AF1870,AF1870/12,((AD1870/12*M1870*12)+N1870)/12)))</f>
        <v/>
      </c>
      <c r="P1870" s="90"/>
      <c r="Q1870" s="90"/>
      <c r="R1870" s="104">
        <f t="shared" si="254"/>
        <v>0</v>
      </c>
      <c r="T1870" s="145">
        <f t="shared" si="255"/>
        <v>0</v>
      </c>
      <c r="U1870" s="76">
        <f t="shared" ca="1" si="256"/>
        <v>0</v>
      </c>
      <c r="V1870" s="76">
        <f t="shared" ca="1" si="262"/>
        <v>0</v>
      </c>
      <c r="W1870" s="76">
        <f t="shared" ca="1" si="257"/>
        <v>0</v>
      </c>
      <c r="Y1870" s="106" t="str">
        <f t="shared" si="258"/>
        <v>prüfen</v>
      </c>
      <c r="Z1870" s="107" t="str">
        <f ca="1">IFERROR(OFFSET(MD!$U$5,MATCH(Grundlagen_Abrechnung_KAE!$E1870,MD_GENDER,0),0),"")</f>
        <v/>
      </c>
      <c r="AA1870" s="104">
        <f t="shared" si="259"/>
        <v>0</v>
      </c>
      <c r="AC1870" s="104">
        <f t="shared" si="260"/>
        <v>0</v>
      </c>
      <c r="AD1870" s="104">
        <f ca="1">IF(F1870="Arbeitgeberähnliche Stellung",OFFSET(MD!$Q$5,MATCH(Grundlagen_Abrechnung_KAE!$AK$7,MD_JAHR,0),0)*$H1870,IF(J1870&gt;0,AC1870,I1870))</f>
        <v>0</v>
      </c>
      <c r="AF1870" s="85" t="e">
        <f ca="1">OFFSET(MD!$P$5,MATCH($AK$7,MD_JAHR,0),0)*12</f>
        <v>#VALUE!</v>
      </c>
      <c r="AG1870" s="85">
        <f t="shared" si="261"/>
        <v>0</v>
      </c>
      <c r="AH1870" s="81"/>
      <c r="AJ1870" s="72"/>
      <c r="AK1870" s="72"/>
      <c r="AL1870" s="72"/>
      <c r="AM1870" s="72"/>
      <c r="AN1870" s="72"/>
    </row>
    <row r="1871" spans="2:40" ht="15" customHeight="1" x14ac:dyDescent="0.2">
      <c r="B1871" s="78"/>
      <c r="C1871" s="78"/>
      <c r="D1871" s="78"/>
      <c r="E1871" s="79"/>
      <c r="F1871" s="80"/>
      <c r="G1871" s="73"/>
      <c r="H1871" s="82"/>
      <c r="I1871" s="93"/>
      <c r="J1871" s="90"/>
      <c r="K1871" s="83"/>
      <c r="L1871" s="83"/>
      <c r="M1871" s="84"/>
      <c r="N1871" s="83"/>
      <c r="O1871" s="104" t="str">
        <f ca="1">IF($B1871="","",IF(F1871="Arbeitgeberähnliche Stellung",OFFSET(MD!$Q$5,MATCH(Grundlagen_Abrechnung_KAE!$AK$7,MD_JAHR,0),0)*$H1871,IF(((AD1871/12*M1871*12)+N1871)&gt;AF1871,AF1871/12,((AD1871/12*M1871*12)+N1871)/12)))</f>
        <v/>
      </c>
      <c r="P1871" s="90"/>
      <c r="Q1871" s="90"/>
      <c r="R1871" s="104">
        <f t="shared" si="254"/>
        <v>0</v>
      </c>
      <c r="T1871" s="145">
        <f t="shared" si="255"/>
        <v>0</v>
      </c>
      <c r="U1871" s="76">
        <f t="shared" ca="1" si="256"/>
        <v>0</v>
      </c>
      <c r="V1871" s="76">
        <f t="shared" ca="1" si="262"/>
        <v>0</v>
      </c>
      <c r="W1871" s="76">
        <f t="shared" ca="1" si="257"/>
        <v>0</v>
      </c>
      <c r="Y1871" s="106" t="str">
        <f t="shared" si="258"/>
        <v>prüfen</v>
      </c>
      <c r="Z1871" s="107" t="str">
        <f ca="1">IFERROR(OFFSET(MD!$U$5,MATCH(Grundlagen_Abrechnung_KAE!$E1871,MD_GENDER,0),0),"")</f>
        <v/>
      </c>
      <c r="AA1871" s="104">
        <f t="shared" si="259"/>
        <v>0</v>
      </c>
      <c r="AC1871" s="104">
        <f t="shared" si="260"/>
        <v>0</v>
      </c>
      <c r="AD1871" s="104">
        <f ca="1">IF(F1871="Arbeitgeberähnliche Stellung",OFFSET(MD!$Q$5,MATCH(Grundlagen_Abrechnung_KAE!$AK$7,MD_JAHR,0),0)*$H1871,IF(J1871&gt;0,AC1871,I1871))</f>
        <v>0</v>
      </c>
      <c r="AF1871" s="85" t="e">
        <f ca="1">OFFSET(MD!$P$5,MATCH($AK$7,MD_JAHR,0),0)*12</f>
        <v>#VALUE!</v>
      </c>
      <c r="AG1871" s="85">
        <f t="shared" si="261"/>
        <v>0</v>
      </c>
      <c r="AH1871" s="81"/>
      <c r="AJ1871" s="72"/>
      <c r="AK1871" s="72"/>
      <c r="AL1871" s="72"/>
      <c r="AM1871" s="72"/>
      <c r="AN1871" s="72"/>
    </row>
    <row r="1872" spans="2:40" ht="15" customHeight="1" x14ac:dyDescent="0.2">
      <c r="B1872" s="78"/>
      <c r="C1872" s="78"/>
      <c r="D1872" s="78"/>
      <c r="E1872" s="79"/>
      <c r="F1872" s="80"/>
      <c r="G1872" s="73"/>
      <c r="H1872" s="82"/>
      <c r="I1872" s="93"/>
      <c r="J1872" s="90"/>
      <c r="K1872" s="83"/>
      <c r="L1872" s="83"/>
      <c r="M1872" s="84"/>
      <c r="N1872" s="83"/>
      <c r="O1872" s="104" t="str">
        <f ca="1">IF($B1872="","",IF(F1872="Arbeitgeberähnliche Stellung",OFFSET(MD!$Q$5,MATCH(Grundlagen_Abrechnung_KAE!$AK$7,MD_JAHR,0),0)*$H1872,IF(((AD1872/12*M1872*12)+N1872)&gt;AF1872,AF1872/12,((AD1872/12*M1872*12)+N1872)/12)))</f>
        <v/>
      </c>
      <c r="P1872" s="90"/>
      <c r="Q1872" s="90"/>
      <c r="R1872" s="104">
        <f t="shared" si="254"/>
        <v>0</v>
      </c>
      <c r="T1872" s="145">
        <f t="shared" si="255"/>
        <v>0</v>
      </c>
      <c r="U1872" s="76">
        <f t="shared" ca="1" si="256"/>
        <v>0</v>
      </c>
      <c r="V1872" s="76">
        <f t="shared" ca="1" si="262"/>
        <v>0</v>
      </c>
      <c r="W1872" s="76">
        <f t="shared" ca="1" si="257"/>
        <v>0</v>
      </c>
      <c r="Y1872" s="106" t="str">
        <f t="shared" si="258"/>
        <v>prüfen</v>
      </c>
      <c r="Z1872" s="107" t="str">
        <f ca="1">IFERROR(OFFSET(MD!$U$5,MATCH(Grundlagen_Abrechnung_KAE!$E1872,MD_GENDER,0),0),"")</f>
        <v/>
      </c>
      <c r="AA1872" s="104">
        <f t="shared" si="259"/>
        <v>0</v>
      </c>
      <c r="AC1872" s="104">
        <f t="shared" si="260"/>
        <v>0</v>
      </c>
      <c r="AD1872" s="104">
        <f ca="1">IF(F1872="Arbeitgeberähnliche Stellung",OFFSET(MD!$Q$5,MATCH(Grundlagen_Abrechnung_KAE!$AK$7,MD_JAHR,0),0)*$H1872,IF(J1872&gt;0,AC1872,I1872))</f>
        <v>0</v>
      </c>
      <c r="AF1872" s="85" t="e">
        <f ca="1">OFFSET(MD!$P$5,MATCH($AK$7,MD_JAHR,0),0)*12</f>
        <v>#VALUE!</v>
      </c>
      <c r="AG1872" s="85">
        <f t="shared" si="261"/>
        <v>0</v>
      </c>
      <c r="AH1872" s="81"/>
      <c r="AJ1872" s="72"/>
      <c r="AK1872" s="72"/>
      <c r="AL1872" s="72"/>
      <c r="AM1872" s="72"/>
      <c r="AN1872" s="72"/>
    </row>
    <row r="1873" spans="2:40" ht="15" customHeight="1" x14ac:dyDescent="0.2">
      <c r="B1873" s="78"/>
      <c r="C1873" s="78"/>
      <c r="D1873" s="78"/>
      <c r="E1873" s="79"/>
      <c r="F1873" s="80"/>
      <c r="G1873" s="73"/>
      <c r="H1873" s="82"/>
      <c r="I1873" s="93"/>
      <c r="J1873" s="90"/>
      <c r="K1873" s="83"/>
      <c r="L1873" s="83"/>
      <c r="M1873" s="84"/>
      <c r="N1873" s="83"/>
      <c r="O1873" s="104" t="str">
        <f ca="1">IF($B1873="","",IF(F1873="Arbeitgeberähnliche Stellung",OFFSET(MD!$Q$5,MATCH(Grundlagen_Abrechnung_KAE!$AK$7,MD_JAHR,0),0)*$H1873,IF(((AD1873/12*M1873*12)+N1873)&gt;AF1873,AF1873/12,((AD1873/12*M1873*12)+N1873)/12)))</f>
        <v/>
      </c>
      <c r="P1873" s="90"/>
      <c r="Q1873" s="90"/>
      <c r="R1873" s="104">
        <f t="shared" si="254"/>
        <v>0</v>
      </c>
      <c r="T1873" s="145">
        <f t="shared" si="255"/>
        <v>0</v>
      </c>
      <c r="U1873" s="76">
        <f t="shared" ca="1" si="256"/>
        <v>0</v>
      </c>
      <c r="V1873" s="76">
        <f t="shared" ca="1" si="262"/>
        <v>0</v>
      </c>
      <c r="W1873" s="76">
        <f t="shared" ca="1" si="257"/>
        <v>0</v>
      </c>
      <c r="Y1873" s="106" t="str">
        <f t="shared" si="258"/>
        <v>prüfen</v>
      </c>
      <c r="Z1873" s="107" t="str">
        <f ca="1">IFERROR(OFFSET(MD!$U$5,MATCH(Grundlagen_Abrechnung_KAE!$E1873,MD_GENDER,0),0),"")</f>
        <v/>
      </c>
      <c r="AA1873" s="104">
        <f t="shared" si="259"/>
        <v>0</v>
      </c>
      <c r="AC1873" s="104">
        <f t="shared" si="260"/>
        <v>0</v>
      </c>
      <c r="AD1873" s="104">
        <f ca="1">IF(F1873="Arbeitgeberähnliche Stellung",OFFSET(MD!$Q$5,MATCH(Grundlagen_Abrechnung_KAE!$AK$7,MD_JAHR,0),0)*$H1873,IF(J1873&gt;0,AC1873,I1873))</f>
        <v>0</v>
      </c>
      <c r="AF1873" s="85" t="e">
        <f ca="1">OFFSET(MD!$P$5,MATCH($AK$7,MD_JAHR,0),0)*12</f>
        <v>#VALUE!</v>
      </c>
      <c r="AG1873" s="85">
        <f t="shared" si="261"/>
        <v>0</v>
      </c>
      <c r="AH1873" s="81"/>
      <c r="AJ1873" s="72"/>
      <c r="AK1873" s="72"/>
      <c r="AL1873" s="72"/>
      <c r="AM1873" s="72"/>
      <c r="AN1873" s="72"/>
    </row>
    <row r="1874" spans="2:40" ht="15" customHeight="1" x14ac:dyDescent="0.2">
      <c r="B1874" s="78"/>
      <c r="C1874" s="78"/>
      <c r="D1874" s="78"/>
      <c r="E1874" s="79"/>
      <c r="F1874" s="80"/>
      <c r="G1874" s="73"/>
      <c r="H1874" s="82"/>
      <c r="I1874" s="93"/>
      <c r="J1874" s="90"/>
      <c r="K1874" s="83"/>
      <c r="L1874" s="83"/>
      <c r="M1874" s="84"/>
      <c r="N1874" s="83"/>
      <c r="O1874" s="104" t="str">
        <f ca="1">IF($B1874="","",IF(F1874="Arbeitgeberähnliche Stellung",OFFSET(MD!$Q$5,MATCH(Grundlagen_Abrechnung_KAE!$AK$7,MD_JAHR,0),0)*$H1874,IF(((AD1874/12*M1874*12)+N1874)&gt;AF1874,AF1874/12,((AD1874/12*M1874*12)+N1874)/12)))</f>
        <v/>
      </c>
      <c r="P1874" s="90"/>
      <c r="Q1874" s="90"/>
      <c r="R1874" s="104">
        <f t="shared" si="254"/>
        <v>0</v>
      </c>
      <c r="T1874" s="145">
        <f t="shared" si="255"/>
        <v>0</v>
      </c>
      <c r="U1874" s="76">
        <f t="shared" ca="1" si="256"/>
        <v>0</v>
      </c>
      <c r="V1874" s="76">
        <f t="shared" ca="1" si="262"/>
        <v>0</v>
      </c>
      <c r="W1874" s="76">
        <f t="shared" ca="1" si="257"/>
        <v>0</v>
      </c>
      <c r="Y1874" s="106" t="str">
        <f t="shared" si="258"/>
        <v>prüfen</v>
      </c>
      <c r="Z1874" s="107" t="str">
        <f ca="1">IFERROR(OFFSET(MD!$U$5,MATCH(Grundlagen_Abrechnung_KAE!$E1874,MD_GENDER,0),0),"")</f>
        <v/>
      </c>
      <c r="AA1874" s="104">
        <f t="shared" si="259"/>
        <v>0</v>
      </c>
      <c r="AC1874" s="104">
        <f t="shared" si="260"/>
        <v>0</v>
      </c>
      <c r="AD1874" s="104">
        <f ca="1">IF(F1874="Arbeitgeberähnliche Stellung",OFFSET(MD!$Q$5,MATCH(Grundlagen_Abrechnung_KAE!$AK$7,MD_JAHR,0),0)*$H1874,IF(J1874&gt;0,AC1874,I1874))</f>
        <v>0</v>
      </c>
      <c r="AF1874" s="85" t="e">
        <f ca="1">OFFSET(MD!$P$5,MATCH($AK$7,MD_JAHR,0),0)*12</f>
        <v>#VALUE!</v>
      </c>
      <c r="AG1874" s="85">
        <f t="shared" si="261"/>
        <v>0</v>
      </c>
      <c r="AH1874" s="81"/>
      <c r="AJ1874" s="72"/>
      <c r="AK1874" s="72"/>
      <c r="AL1874" s="72"/>
      <c r="AM1874" s="72"/>
      <c r="AN1874" s="72"/>
    </row>
    <row r="1875" spans="2:40" ht="15" customHeight="1" x14ac:dyDescent="0.2">
      <c r="B1875" s="78"/>
      <c r="C1875" s="78"/>
      <c r="D1875" s="78"/>
      <c r="E1875" s="79"/>
      <c r="F1875" s="80"/>
      <c r="G1875" s="73"/>
      <c r="H1875" s="82"/>
      <c r="I1875" s="93"/>
      <c r="J1875" s="90"/>
      <c r="K1875" s="83"/>
      <c r="L1875" s="83"/>
      <c r="M1875" s="84"/>
      <c r="N1875" s="83"/>
      <c r="O1875" s="104" t="str">
        <f ca="1">IF($B1875="","",IF(F1875="Arbeitgeberähnliche Stellung",OFFSET(MD!$Q$5,MATCH(Grundlagen_Abrechnung_KAE!$AK$7,MD_JAHR,0),0)*$H1875,IF(((AD1875/12*M1875*12)+N1875)&gt;AF1875,AF1875/12,((AD1875/12*M1875*12)+N1875)/12)))</f>
        <v/>
      </c>
      <c r="P1875" s="90"/>
      <c r="Q1875" s="90"/>
      <c r="R1875" s="104">
        <f t="shared" ref="R1875:R1938" si="263">ROUND(IF(Q1875="",0,IF(P1875=0,0,IF(Q1875&gt;P1875,0,P1875-Q1875))),2)</f>
        <v>0</v>
      </c>
      <c r="T1875" s="145">
        <f t="shared" ref="T1875:T1938" si="264">IFERROR(R1875/P1875,0)</f>
        <v>0</v>
      </c>
      <c r="U1875" s="76">
        <f t="shared" ref="U1875:U1938" ca="1" si="265">IFERROR(IF(O1875-W1875=0,O1875,(O1875)*(1-T1875)),0)</f>
        <v>0</v>
      </c>
      <c r="V1875" s="76">
        <f t="shared" ca="1" si="262"/>
        <v>0</v>
      </c>
      <c r="W1875" s="76">
        <f t="shared" ref="W1875:W1938" ca="1" si="266">IFERROR(O1875*T1875,0)*0.8</f>
        <v>0</v>
      </c>
      <c r="Y1875" s="106" t="str">
        <f t="shared" ref="Y1875:Y1938" si="267">IF(YEAR($G1875)&gt;$Y$16,"prüfen","")</f>
        <v>prüfen</v>
      </c>
      <c r="Z1875" s="107" t="str">
        <f ca="1">IFERROR(OFFSET(MD!$U$5,MATCH(Grundlagen_Abrechnung_KAE!$E1875,MD_GENDER,0),0),"")</f>
        <v/>
      </c>
      <c r="AA1875" s="104">
        <f t="shared" ref="AA1875:AA1938" si="268">IF(B1875="",0,IF(YEAR(G1875)&gt;$AA$16,0,1))</f>
        <v>0</v>
      </c>
      <c r="AC1875" s="104">
        <f t="shared" ref="AC1875:AC1938" si="269">IF(J1875*K1875/6&gt;J1875*L1875/12,J1875*K1875/6,J1875*L1875/12)</f>
        <v>0</v>
      </c>
      <c r="AD1875" s="104">
        <f ca="1">IF(F1875="Arbeitgeberähnliche Stellung",OFFSET(MD!$Q$5,MATCH(Grundlagen_Abrechnung_KAE!$AK$7,MD_JAHR,0),0)*$H1875,IF(J1875&gt;0,AC1875,I1875))</f>
        <v>0</v>
      </c>
      <c r="AF1875" s="85" t="e">
        <f ca="1">OFFSET(MD!$P$5,MATCH($AK$7,MD_JAHR,0),0)*12</f>
        <v>#VALUE!</v>
      </c>
      <c r="AG1875" s="85">
        <f t="shared" ref="AG1875:AG1938" si="270">I1875*M1875+N1875</f>
        <v>0</v>
      </c>
      <c r="AH1875" s="81"/>
      <c r="AJ1875" s="72"/>
      <c r="AK1875" s="72"/>
      <c r="AL1875" s="72"/>
      <c r="AM1875" s="72"/>
      <c r="AN1875" s="72"/>
    </row>
    <row r="1876" spans="2:40" ht="15" customHeight="1" x14ac:dyDescent="0.2">
      <c r="B1876" s="78"/>
      <c r="C1876" s="78"/>
      <c r="D1876" s="78"/>
      <c r="E1876" s="79"/>
      <c r="F1876" s="80"/>
      <c r="G1876" s="73"/>
      <c r="H1876" s="82"/>
      <c r="I1876" s="93"/>
      <c r="J1876" s="90"/>
      <c r="K1876" s="83"/>
      <c r="L1876" s="83"/>
      <c r="M1876" s="84"/>
      <c r="N1876" s="83"/>
      <c r="O1876" s="104" t="str">
        <f ca="1">IF($B1876="","",IF(F1876="Arbeitgeberähnliche Stellung",OFFSET(MD!$Q$5,MATCH(Grundlagen_Abrechnung_KAE!$AK$7,MD_JAHR,0),0)*$H1876,IF(((AD1876/12*M1876*12)+N1876)&gt;AF1876,AF1876/12,((AD1876/12*M1876*12)+N1876)/12)))</f>
        <v/>
      </c>
      <c r="P1876" s="90"/>
      <c r="Q1876" s="90"/>
      <c r="R1876" s="104">
        <f t="shared" si="263"/>
        <v>0</v>
      </c>
      <c r="T1876" s="145">
        <f t="shared" si="264"/>
        <v>0</v>
      </c>
      <c r="U1876" s="76">
        <f t="shared" ca="1" si="265"/>
        <v>0</v>
      </c>
      <c r="V1876" s="76">
        <f t="shared" ref="V1876:V1939" ca="1" si="271">IFERROR(O1876*T1876,0)</f>
        <v>0</v>
      </c>
      <c r="W1876" s="76">
        <f t="shared" ca="1" si="266"/>
        <v>0</v>
      </c>
      <c r="Y1876" s="106" t="str">
        <f t="shared" si="267"/>
        <v>prüfen</v>
      </c>
      <c r="Z1876" s="107" t="str">
        <f ca="1">IFERROR(OFFSET(MD!$U$5,MATCH(Grundlagen_Abrechnung_KAE!$E1876,MD_GENDER,0),0),"")</f>
        <v/>
      </c>
      <c r="AA1876" s="104">
        <f t="shared" si="268"/>
        <v>0</v>
      </c>
      <c r="AC1876" s="104">
        <f t="shared" si="269"/>
        <v>0</v>
      </c>
      <c r="AD1876" s="104">
        <f ca="1">IF(F1876="Arbeitgeberähnliche Stellung",OFFSET(MD!$Q$5,MATCH(Grundlagen_Abrechnung_KAE!$AK$7,MD_JAHR,0),0)*$H1876,IF(J1876&gt;0,AC1876,I1876))</f>
        <v>0</v>
      </c>
      <c r="AF1876" s="85" t="e">
        <f ca="1">OFFSET(MD!$P$5,MATCH($AK$7,MD_JAHR,0),0)*12</f>
        <v>#VALUE!</v>
      </c>
      <c r="AG1876" s="85">
        <f t="shared" si="270"/>
        <v>0</v>
      </c>
      <c r="AH1876" s="81"/>
      <c r="AJ1876" s="72"/>
      <c r="AK1876" s="72"/>
      <c r="AL1876" s="72"/>
      <c r="AM1876" s="72"/>
      <c r="AN1876" s="72"/>
    </row>
    <row r="1877" spans="2:40" ht="15" customHeight="1" x14ac:dyDescent="0.2">
      <c r="B1877" s="78"/>
      <c r="C1877" s="78"/>
      <c r="D1877" s="78"/>
      <c r="E1877" s="79"/>
      <c r="F1877" s="80"/>
      <c r="G1877" s="73"/>
      <c r="H1877" s="82"/>
      <c r="I1877" s="93"/>
      <c r="J1877" s="90"/>
      <c r="K1877" s="83"/>
      <c r="L1877" s="83"/>
      <c r="M1877" s="84"/>
      <c r="N1877" s="83"/>
      <c r="O1877" s="104" t="str">
        <f ca="1">IF($B1877="","",IF(F1877="Arbeitgeberähnliche Stellung",OFFSET(MD!$Q$5,MATCH(Grundlagen_Abrechnung_KAE!$AK$7,MD_JAHR,0),0)*$H1877,IF(((AD1877/12*M1877*12)+N1877)&gt;AF1877,AF1877/12,((AD1877/12*M1877*12)+N1877)/12)))</f>
        <v/>
      </c>
      <c r="P1877" s="90"/>
      <c r="Q1877" s="90"/>
      <c r="R1877" s="104">
        <f t="shared" si="263"/>
        <v>0</v>
      </c>
      <c r="T1877" s="145">
        <f t="shared" si="264"/>
        <v>0</v>
      </c>
      <c r="U1877" s="76">
        <f t="shared" ca="1" si="265"/>
        <v>0</v>
      </c>
      <c r="V1877" s="76">
        <f t="shared" ca="1" si="271"/>
        <v>0</v>
      </c>
      <c r="W1877" s="76">
        <f t="shared" ca="1" si="266"/>
        <v>0</v>
      </c>
      <c r="Y1877" s="106" t="str">
        <f t="shared" si="267"/>
        <v>prüfen</v>
      </c>
      <c r="Z1877" s="107" t="str">
        <f ca="1">IFERROR(OFFSET(MD!$U$5,MATCH(Grundlagen_Abrechnung_KAE!$E1877,MD_GENDER,0),0),"")</f>
        <v/>
      </c>
      <c r="AA1877" s="104">
        <f t="shared" si="268"/>
        <v>0</v>
      </c>
      <c r="AC1877" s="104">
        <f t="shared" si="269"/>
        <v>0</v>
      </c>
      <c r="AD1877" s="104">
        <f ca="1">IF(F1877="Arbeitgeberähnliche Stellung",OFFSET(MD!$Q$5,MATCH(Grundlagen_Abrechnung_KAE!$AK$7,MD_JAHR,0),0)*$H1877,IF(J1877&gt;0,AC1877,I1877))</f>
        <v>0</v>
      </c>
      <c r="AF1877" s="85" t="e">
        <f ca="1">OFFSET(MD!$P$5,MATCH($AK$7,MD_JAHR,0),0)*12</f>
        <v>#VALUE!</v>
      </c>
      <c r="AG1877" s="85">
        <f t="shared" si="270"/>
        <v>0</v>
      </c>
      <c r="AH1877" s="81"/>
      <c r="AJ1877" s="72"/>
      <c r="AK1877" s="72"/>
      <c r="AL1877" s="72"/>
      <c r="AM1877" s="72"/>
      <c r="AN1877" s="72"/>
    </row>
    <row r="1878" spans="2:40" ht="15" customHeight="1" x14ac:dyDescent="0.2">
      <c r="B1878" s="78"/>
      <c r="C1878" s="78"/>
      <c r="D1878" s="78"/>
      <c r="E1878" s="79"/>
      <c r="F1878" s="80"/>
      <c r="G1878" s="73"/>
      <c r="H1878" s="82"/>
      <c r="I1878" s="93"/>
      <c r="J1878" s="90"/>
      <c r="K1878" s="83"/>
      <c r="L1878" s="83"/>
      <c r="M1878" s="84"/>
      <c r="N1878" s="83"/>
      <c r="O1878" s="104" t="str">
        <f ca="1">IF($B1878="","",IF(F1878="Arbeitgeberähnliche Stellung",OFFSET(MD!$Q$5,MATCH(Grundlagen_Abrechnung_KAE!$AK$7,MD_JAHR,0),0)*$H1878,IF(((AD1878/12*M1878*12)+N1878)&gt;AF1878,AF1878/12,((AD1878/12*M1878*12)+N1878)/12)))</f>
        <v/>
      </c>
      <c r="P1878" s="90"/>
      <c r="Q1878" s="90"/>
      <c r="R1878" s="104">
        <f t="shared" si="263"/>
        <v>0</v>
      </c>
      <c r="T1878" s="145">
        <f t="shared" si="264"/>
        <v>0</v>
      </c>
      <c r="U1878" s="76">
        <f t="shared" ca="1" si="265"/>
        <v>0</v>
      </c>
      <c r="V1878" s="76">
        <f t="shared" ca="1" si="271"/>
        <v>0</v>
      </c>
      <c r="W1878" s="76">
        <f t="shared" ca="1" si="266"/>
        <v>0</v>
      </c>
      <c r="Y1878" s="106" t="str">
        <f t="shared" si="267"/>
        <v>prüfen</v>
      </c>
      <c r="Z1878" s="107" t="str">
        <f ca="1">IFERROR(OFFSET(MD!$U$5,MATCH(Grundlagen_Abrechnung_KAE!$E1878,MD_GENDER,0),0),"")</f>
        <v/>
      </c>
      <c r="AA1878" s="104">
        <f t="shared" si="268"/>
        <v>0</v>
      </c>
      <c r="AC1878" s="104">
        <f t="shared" si="269"/>
        <v>0</v>
      </c>
      <c r="AD1878" s="104">
        <f ca="1">IF(F1878="Arbeitgeberähnliche Stellung",OFFSET(MD!$Q$5,MATCH(Grundlagen_Abrechnung_KAE!$AK$7,MD_JAHR,0),0)*$H1878,IF(J1878&gt;0,AC1878,I1878))</f>
        <v>0</v>
      </c>
      <c r="AF1878" s="85" t="e">
        <f ca="1">OFFSET(MD!$P$5,MATCH($AK$7,MD_JAHR,0),0)*12</f>
        <v>#VALUE!</v>
      </c>
      <c r="AG1878" s="85">
        <f t="shared" si="270"/>
        <v>0</v>
      </c>
      <c r="AH1878" s="81"/>
      <c r="AJ1878" s="72"/>
      <c r="AK1878" s="72"/>
      <c r="AL1878" s="72"/>
      <c r="AM1878" s="72"/>
      <c r="AN1878" s="72"/>
    </row>
    <row r="1879" spans="2:40" ht="15" customHeight="1" x14ac:dyDescent="0.2">
      <c r="B1879" s="78"/>
      <c r="C1879" s="78"/>
      <c r="D1879" s="78"/>
      <c r="E1879" s="79"/>
      <c r="F1879" s="80"/>
      <c r="G1879" s="73"/>
      <c r="H1879" s="82"/>
      <c r="I1879" s="93"/>
      <c r="J1879" s="90"/>
      <c r="K1879" s="83"/>
      <c r="L1879" s="83"/>
      <c r="M1879" s="84"/>
      <c r="N1879" s="83"/>
      <c r="O1879" s="104" t="str">
        <f ca="1">IF($B1879="","",IF(F1879="Arbeitgeberähnliche Stellung",OFFSET(MD!$Q$5,MATCH(Grundlagen_Abrechnung_KAE!$AK$7,MD_JAHR,0),0)*$H1879,IF(((AD1879/12*M1879*12)+N1879)&gt;AF1879,AF1879/12,((AD1879/12*M1879*12)+N1879)/12)))</f>
        <v/>
      </c>
      <c r="P1879" s="90"/>
      <c r="Q1879" s="90"/>
      <c r="R1879" s="104">
        <f t="shared" si="263"/>
        <v>0</v>
      </c>
      <c r="T1879" s="145">
        <f t="shared" si="264"/>
        <v>0</v>
      </c>
      <c r="U1879" s="76">
        <f t="shared" ca="1" si="265"/>
        <v>0</v>
      </c>
      <c r="V1879" s="76">
        <f t="shared" ca="1" si="271"/>
        <v>0</v>
      </c>
      <c r="W1879" s="76">
        <f t="shared" ca="1" si="266"/>
        <v>0</v>
      </c>
      <c r="Y1879" s="106" t="str">
        <f t="shared" si="267"/>
        <v>prüfen</v>
      </c>
      <c r="Z1879" s="107" t="str">
        <f ca="1">IFERROR(OFFSET(MD!$U$5,MATCH(Grundlagen_Abrechnung_KAE!$E1879,MD_GENDER,0),0),"")</f>
        <v/>
      </c>
      <c r="AA1879" s="104">
        <f t="shared" si="268"/>
        <v>0</v>
      </c>
      <c r="AC1879" s="104">
        <f t="shared" si="269"/>
        <v>0</v>
      </c>
      <c r="AD1879" s="104">
        <f ca="1">IF(F1879="Arbeitgeberähnliche Stellung",OFFSET(MD!$Q$5,MATCH(Grundlagen_Abrechnung_KAE!$AK$7,MD_JAHR,0),0)*$H1879,IF(J1879&gt;0,AC1879,I1879))</f>
        <v>0</v>
      </c>
      <c r="AF1879" s="85" t="e">
        <f ca="1">OFFSET(MD!$P$5,MATCH($AK$7,MD_JAHR,0),0)*12</f>
        <v>#VALUE!</v>
      </c>
      <c r="AG1879" s="85">
        <f t="shared" si="270"/>
        <v>0</v>
      </c>
      <c r="AH1879" s="81"/>
      <c r="AJ1879" s="72"/>
      <c r="AK1879" s="72"/>
      <c r="AL1879" s="72"/>
      <c r="AM1879" s="72"/>
      <c r="AN1879" s="72"/>
    </row>
    <row r="1880" spans="2:40" ht="15" customHeight="1" x14ac:dyDescent="0.2">
      <c r="B1880" s="78"/>
      <c r="C1880" s="78"/>
      <c r="D1880" s="78"/>
      <c r="E1880" s="79"/>
      <c r="F1880" s="80"/>
      <c r="G1880" s="73"/>
      <c r="H1880" s="82"/>
      <c r="I1880" s="93"/>
      <c r="J1880" s="90"/>
      <c r="K1880" s="83"/>
      <c r="L1880" s="83"/>
      <c r="M1880" s="84"/>
      <c r="N1880" s="83"/>
      <c r="O1880" s="104" t="str">
        <f ca="1">IF($B1880="","",IF(F1880="Arbeitgeberähnliche Stellung",OFFSET(MD!$Q$5,MATCH(Grundlagen_Abrechnung_KAE!$AK$7,MD_JAHR,0),0)*$H1880,IF(((AD1880/12*M1880*12)+N1880)&gt;AF1880,AF1880/12,((AD1880/12*M1880*12)+N1880)/12)))</f>
        <v/>
      </c>
      <c r="P1880" s="90"/>
      <c r="Q1880" s="90"/>
      <c r="R1880" s="104">
        <f t="shared" si="263"/>
        <v>0</v>
      </c>
      <c r="T1880" s="145">
        <f t="shared" si="264"/>
        <v>0</v>
      </c>
      <c r="U1880" s="76">
        <f t="shared" ca="1" si="265"/>
        <v>0</v>
      </c>
      <c r="V1880" s="76">
        <f t="shared" ca="1" si="271"/>
        <v>0</v>
      </c>
      <c r="W1880" s="76">
        <f t="shared" ca="1" si="266"/>
        <v>0</v>
      </c>
      <c r="Y1880" s="106" t="str">
        <f t="shared" si="267"/>
        <v>prüfen</v>
      </c>
      <c r="Z1880" s="107" t="str">
        <f ca="1">IFERROR(OFFSET(MD!$U$5,MATCH(Grundlagen_Abrechnung_KAE!$E1880,MD_GENDER,0),0),"")</f>
        <v/>
      </c>
      <c r="AA1880" s="104">
        <f t="shared" si="268"/>
        <v>0</v>
      </c>
      <c r="AC1880" s="104">
        <f t="shared" si="269"/>
        <v>0</v>
      </c>
      <c r="AD1880" s="104">
        <f ca="1">IF(F1880="Arbeitgeberähnliche Stellung",OFFSET(MD!$Q$5,MATCH(Grundlagen_Abrechnung_KAE!$AK$7,MD_JAHR,0),0)*$H1880,IF(J1880&gt;0,AC1880,I1880))</f>
        <v>0</v>
      </c>
      <c r="AF1880" s="85" t="e">
        <f ca="1">OFFSET(MD!$P$5,MATCH($AK$7,MD_JAHR,0),0)*12</f>
        <v>#VALUE!</v>
      </c>
      <c r="AG1880" s="85">
        <f t="shared" si="270"/>
        <v>0</v>
      </c>
      <c r="AH1880" s="81"/>
      <c r="AJ1880" s="72"/>
      <c r="AK1880" s="72"/>
      <c r="AL1880" s="72"/>
      <c r="AM1880" s="72"/>
      <c r="AN1880" s="72"/>
    </row>
    <row r="1881" spans="2:40" ht="15" customHeight="1" x14ac:dyDescent="0.2">
      <c r="B1881" s="78"/>
      <c r="C1881" s="78"/>
      <c r="D1881" s="78"/>
      <c r="E1881" s="79"/>
      <c r="F1881" s="80"/>
      <c r="G1881" s="73"/>
      <c r="H1881" s="82"/>
      <c r="I1881" s="93"/>
      <c r="J1881" s="90"/>
      <c r="K1881" s="83"/>
      <c r="L1881" s="83"/>
      <c r="M1881" s="84"/>
      <c r="N1881" s="83"/>
      <c r="O1881" s="104" t="str">
        <f ca="1">IF($B1881="","",IF(F1881="Arbeitgeberähnliche Stellung",OFFSET(MD!$Q$5,MATCH(Grundlagen_Abrechnung_KAE!$AK$7,MD_JAHR,0),0)*$H1881,IF(((AD1881/12*M1881*12)+N1881)&gt;AF1881,AF1881/12,((AD1881/12*M1881*12)+N1881)/12)))</f>
        <v/>
      </c>
      <c r="P1881" s="90"/>
      <c r="Q1881" s="90"/>
      <c r="R1881" s="104">
        <f t="shared" si="263"/>
        <v>0</v>
      </c>
      <c r="T1881" s="145">
        <f t="shared" si="264"/>
        <v>0</v>
      </c>
      <c r="U1881" s="76">
        <f t="shared" ca="1" si="265"/>
        <v>0</v>
      </c>
      <c r="V1881" s="76">
        <f t="shared" ca="1" si="271"/>
        <v>0</v>
      </c>
      <c r="W1881" s="76">
        <f t="shared" ca="1" si="266"/>
        <v>0</v>
      </c>
      <c r="Y1881" s="106" t="str">
        <f t="shared" si="267"/>
        <v>prüfen</v>
      </c>
      <c r="Z1881" s="107" t="str">
        <f ca="1">IFERROR(OFFSET(MD!$U$5,MATCH(Grundlagen_Abrechnung_KAE!$E1881,MD_GENDER,0),0),"")</f>
        <v/>
      </c>
      <c r="AA1881" s="104">
        <f t="shared" si="268"/>
        <v>0</v>
      </c>
      <c r="AC1881" s="104">
        <f t="shared" si="269"/>
        <v>0</v>
      </c>
      <c r="AD1881" s="104">
        <f ca="1">IF(F1881="Arbeitgeberähnliche Stellung",OFFSET(MD!$Q$5,MATCH(Grundlagen_Abrechnung_KAE!$AK$7,MD_JAHR,0),0)*$H1881,IF(J1881&gt;0,AC1881,I1881))</f>
        <v>0</v>
      </c>
      <c r="AF1881" s="85" t="e">
        <f ca="1">OFFSET(MD!$P$5,MATCH($AK$7,MD_JAHR,0),0)*12</f>
        <v>#VALUE!</v>
      </c>
      <c r="AG1881" s="85">
        <f t="shared" si="270"/>
        <v>0</v>
      </c>
      <c r="AH1881" s="81"/>
      <c r="AJ1881" s="72"/>
      <c r="AK1881" s="72"/>
      <c r="AL1881" s="72"/>
      <c r="AM1881" s="72"/>
      <c r="AN1881" s="72"/>
    </row>
    <row r="1882" spans="2:40" ht="15" customHeight="1" x14ac:dyDescent="0.2">
      <c r="B1882" s="78"/>
      <c r="C1882" s="78"/>
      <c r="D1882" s="78"/>
      <c r="E1882" s="79"/>
      <c r="F1882" s="80"/>
      <c r="G1882" s="73"/>
      <c r="H1882" s="82"/>
      <c r="I1882" s="93"/>
      <c r="J1882" s="90"/>
      <c r="K1882" s="83"/>
      <c r="L1882" s="83"/>
      <c r="M1882" s="84"/>
      <c r="N1882" s="83"/>
      <c r="O1882" s="104" t="str">
        <f ca="1">IF($B1882="","",IF(F1882="Arbeitgeberähnliche Stellung",OFFSET(MD!$Q$5,MATCH(Grundlagen_Abrechnung_KAE!$AK$7,MD_JAHR,0),0)*$H1882,IF(((AD1882/12*M1882*12)+N1882)&gt;AF1882,AF1882/12,((AD1882/12*M1882*12)+N1882)/12)))</f>
        <v/>
      </c>
      <c r="P1882" s="90"/>
      <c r="Q1882" s="90"/>
      <c r="R1882" s="104">
        <f t="shared" si="263"/>
        <v>0</v>
      </c>
      <c r="T1882" s="145">
        <f t="shared" si="264"/>
        <v>0</v>
      </c>
      <c r="U1882" s="76">
        <f t="shared" ca="1" si="265"/>
        <v>0</v>
      </c>
      <c r="V1882" s="76">
        <f t="shared" ca="1" si="271"/>
        <v>0</v>
      </c>
      <c r="W1882" s="76">
        <f t="shared" ca="1" si="266"/>
        <v>0</v>
      </c>
      <c r="Y1882" s="106" t="str">
        <f t="shared" si="267"/>
        <v>prüfen</v>
      </c>
      <c r="Z1882" s="107" t="str">
        <f ca="1">IFERROR(OFFSET(MD!$U$5,MATCH(Grundlagen_Abrechnung_KAE!$E1882,MD_GENDER,0),0),"")</f>
        <v/>
      </c>
      <c r="AA1882" s="104">
        <f t="shared" si="268"/>
        <v>0</v>
      </c>
      <c r="AC1882" s="104">
        <f t="shared" si="269"/>
        <v>0</v>
      </c>
      <c r="AD1882" s="104">
        <f ca="1">IF(F1882="Arbeitgeberähnliche Stellung",OFFSET(MD!$Q$5,MATCH(Grundlagen_Abrechnung_KAE!$AK$7,MD_JAHR,0),0)*$H1882,IF(J1882&gt;0,AC1882,I1882))</f>
        <v>0</v>
      </c>
      <c r="AF1882" s="85" t="e">
        <f ca="1">OFFSET(MD!$P$5,MATCH($AK$7,MD_JAHR,0),0)*12</f>
        <v>#VALUE!</v>
      </c>
      <c r="AG1882" s="85">
        <f t="shared" si="270"/>
        <v>0</v>
      </c>
      <c r="AH1882" s="81"/>
      <c r="AJ1882" s="72"/>
      <c r="AK1882" s="72"/>
      <c r="AL1882" s="72"/>
      <c r="AM1882" s="72"/>
      <c r="AN1882" s="72"/>
    </row>
    <row r="1883" spans="2:40" ht="15" customHeight="1" x14ac:dyDescent="0.2">
      <c r="B1883" s="78"/>
      <c r="C1883" s="78"/>
      <c r="D1883" s="78"/>
      <c r="E1883" s="79"/>
      <c r="F1883" s="80"/>
      <c r="G1883" s="73"/>
      <c r="H1883" s="82"/>
      <c r="I1883" s="93"/>
      <c r="J1883" s="90"/>
      <c r="K1883" s="83"/>
      <c r="L1883" s="83"/>
      <c r="M1883" s="84"/>
      <c r="N1883" s="83"/>
      <c r="O1883" s="104" t="str">
        <f ca="1">IF($B1883="","",IF(F1883="Arbeitgeberähnliche Stellung",OFFSET(MD!$Q$5,MATCH(Grundlagen_Abrechnung_KAE!$AK$7,MD_JAHR,0),0)*$H1883,IF(((AD1883/12*M1883*12)+N1883)&gt;AF1883,AF1883/12,((AD1883/12*M1883*12)+N1883)/12)))</f>
        <v/>
      </c>
      <c r="P1883" s="90"/>
      <c r="Q1883" s="90"/>
      <c r="R1883" s="104">
        <f t="shared" si="263"/>
        <v>0</v>
      </c>
      <c r="T1883" s="145">
        <f t="shared" si="264"/>
        <v>0</v>
      </c>
      <c r="U1883" s="76">
        <f t="shared" ca="1" si="265"/>
        <v>0</v>
      </c>
      <c r="V1883" s="76">
        <f t="shared" ca="1" si="271"/>
        <v>0</v>
      </c>
      <c r="W1883" s="76">
        <f t="shared" ca="1" si="266"/>
        <v>0</v>
      </c>
      <c r="Y1883" s="106" t="str">
        <f t="shared" si="267"/>
        <v>prüfen</v>
      </c>
      <c r="Z1883" s="107" t="str">
        <f ca="1">IFERROR(OFFSET(MD!$U$5,MATCH(Grundlagen_Abrechnung_KAE!$E1883,MD_GENDER,0),0),"")</f>
        <v/>
      </c>
      <c r="AA1883" s="104">
        <f t="shared" si="268"/>
        <v>0</v>
      </c>
      <c r="AC1883" s="104">
        <f t="shared" si="269"/>
        <v>0</v>
      </c>
      <c r="AD1883" s="104">
        <f ca="1">IF(F1883="Arbeitgeberähnliche Stellung",OFFSET(MD!$Q$5,MATCH(Grundlagen_Abrechnung_KAE!$AK$7,MD_JAHR,0),0)*$H1883,IF(J1883&gt;0,AC1883,I1883))</f>
        <v>0</v>
      </c>
      <c r="AF1883" s="85" t="e">
        <f ca="1">OFFSET(MD!$P$5,MATCH($AK$7,MD_JAHR,0),0)*12</f>
        <v>#VALUE!</v>
      </c>
      <c r="AG1883" s="85">
        <f t="shared" si="270"/>
        <v>0</v>
      </c>
      <c r="AH1883" s="81"/>
      <c r="AJ1883" s="72"/>
      <c r="AK1883" s="72"/>
      <c r="AL1883" s="72"/>
      <c r="AM1883" s="72"/>
      <c r="AN1883" s="72"/>
    </row>
    <row r="1884" spans="2:40" ht="15" customHeight="1" x14ac:dyDescent="0.2">
      <c r="B1884" s="78"/>
      <c r="C1884" s="78"/>
      <c r="D1884" s="78"/>
      <c r="E1884" s="79"/>
      <c r="F1884" s="80"/>
      <c r="G1884" s="73"/>
      <c r="H1884" s="82"/>
      <c r="I1884" s="93"/>
      <c r="J1884" s="90"/>
      <c r="K1884" s="83"/>
      <c r="L1884" s="83"/>
      <c r="M1884" s="84"/>
      <c r="N1884" s="83"/>
      <c r="O1884" s="104" t="str">
        <f ca="1">IF($B1884="","",IF(F1884="Arbeitgeberähnliche Stellung",OFFSET(MD!$Q$5,MATCH(Grundlagen_Abrechnung_KAE!$AK$7,MD_JAHR,0),0)*$H1884,IF(((AD1884/12*M1884*12)+N1884)&gt;AF1884,AF1884/12,((AD1884/12*M1884*12)+N1884)/12)))</f>
        <v/>
      </c>
      <c r="P1884" s="90"/>
      <c r="Q1884" s="90"/>
      <c r="R1884" s="104">
        <f t="shared" si="263"/>
        <v>0</v>
      </c>
      <c r="T1884" s="145">
        <f t="shared" si="264"/>
        <v>0</v>
      </c>
      <c r="U1884" s="76">
        <f t="shared" ca="1" si="265"/>
        <v>0</v>
      </c>
      <c r="V1884" s="76">
        <f t="shared" ca="1" si="271"/>
        <v>0</v>
      </c>
      <c r="W1884" s="76">
        <f t="shared" ca="1" si="266"/>
        <v>0</v>
      </c>
      <c r="Y1884" s="106" t="str">
        <f t="shared" si="267"/>
        <v>prüfen</v>
      </c>
      <c r="Z1884" s="107" t="str">
        <f ca="1">IFERROR(OFFSET(MD!$U$5,MATCH(Grundlagen_Abrechnung_KAE!$E1884,MD_GENDER,0),0),"")</f>
        <v/>
      </c>
      <c r="AA1884" s="104">
        <f t="shared" si="268"/>
        <v>0</v>
      </c>
      <c r="AC1884" s="104">
        <f t="shared" si="269"/>
        <v>0</v>
      </c>
      <c r="AD1884" s="104">
        <f ca="1">IF(F1884="Arbeitgeberähnliche Stellung",OFFSET(MD!$Q$5,MATCH(Grundlagen_Abrechnung_KAE!$AK$7,MD_JAHR,0),0)*$H1884,IF(J1884&gt;0,AC1884,I1884))</f>
        <v>0</v>
      </c>
      <c r="AF1884" s="85" t="e">
        <f ca="1">OFFSET(MD!$P$5,MATCH($AK$7,MD_JAHR,0),0)*12</f>
        <v>#VALUE!</v>
      </c>
      <c r="AG1884" s="85">
        <f t="shared" si="270"/>
        <v>0</v>
      </c>
      <c r="AH1884" s="81"/>
      <c r="AJ1884" s="72"/>
      <c r="AK1884" s="72"/>
      <c r="AL1884" s="72"/>
      <c r="AM1884" s="72"/>
      <c r="AN1884" s="72"/>
    </row>
    <row r="1885" spans="2:40" ht="15" customHeight="1" x14ac:dyDescent="0.2">
      <c r="B1885" s="78"/>
      <c r="C1885" s="78"/>
      <c r="D1885" s="78"/>
      <c r="E1885" s="79"/>
      <c r="F1885" s="80"/>
      <c r="G1885" s="73"/>
      <c r="H1885" s="82"/>
      <c r="I1885" s="93"/>
      <c r="J1885" s="90"/>
      <c r="K1885" s="83"/>
      <c r="L1885" s="83"/>
      <c r="M1885" s="84"/>
      <c r="N1885" s="83"/>
      <c r="O1885" s="104" t="str">
        <f ca="1">IF($B1885="","",IF(F1885="Arbeitgeberähnliche Stellung",OFFSET(MD!$Q$5,MATCH(Grundlagen_Abrechnung_KAE!$AK$7,MD_JAHR,0),0)*$H1885,IF(((AD1885/12*M1885*12)+N1885)&gt;AF1885,AF1885/12,((AD1885/12*M1885*12)+N1885)/12)))</f>
        <v/>
      </c>
      <c r="P1885" s="90"/>
      <c r="Q1885" s="90"/>
      <c r="R1885" s="104">
        <f t="shared" si="263"/>
        <v>0</v>
      </c>
      <c r="T1885" s="145">
        <f t="shared" si="264"/>
        <v>0</v>
      </c>
      <c r="U1885" s="76">
        <f t="shared" ca="1" si="265"/>
        <v>0</v>
      </c>
      <c r="V1885" s="76">
        <f t="shared" ca="1" si="271"/>
        <v>0</v>
      </c>
      <c r="W1885" s="76">
        <f t="shared" ca="1" si="266"/>
        <v>0</v>
      </c>
      <c r="Y1885" s="106" t="str">
        <f t="shared" si="267"/>
        <v>prüfen</v>
      </c>
      <c r="Z1885" s="107" t="str">
        <f ca="1">IFERROR(OFFSET(MD!$U$5,MATCH(Grundlagen_Abrechnung_KAE!$E1885,MD_GENDER,0),0),"")</f>
        <v/>
      </c>
      <c r="AA1885" s="104">
        <f t="shared" si="268"/>
        <v>0</v>
      </c>
      <c r="AC1885" s="104">
        <f t="shared" si="269"/>
        <v>0</v>
      </c>
      <c r="AD1885" s="104">
        <f ca="1">IF(F1885="Arbeitgeberähnliche Stellung",OFFSET(MD!$Q$5,MATCH(Grundlagen_Abrechnung_KAE!$AK$7,MD_JAHR,0),0)*$H1885,IF(J1885&gt;0,AC1885,I1885))</f>
        <v>0</v>
      </c>
      <c r="AF1885" s="85" t="e">
        <f ca="1">OFFSET(MD!$P$5,MATCH($AK$7,MD_JAHR,0),0)*12</f>
        <v>#VALUE!</v>
      </c>
      <c r="AG1885" s="85">
        <f t="shared" si="270"/>
        <v>0</v>
      </c>
      <c r="AH1885" s="81"/>
      <c r="AJ1885" s="72"/>
      <c r="AK1885" s="72"/>
      <c r="AL1885" s="72"/>
      <c r="AM1885" s="72"/>
      <c r="AN1885" s="72"/>
    </row>
    <row r="1886" spans="2:40" ht="15" customHeight="1" x14ac:dyDescent="0.2">
      <c r="B1886" s="78"/>
      <c r="C1886" s="78"/>
      <c r="D1886" s="78"/>
      <c r="E1886" s="79"/>
      <c r="F1886" s="80"/>
      <c r="G1886" s="73"/>
      <c r="H1886" s="82"/>
      <c r="I1886" s="93"/>
      <c r="J1886" s="90"/>
      <c r="K1886" s="83"/>
      <c r="L1886" s="83"/>
      <c r="M1886" s="84"/>
      <c r="N1886" s="83"/>
      <c r="O1886" s="104" t="str">
        <f ca="1">IF($B1886="","",IF(F1886="Arbeitgeberähnliche Stellung",OFFSET(MD!$Q$5,MATCH(Grundlagen_Abrechnung_KAE!$AK$7,MD_JAHR,0),0)*$H1886,IF(((AD1886/12*M1886*12)+N1886)&gt;AF1886,AF1886/12,((AD1886/12*M1886*12)+N1886)/12)))</f>
        <v/>
      </c>
      <c r="P1886" s="90"/>
      <c r="Q1886" s="90"/>
      <c r="R1886" s="104">
        <f t="shared" si="263"/>
        <v>0</v>
      </c>
      <c r="T1886" s="145">
        <f t="shared" si="264"/>
        <v>0</v>
      </c>
      <c r="U1886" s="76">
        <f t="shared" ca="1" si="265"/>
        <v>0</v>
      </c>
      <c r="V1886" s="76">
        <f t="shared" ca="1" si="271"/>
        <v>0</v>
      </c>
      <c r="W1886" s="76">
        <f t="shared" ca="1" si="266"/>
        <v>0</v>
      </c>
      <c r="Y1886" s="106" t="str">
        <f t="shared" si="267"/>
        <v>prüfen</v>
      </c>
      <c r="Z1886" s="107" t="str">
        <f ca="1">IFERROR(OFFSET(MD!$U$5,MATCH(Grundlagen_Abrechnung_KAE!$E1886,MD_GENDER,0),0),"")</f>
        <v/>
      </c>
      <c r="AA1886" s="104">
        <f t="shared" si="268"/>
        <v>0</v>
      </c>
      <c r="AC1886" s="104">
        <f t="shared" si="269"/>
        <v>0</v>
      </c>
      <c r="AD1886" s="104">
        <f ca="1">IF(F1886="Arbeitgeberähnliche Stellung",OFFSET(MD!$Q$5,MATCH(Grundlagen_Abrechnung_KAE!$AK$7,MD_JAHR,0),0)*$H1886,IF(J1886&gt;0,AC1886,I1886))</f>
        <v>0</v>
      </c>
      <c r="AF1886" s="85" t="e">
        <f ca="1">OFFSET(MD!$P$5,MATCH($AK$7,MD_JAHR,0),0)*12</f>
        <v>#VALUE!</v>
      </c>
      <c r="AG1886" s="85">
        <f t="shared" si="270"/>
        <v>0</v>
      </c>
      <c r="AH1886" s="81"/>
      <c r="AJ1886" s="72"/>
      <c r="AK1886" s="72"/>
      <c r="AL1886" s="72"/>
      <c r="AM1886" s="72"/>
      <c r="AN1886" s="72"/>
    </row>
    <row r="1887" spans="2:40" ht="15" customHeight="1" x14ac:dyDescent="0.2">
      <c r="B1887" s="78"/>
      <c r="C1887" s="78"/>
      <c r="D1887" s="78"/>
      <c r="E1887" s="79"/>
      <c r="F1887" s="80"/>
      <c r="G1887" s="73"/>
      <c r="H1887" s="82"/>
      <c r="I1887" s="93"/>
      <c r="J1887" s="90"/>
      <c r="K1887" s="83"/>
      <c r="L1887" s="83"/>
      <c r="M1887" s="84"/>
      <c r="N1887" s="83"/>
      <c r="O1887" s="104" t="str">
        <f ca="1">IF($B1887="","",IF(F1887="Arbeitgeberähnliche Stellung",OFFSET(MD!$Q$5,MATCH(Grundlagen_Abrechnung_KAE!$AK$7,MD_JAHR,0),0)*$H1887,IF(((AD1887/12*M1887*12)+N1887)&gt;AF1887,AF1887/12,((AD1887/12*M1887*12)+N1887)/12)))</f>
        <v/>
      </c>
      <c r="P1887" s="90"/>
      <c r="Q1887" s="90"/>
      <c r="R1887" s="104">
        <f t="shared" si="263"/>
        <v>0</v>
      </c>
      <c r="T1887" s="145">
        <f t="shared" si="264"/>
        <v>0</v>
      </c>
      <c r="U1887" s="76">
        <f t="shared" ca="1" si="265"/>
        <v>0</v>
      </c>
      <c r="V1887" s="76">
        <f t="shared" ca="1" si="271"/>
        <v>0</v>
      </c>
      <c r="W1887" s="76">
        <f t="shared" ca="1" si="266"/>
        <v>0</v>
      </c>
      <c r="Y1887" s="106" t="str">
        <f t="shared" si="267"/>
        <v>prüfen</v>
      </c>
      <c r="Z1887" s="107" t="str">
        <f ca="1">IFERROR(OFFSET(MD!$U$5,MATCH(Grundlagen_Abrechnung_KAE!$E1887,MD_GENDER,0),0),"")</f>
        <v/>
      </c>
      <c r="AA1887" s="104">
        <f t="shared" si="268"/>
        <v>0</v>
      </c>
      <c r="AC1887" s="104">
        <f t="shared" si="269"/>
        <v>0</v>
      </c>
      <c r="AD1887" s="104">
        <f ca="1">IF(F1887="Arbeitgeberähnliche Stellung",OFFSET(MD!$Q$5,MATCH(Grundlagen_Abrechnung_KAE!$AK$7,MD_JAHR,0),0)*$H1887,IF(J1887&gt;0,AC1887,I1887))</f>
        <v>0</v>
      </c>
      <c r="AF1887" s="85" t="e">
        <f ca="1">OFFSET(MD!$P$5,MATCH($AK$7,MD_JAHR,0),0)*12</f>
        <v>#VALUE!</v>
      </c>
      <c r="AG1887" s="85">
        <f t="shared" si="270"/>
        <v>0</v>
      </c>
      <c r="AH1887" s="81"/>
      <c r="AJ1887" s="72"/>
      <c r="AK1887" s="72"/>
      <c r="AL1887" s="72"/>
      <c r="AM1887" s="72"/>
      <c r="AN1887" s="72"/>
    </row>
    <row r="1888" spans="2:40" ht="15" customHeight="1" x14ac:dyDescent="0.2">
      <c r="B1888" s="78"/>
      <c r="C1888" s="78"/>
      <c r="D1888" s="78"/>
      <c r="E1888" s="79"/>
      <c r="F1888" s="80"/>
      <c r="G1888" s="73"/>
      <c r="H1888" s="82"/>
      <c r="I1888" s="93"/>
      <c r="J1888" s="90"/>
      <c r="K1888" s="83"/>
      <c r="L1888" s="83"/>
      <c r="M1888" s="84"/>
      <c r="N1888" s="83"/>
      <c r="O1888" s="104" t="str">
        <f ca="1">IF($B1888="","",IF(F1888="Arbeitgeberähnliche Stellung",OFFSET(MD!$Q$5,MATCH(Grundlagen_Abrechnung_KAE!$AK$7,MD_JAHR,0),0)*$H1888,IF(((AD1888/12*M1888*12)+N1888)&gt;AF1888,AF1888/12,((AD1888/12*M1888*12)+N1888)/12)))</f>
        <v/>
      </c>
      <c r="P1888" s="90"/>
      <c r="Q1888" s="90"/>
      <c r="R1888" s="104">
        <f t="shared" si="263"/>
        <v>0</v>
      </c>
      <c r="T1888" s="145">
        <f t="shared" si="264"/>
        <v>0</v>
      </c>
      <c r="U1888" s="76">
        <f t="shared" ca="1" si="265"/>
        <v>0</v>
      </c>
      <c r="V1888" s="76">
        <f t="shared" ca="1" si="271"/>
        <v>0</v>
      </c>
      <c r="W1888" s="76">
        <f t="shared" ca="1" si="266"/>
        <v>0</v>
      </c>
      <c r="Y1888" s="106" t="str">
        <f t="shared" si="267"/>
        <v>prüfen</v>
      </c>
      <c r="Z1888" s="107" t="str">
        <f ca="1">IFERROR(OFFSET(MD!$U$5,MATCH(Grundlagen_Abrechnung_KAE!$E1888,MD_GENDER,0),0),"")</f>
        <v/>
      </c>
      <c r="AA1888" s="104">
        <f t="shared" si="268"/>
        <v>0</v>
      </c>
      <c r="AC1888" s="104">
        <f t="shared" si="269"/>
        <v>0</v>
      </c>
      <c r="AD1888" s="104">
        <f ca="1">IF(F1888="Arbeitgeberähnliche Stellung",OFFSET(MD!$Q$5,MATCH(Grundlagen_Abrechnung_KAE!$AK$7,MD_JAHR,0),0)*$H1888,IF(J1888&gt;0,AC1888,I1888))</f>
        <v>0</v>
      </c>
      <c r="AF1888" s="85" t="e">
        <f ca="1">OFFSET(MD!$P$5,MATCH($AK$7,MD_JAHR,0),0)*12</f>
        <v>#VALUE!</v>
      </c>
      <c r="AG1888" s="85">
        <f t="shared" si="270"/>
        <v>0</v>
      </c>
      <c r="AH1888" s="81"/>
      <c r="AJ1888" s="72"/>
      <c r="AK1888" s="72"/>
      <c r="AL1888" s="72"/>
      <c r="AM1888" s="72"/>
      <c r="AN1888" s="72"/>
    </row>
    <row r="1889" spans="2:40" ht="15" customHeight="1" x14ac:dyDescent="0.2">
      <c r="B1889" s="78"/>
      <c r="C1889" s="78"/>
      <c r="D1889" s="78"/>
      <c r="E1889" s="79"/>
      <c r="F1889" s="80"/>
      <c r="G1889" s="73"/>
      <c r="H1889" s="82"/>
      <c r="I1889" s="93"/>
      <c r="J1889" s="90"/>
      <c r="K1889" s="83"/>
      <c r="L1889" s="83"/>
      <c r="M1889" s="84"/>
      <c r="N1889" s="83"/>
      <c r="O1889" s="104" t="str">
        <f ca="1">IF($B1889="","",IF(F1889="Arbeitgeberähnliche Stellung",OFFSET(MD!$Q$5,MATCH(Grundlagen_Abrechnung_KAE!$AK$7,MD_JAHR,0),0)*$H1889,IF(((AD1889/12*M1889*12)+N1889)&gt;AF1889,AF1889/12,((AD1889/12*M1889*12)+N1889)/12)))</f>
        <v/>
      </c>
      <c r="P1889" s="90"/>
      <c r="Q1889" s="90"/>
      <c r="R1889" s="104">
        <f t="shared" si="263"/>
        <v>0</v>
      </c>
      <c r="T1889" s="145">
        <f t="shared" si="264"/>
        <v>0</v>
      </c>
      <c r="U1889" s="76">
        <f t="shared" ca="1" si="265"/>
        <v>0</v>
      </c>
      <c r="V1889" s="76">
        <f t="shared" ca="1" si="271"/>
        <v>0</v>
      </c>
      <c r="W1889" s="76">
        <f t="shared" ca="1" si="266"/>
        <v>0</v>
      </c>
      <c r="Y1889" s="106" t="str">
        <f t="shared" si="267"/>
        <v>prüfen</v>
      </c>
      <c r="Z1889" s="107" t="str">
        <f ca="1">IFERROR(OFFSET(MD!$U$5,MATCH(Grundlagen_Abrechnung_KAE!$E1889,MD_GENDER,0),0),"")</f>
        <v/>
      </c>
      <c r="AA1889" s="104">
        <f t="shared" si="268"/>
        <v>0</v>
      </c>
      <c r="AC1889" s="104">
        <f t="shared" si="269"/>
        <v>0</v>
      </c>
      <c r="AD1889" s="104">
        <f ca="1">IF(F1889="Arbeitgeberähnliche Stellung",OFFSET(MD!$Q$5,MATCH(Grundlagen_Abrechnung_KAE!$AK$7,MD_JAHR,0),0)*$H1889,IF(J1889&gt;0,AC1889,I1889))</f>
        <v>0</v>
      </c>
      <c r="AF1889" s="85" t="e">
        <f ca="1">OFFSET(MD!$P$5,MATCH($AK$7,MD_JAHR,0),0)*12</f>
        <v>#VALUE!</v>
      </c>
      <c r="AG1889" s="85">
        <f t="shared" si="270"/>
        <v>0</v>
      </c>
      <c r="AH1889" s="81"/>
      <c r="AJ1889" s="72"/>
      <c r="AK1889" s="72"/>
      <c r="AL1889" s="72"/>
      <c r="AM1889" s="72"/>
      <c r="AN1889" s="72"/>
    </row>
    <row r="1890" spans="2:40" ht="15" customHeight="1" x14ac:dyDescent="0.2">
      <c r="B1890" s="78"/>
      <c r="C1890" s="78"/>
      <c r="D1890" s="78"/>
      <c r="E1890" s="79"/>
      <c r="F1890" s="80"/>
      <c r="G1890" s="73"/>
      <c r="H1890" s="82"/>
      <c r="I1890" s="93"/>
      <c r="J1890" s="90"/>
      <c r="K1890" s="83"/>
      <c r="L1890" s="83"/>
      <c r="M1890" s="84"/>
      <c r="N1890" s="83"/>
      <c r="O1890" s="104" t="str">
        <f ca="1">IF($B1890="","",IF(F1890="Arbeitgeberähnliche Stellung",OFFSET(MD!$Q$5,MATCH(Grundlagen_Abrechnung_KAE!$AK$7,MD_JAHR,0),0)*$H1890,IF(((AD1890/12*M1890*12)+N1890)&gt;AF1890,AF1890/12,((AD1890/12*M1890*12)+N1890)/12)))</f>
        <v/>
      </c>
      <c r="P1890" s="90"/>
      <c r="Q1890" s="90"/>
      <c r="R1890" s="104">
        <f t="shared" si="263"/>
        <v>0</v>
      </c>
      <c r="T1890" s="145">
        <f t="shared" si="264"/>
        <v>0</v>
      </c>
      <c r="U1890" s="76">
        <f t="shared" ca="1" si="265"/>
        <v>0</v>
      </c>
      <c r="V1890" s="76">
        <f t="shared" ca="1" si="271"/>
        <v>0</v>
      </c>
      <c r="W1890" s="76">
        <f t="shared" ca="1" si="266"/>
        <v>0</v>
      </c>
      <c r="Y1890" s="106" t="str">
        <f t="shared" si="267"/>
        <v>prüfen</v>
      </c>
      <c r="Z1890" s="107" t="str">
        <f ca="1">IFERROR(OFFSET(MD!$U$5,MATCH(Grundlagen_Abrechnung_KAE!$E1890,MD_GENDER,0),0),"")</f>
        <v/>
      </c>
      <c r="AA1890" s="104">
        <f t="shared" si="268"/>
        <v>0</v>
      </c>
      <c r="AC1890" s="104">
        <f t="shared" si="269"/>
        <v>0</v>
      </c>
      <c r="AD1890" s="104">
        <f ca="1">IF(F1890="Arbeitgeberähnliche Stellung",OFFSET(MD!$Q$5,MATCH(Grundlagen_Abrechnung_KAE!$AK$7,MD_JAHR,0),0)*$H1890,IF(J1890&gt;0,AC1890,I1890))</f>
        <v>0</v>
      </c>
      <c r="AF1890" s="85" t="e">
        <f ca="1">OFFSET(MD!$P$5,MATCH($AK$7,MD_JAHR,0),0)*12</f>
        <v>#VALUE!</v>
      </c>
      <c r="AG1890" s="85">
        <f t="shared" si="270"/>
        <v>0</v>
      </c>
      <c r="AH1890" s="81"/>
      <c r="AJ1890" s="72"/>
      <c r="AK1890" s="72"/>
      <c r="AL1890" s="72"/>
      <c r="AM1890" s="72"/>
      <c r="AN1890" s="72"/>
    </row>
    <row r="1891" spans="2:40" ht="15" customHeight="1" x14ac:dyDescent="0.2">
      <c r="B1891" s="78"/>
      <c r="C1891" s="78"/>
      <c r="D1891" s="78"/>
      <c r="E1891" s="79"/>
      <c r="F1891" s="80"/>
      <c r="G1891" s="73"/>
      <c r="H1891" s="82"/>
      <c r="I1891" s="93"/>
      <c r="J1891" s="90"/>
      <c r="K1891" s="83"/>
      <c r="L1891" s="83"/>
      <c r="M1891" s="84"/>
      <c r="N1891" s="83"/>
      <c r="O1891" s="104" t="str">
        <f ca="1">IF($B1891="","",IF(F1891="Arbeitgeberähnliche Stellung",OFFSET(MD!$Q$5,MATCH(Grundlagen_Abrechnung_KAE!$AK$7,MD_JAHR,0),0)*$H1891,IF(((AD1891/12*M1891*12)+N1891)&gt;AF1891,AF1891/12,((AD1891/12*M1891*12)+N1891)/12)))</f>
        <v/>
      </c>
      <c r="P1891" s="90"/>
      <c r="Q1891" s="90"/>
      <c r="R1891" s="104">
        <f t="shared" si="263"/>
        <v>0</v>
      </c>
      <c r="T1891" s="145">
        <f t="shared" si="264"/>
        <v>0</v>
      </c>
      <c r="U1891" s="76">
        <f t="shared" ca="1" si="265"/>
        <v>0</v>
      </c>
      <c r="V1891" s="76">
        <f t="shared" ca="1" si="271"/>
        <v>0</v>
      </c>
      <c r="W1891" s="76">
        <f t="shared" ca="1" si="266"/>
        <v>0</v>
      </c>
      <c r="Y1891" s="106" t="str">
        <f t="shared" si="267"/>
        <v>prüfen</v>
      </c>
      <c r="Z1891" s="107" t="str">
        <f ca="1">IFERROR(OFFSET(MD!$U$5,MATCH(Grundlagen_Abrechnung_KAE!$E1891,MD_GENDER,0),0),"")</f>
        <v/>
      </c>
      <c r="AA1891" s="104">
        <f t="shared" si="268"/>
        <v>0</v>
      </c>
      <c r="AC1891" s="104">
        <f t="shared" si="269"/>
        <v>0</v>
      </c>
      <c r="AD1891" s="104">
        <f ca="1">IF(F1891="Arbeitgeberähnliche Stellung",OFFSET(MD!$Q$5,MATCH(Grundlagen_Abrechnung_KAE!$AK$7,MD_JAHR,0),0)*$H1891,IF(J1891&gt;0,AC1891,I1891))</f>
        <v>0</v>
      </c>
      <c r="AF1891" s="85" t="e">
        <f ca="1">OFFSET(MD!$P$5,MATCH($AK$7,MD_JAHR,0),0)*12</f>
        <v>#VALUE!</v>
      </c>
      <c r="AG1891" s="85">
        <f t="shared" si="270"/>
        <v>0</v>
      </c>
      <c r="AH1891" s="81"/>
      <c r="AJ1891" s="72"/>
      <c r="AK1891" s="72"/>
      <c r="AL1891" s="72"/>
      <c r="AM1891" s="72"/>
      <c r="AN1891" s="72"/>
    </row>
    <row r="1892" spans="2:40" ht="15" customHeight="1" x14ac:dyDescent="0.2">
      <c r="B1892" s="78"/>
      <c r="C1892" s="78"/>
      <c r="D1892" s="78"/>
      <c r="E1892" s="79"/>
      <c r="F1892" s="80"/>
      <c r="G1892" s="73"/>
      <c r="H1892" s="82"/>
      <c r="I1892" s="93"/>
      <c r="J1892" s="90"/>
      <c r="K1892" s="83"/>
      <c r="L1892" s="83"/>
      <c r="M1892" s="84"/>
      <c r="N1892" s="83"/>
      <c r="O1892" s="104" t="str">
        <f ca="1">IF($B1892="","",IF(F1892="Arbeitgeberähnliche Stellung",OFFSET(MD!$Q$5,MATCH(Grundlagen_Abrechnung_KAE!$AK$7,MD_JAHR,0),0)*$H1892,IF(((AD1892/12*M1892*12)+N1892)&gt;AF1892,AF1892/12,((AD1892/12*M1892*12)+N1892)/12)))</f>
        <v/>
      </c>
      <c r="P1892" s="90"/>
      <c r="Q1892" s="90"/>
      <c r="R1892" s="104">
        <f t="shared" si="263"/>
        <v>0</v>
      </c>
      <c r="T1892" s="145">
        <f t="shared" si="264"/>
        <v>0</v>
      </c>
      <c r="U1892" s="76">
        <f t="shared" ca="1" si="265"/>
        <v>0</v>
      </c>
      <c r="V1892" s="76">
        <f t="shared" ca="1" si="271"/>
        <v>0</v>
      </c>
      <c r="W1892" s="76">
        <f t="shared" ca="1" si="266"/>
        <v>0</v>
      </c>
      <c r="Y1892" s="106" t="str">
        <f t="shared" si="267"/>
        <v>prüfen</v>
      </c>
      <c r="Z1892" s="107" t="str">
        <f ca="1">IFERROR(OFFSET(MD!$U$5,MATCH(Grundlagen_Abrechnung_KAE!$E1892,MD_GENDER,0),0),"")</f>
        <v/>
      </c>
      <c r="AA1892" s="104">
        <f t="shared" si="268"/>
        <v>0</v>
      </c>
      <c r="AC1892" s="104">
        <f t="shared" si="269"/>
        <v>0</v>
      </c>
      <c r="AD1892" s="104">
        <f ca="1">IF(F1892="Arbeitgeberähnliche Stellung",OFFSET(MD!$Q$5,MATCH(Grundlagen_Abrechnung_KAE!$AK$7,MD_JAHR,0),0)*$H1892,IF(J1892&gt;0,AC1892,I1892))</f>
        <v>0</v>
      </c>
      <c r="AF1892" s="85" t="e">
        <f ca="1">OFFSET(MD!$P$5,MATCH($AK$7,MD_JAHR,0),0)*12</f>
        <v>#VALUE!</v>
      </c>
      <c r="AG1892" s="85">
        <f t="shared" si="270"/>
        <v>0</v>
      </c>
      <c r="AH1892" s="81"/>
      <c r="AJ1892" s="72"/>
      <c r="AK1892" s="72"/>
      <c r="AL1892" s="72"/>
      <c r="AM1892" s="72"/>
      <c r="AN1892" s="72"/>
    </row>
    <row r="1893" spans="2:40" ht="15" customHeight="1" x14ac:dyDescent="0.2">
      <c r="B1893" s="78"/>
      <c r="C1893" s="78"/>
      <c r="D1893" s="78"/>
      <c r="E1893" s="79"/>
      <c r="F1893" s="80"/>
      <c r="G1893" s="73"/>
      <c r="H1893" s="82"/>
      <c r="I1893" s="93"/>
      <c r="J1893" s="90"/>
      <c r="K1893" s="83"/>
      <c r="L1893" s="83"/>
      <c r="M1893" s="84"/>
      <c r="N1893" s="83"/>
      <c r="O1893" s="104" t="str">
        <f ca="1">IF($B1893="","",IF(F1893="Arbeitgeberähnliche Stellung",OFFSET(MD!$Q$5,MATCH(Grundlagen_Abrechnung_KAE!$AK$7,MD_JAHR,0),0)*$H1893,IF(((AD1893/12*M1893*12)+N1893)&gt;AF1893,AF1893/12,((AD1893/12*M1893*12)+N1893)/12)))</f>
        <v/>
      </c>
      <c r="P1893" s="90"/>
      <c r="Q1893" s="90"/>
      <c r="R1893" s="104">
        <f t="shared" si="263"/>
        <v>0</v>
      </c>
      <c r="T1893" s="145">
        <f t="shared" si="264"/>
        <v>0</v>
      </c>
      <c r="U1893" s="76">
        <f t="shared" ca="1" si="265"/>
        <v>0</v>
      </c>
      <c r="V1893" s="76">
        <f t="shared" ca="1" si="271"/>
        <v>0</v>
      </c>
      <c r="W1893" s="76">
        <f t="shared" ca="1" si="266"/>
        <v>0</v>
      </c>
      <c r="Y1893" s="106" t="str">
        <f t="shared" si="267"/>
        <v>prüfen</v>
      </c>
      <c r="Z1893" s="107" t="str">
        <f ca="1">IFERROR(OFFSET(MD!$U$5,MATCH(Grundlagen_Abrechnung_KAE!$E1893,MD_GENDER,0),0),"")</f>
        <v/>
      </c>
      <c r="AA1893" s="104">
        <f t="shared" si="268"/>
        <v>0</v>
      </c>
      <c r="AC1893" s="104">
        <f t="shared" si="269"/>
        <v>0</v>
      </c>
      <c r="AD1893" s="104">
        <f ca="1">IF(F1893="Arbeitgeberähnliche Stellung",OFFSET(MD!$Q$5,MATCH(Grundlagen_Abrechnung_KAE!$AK$7,MD_JAHR,0),0)*$H1893,IF(J1893&gt;0,AC1893,I1893))</f>
        <v>0</v>
      </c>
      <c r="AF1893" s="85" t="e">
        <f ca="1">OFFSET(MD!$P$5,MATCH($AK$7,MD_JAHR,0),0)*12</f>
        <v>#VALUE!</v>
      </c>
      <c r="AG1893" s="85">
        <f t="shared" si="270"/>
        <v>0</v>
      </c>
      <c r="AH1893" s="81"/>
      <c r="AJ1893" s="72"/>
      <c r="AK1893" s="72"/>
      <c r="AL1893" s="72"/>
      <c r="AM1893" s="72"/>
      <c r="AN1893" s="72"/>
    </row>
    <row r="1894" spans="2:40" ht="15" customHeight="1" x14ac:dyDescent="0.2">
      <c r="B1894" s="78"/>
      <c r="C1894" s="78"/>
      <c r="D1894" s="78"/>
      <c r="E1894" s="79"/>
      <c r="F1894" s="80"/>
      <c r="G1894" s="73"/>
      <c r="H1894" s="82"/>
      <c r="I1894" s="93"/>
      <c r="J1894" s="90"/>
      <c r="K1894" s="83"/>
      <c r="L1894" s="83"/>
      <c r="M1894" s="84"/>
      <c r="N1894" s="83"/>
      <c r="O1894" s="104" t="str">
        <f ca="1">IF($B1894="","",IF(F1894="Arbeitgeberähnliche Stellung",OFFSET(MD!$Q$5,MATCH(Grundlagen_Abrechnung_KAE!$AK$7,MD_JAHR,0),0)*$H1894,IF(((AD1894/12*M1894*12)+N1894)&gt;AF1894,AF1894/12,((AD1894/12*M1894*12)+N1894)/12)))</f>
        <v/>
      </c>
      <c r="P1894" s="90"/>
      <c r="Q1894" s="90"/>
      <c r="R1894" s="104">
        <f t="shared" si="263"/>
        <v>0</v>
      </c>
      <c r="T1894" s="145">
        <f t="shared" si="264"/>
        <v>0</v>
      </c>
      <c r="U1894" s="76">
        <f t="shared" ca="1" si="265"/>
        <v>0</v>
      </c>
      <c r="V1894" s="76">
        <f t="shared" ca="1" si="271"/>
        <v>0</v>
      </c>
      <c r="W1894" s="76">
        <f t="shared" ca="1" si="266"/>
        <v>0</v>
      </c>
      <c r="Y1894" s="106" t="str">
        <f t="shared" si="267"/>
        <v>prüfen</v>
      </c>
      <c r="Z1894" s="107" t="str">
        <f ca="1">IFERROR(OFFSET(MD!$U$5,MATCH(Grundlagen_Abrechnung_KAE!$E1894,MD_GENDER,0),0),"")</f>
        <v/>
      </c>
      <c r="AA1894" s="104">
        <f t="shared" si="268"/>
        <v>0</v>
      </c>
      <c r="AC1894" s="104">
        <f t="shared" si="269"/>
        <v>0</v>
      </c>
      <c r="AD1894" s="104">
        <f ca="1">IF(F1894="Arbeitgeberähnliche Stellung",OFFSET(MD!$Q$5,MATCH(Grundlagen_Abrechnung_KAE!$AK$7,MD_JAHR,0),0)*$H1894,IF(J1894&gt;0,AC1894,I1894))</f>
        <v>0</v>
      </c>
      <c r="AF1894" s="85" t="e">
        <f ca="1">OFFSET(MD!$P$5,MATCH($AK$7,MD_JAHR,0),0)*12</f>
        <v>#VALUE!</v>
      </c>
      <c r="AG1894" s="85">
        <f t="shared" si="270"/>
        <v>0</v>
      </c>
      <c r="AH1894" s="81"/>
      <c r="AJ1894" s="72"/>
      <c r="AK1894" s="72"/>
      <c r="AL1894" s="72"/>
      <c r="AM1894" s="72"/>
      <c r="AN1894" s="72"/>
    </row>
    <row r="1895" spans="2:40" ht="15" customHeight="1" x14ac:dyDescent="0.2">
      <c r="B1895" s="78"/>
      <c r="C1895" s="78"/>
      <c r="D1895" s="78"/>
      <c r="E1895" s="79"/>
      <c r="F1895" s="80"/>
      <c r="G1895" s="73"/>
      <c r="H1895" s="82"/>
      <c r="I1895" s="93"/>
      <c r="J1895" s="90"/>
      <c r="K1895" s="83"/>
      <c r="L1895" s="83"/>
      <c r="M1895" s="84"/>
      <c r="N1895" s="83"/>
      <c r="O1895" s="104" t="str">
        <f ca="1">IF($B1895="","",IF(F1895="Arbeitgeberähnliche Stellung",OFFSET(MD!$Q$5,MATCH(Grundlagen_Abrechnung_KAE!$AK$7,MD_JAHR,0),0)*$H1895,IF(((AD1895/12*M1895*12)+N1895)&gt;AF1895,AF1895/12,((AD1895/12*M1895*12)+N1895)/12)))</f>
        <v/>
      </c>
      <c r="P1895" s="90"/>
      <c r="Q1895" s="90"/>
      <c r="R1895" s="104">
        <f t="shared" si="263"/>
        <v>0</v>
      </c>
      <c r="T1895" s="145">
        <f t="shared" si="264"/>
        <v>0</v>
      </c>
      <c r="U1895" s="76">
        <f t="shared" ca="1" si="265"/>
        <v>0</v>
      </c>
      <c r="V1895" s="76">
        <f t="shared" ca="1" si="271"/>
        <v>0</v>
      </c>
      <c r="W1895" s="76">
        <f t="shared" ca="1" si="266"/>
        <v>0</v>
      </c>
      <c r="Y1895" s="106" t="str">
        <f t="shared" si="267"/>
        <v>prüfen</v>
      </c>
      <c r="Z1895" s="107" t="str">
        <f ca="1">IFERROR(OFFSET(MD!$U$5,MATCH(Grundlagen_Abrechnung_KAE!$E1895,MD_GENDER,0),0),"")</f>
        <v/>
      </c>
      <c r="AA1895" s="104">
        <f t="shared" si="268"/>
        <v>0</v>
      </c>
      <c r="AC1895" s="104">
        <f t="shared" si="269"/>
        <v>0</v>
      </c>
      <c r="AD1895" s="104">
        <f ca="1">IF(F1895="Arbeitgeberähnliche Stellung",OFFSET(MD!$Q$5,MATCH(Grundlagen_Abrechnung_KAE!$AK$7,MD_JAHR,0),0)*$H1895,IF(J1895&gt;0,AC1895,I1895))</f>
        <v>0</v>
      </c>
      <c r="AF1895" s="85" t="e">
        <f ca="1">OFFSET(MD!$P$5,MATCH($AK$7,MD_JAHR,0),0)*12</f>
        <v>#VALUE!</v>
      </c>
      <c r="AG1895" s="85">
        <f t="shared" si="270"/>
        <v>0</v>
      </c>
      <c r="AH1895" s="81"/>
      <c r="AJ1895" s="72"/>
      <c r="AK1895" s="72"/>
      <c r="AL1895" s="72"/>
      <c r="AM1895" s="72"/>
      <c r="AN1895" s="72"/>
    </row>
    <row r="1896" spans="2:40" ht="15" customHeight="1" x14ac:dyDescent="0.2">
      <c r="B1896" s="78"/>
      <c r="C1896" s="78"/>
      <c r="D1896" s="78"/>
      <c r="E1896" s="79"/>
      <c r="F1896" s="80"/>
      <c r="G1896" s="73"/>
      <c r="H1896" s="82"/>
      <c r="I1896" s="93"/>
      <c r="J1896" s="90"/>
      <c r="K1896" s="83"/>
      <c r="L1896" s="83"/>
      <c r="M1896" s="84"/>
      <c r="N1896" s="83"/>
      <c r="O1896" s="104" t="str">
        <f ca="1">IF($B1896="","",IF(F1896="Arbeitgeberähnliche Stellung",OFFSET(MD!$Q$5,MATCH(Grundlagen_Abrechnung_KAE!$AK$7,MD_JAHR,0),0)*$H1896,IF(((AD1896/12*M1896*12)+N1896)&gt;AF1896,AF1896/12,((AD1896/12*M1896*12)+N1896)/12)))</f>
        <v/>
      </c>
      <c r="P1896" s="90"/>
      <c r="Q1896" s="90"/>
      <c r="R1896" s="104">
        <f t="shared" si="263"/>
        <v>0</v>
      </c>
      <c r="T1896" s="145">
        <f t="shared" si="264"/>
        <v>0</v>
      </c>
      <c r="U1896" s="76">
        <f t="shared" ca="1" si="265"/>
        <v>0</v>
      </c>
      <c r="V1896" s="76">
        <f t="shared" ca="1" si="271"/>
        <v>0</v>
      </c>
      <c r="W1896" s="76">
        <f t="shared" ca="1" si="266"/>
        <v>0</v>
      </c>
      <c r="Y1896" s="106" t="str">
        <f t="shared" si="267"/>
        <v>prüfen</v>
      </c>
      <c r="Z1896" s="107" t="str">
        <f ca="1">IFERROR(OFFSET(MD!$U$5,MATCH(Grundlagen_Abrechnung_KAE!$E1896,MD_GENDER,0),0),"")</f>
        <v/>
      </c>
      <c r="AA1896" s="104">
        <f t="shared" si="268"/>
        <v>0</v>
      </c>
      <c r="AC1896" s="104">
        <f t="shared" si="269"/>
        <v>0</v>
      </c>
      <c r="AD1896" s="104">
        <f ca="1">IF(F1896="Arbeitgeberähnliche Stellung",OFFSET(MD!$Q$5,MATCH(Grundlagen_Abrechnung_KAE!$AK$7,MD_JAHR,0),0)*$H1896,IF(J1896&gt;0,AC1896,I1896))</f>
        <v>0</v>
      </c>
      <c r="AF1896" s="85" t="e">
        <f ca="1">OFFSET(MD!$P$5,MATCH($AK$7,MD_JAHR,0),0)*12</f>
        <v>#VALUE!</v>
      </c>
      <c r="AG1896" s="85">
        <f t="shared" si="270"/>
        <v>0</v>
      </c>
      <c r="AH1896" s="81"/>
      <c r="AJ1896" s="72"/>
      <c r="AK1896" s="72"/>
      <c r="AL1896" s="72"/>
      <c r="AM1896" s="72"/>
      <c r="AN1896" s="72"/>
    </row>
    <row r="1897" spans="2:40" ht="15" customHeight="1" x14ac:dyDescent="0.2">
      <c r="B1897" s="78"/>
      <c r="C1897" s="78"/>
      <c r="D1897" s="78"/>
      <c r="E1897" s="79"/>
      <c r="F1897" s="80"/>
      <c r="G1897" s="73"/>
      <c r="H1897" s="82"/>
      <c r="I1897" s="93"/>
      <c r="J1897" s="90"/>
      <c r="K1897" s="83"/>
      <c r="L1897" s="83"/>
      <c r="M1897" s="84"/>
      <c r="N1897" s="83"/>
      <c r="O1897" s="104" t="str">
        <f ca="1">IF($B1897="","",IF(F1897="Arbeitgeberähnliche Stellung",OFFSET(MD!$Q$5,MATCH(Grundlagen_Abrechnung_KAE!$AK$7,MD_JAHR,0),0)*$H1897,IF(((AD1897/12*M1897*12)+N1897)&gt;AF1897,AF1897/12,((AD1897/12*M1897*12)+N1897)/12)))</f>
        <v/>
      </c>
      <c r="P1897" s="90"/>
      <c r="Q1897" s="90"/>
      <c r="R1897" s="104">
        <f t="shared" si="263"/>
        <v>0</v>
      </c>
      <c r="T1897" s="145">
        <f t="shared" si="264"/>
        <v>0</v>
      </c>
      <c r="U1897" s="76">
        <f t="shared" ca="1" si="265"/>
        <v>0</v>
      </c>
      <c r="V1897" s="76">
        <f t="shared" ca="1" si="271"/>
        <v>0</v>
      </c>
      <c r="W1897" s="76">
        <f t="shared" ca="1" si="266"/>
        <v>0</v>
      </c>
      <c r="Y1897" s="106" t="str">
        <f t="shared" si="267"/>
        <v>prüfen</v>
      </c>
      <c r="Z1897" s="107" t="str">
        <f ca="1">IFERROR(OFFSET(MD!$U$5,MATCH(Grundlagen_Abrechnung_KAE!$E1897,MD_GENDER,0),0),"")</f>
        <v/>
      </c>
      <c r="AA1897" s="104">
        <f t="shared" si="268"/>
        <v>0</v>
      </c>
      <c r="AC1897" s="104">
        <f t="shared" si="269"/>
        <v>0</v>
      </c>
      <c r="AD1897" s="104">
        <f ca="1">IF(F1897="Arbeitgeberähnliche Stellung",OFFSET(MD!$Q$5,MATCH(Grundlagen_Abrechnung_KAE!$AK$7,MD_JAHR,0),0)*$H1897,IF(J1897&gt;0,AC1897,I1897))</f>
        <v>0</v>
      </c>
      <c r="AF1897" s="85" t="e">
        <f ca="1">OFFSET(MD!$P$5,MATCH($AK$7,MD_JAHR,0),0)*12</f>
        <v>#VALUE!</v>
      </c>
      <c r="AG1897" s="85">
        <f t="shared" si="270"/>
        <v>0</v>
      </c>
      <c r="AH1897" s="81"/>
      <c r="AJ1897" s="72"/>
      <c r="AK1897" s="72"/>
      <c r="AL1897" s="72"/>
      <c r="AM1897" s="72"/>
      <c r="AN1897" s="72"/>
    </row>
    <row r="1898" spans="2:40" ht="15" customHeight="1" x14ac:dyDescent="0.2">
      <c r="B1898" s="78"/>
      <c r="C1898" s="78"/>
      <c r="D1898" s="78"/>
      <c r="E1898" s="79"/>
      <c r="F1898" s="80"/>
      <c r="G1898" s="73"/>
      <c r="H1898" s="82"/>
      <c r="I1898" s="93"/>
      <c r="J1898" s="90"/>
      <c r="K1898" s="83"/>
      <c r="L1898" s="83"/>
      <c r="M1898" s="84"/>
      <c r="N1898" s="83"/>
      <c r="O1898" s="104" t="str">
        <f ca="1">IF($B1898="","",IF(F1898="Arbeitgeberähnliche Stellung",OFFSET(MD!$Q$5,MATCH(Grundlagen_Abrechnung_KAE!$AK$7,MD_JAHR,0),0)*$H1898,IF(((AD1898/12*M1898*12)+N1898)&gt;AF1898,AF1898/12,((AD1898/12*M1898*12)+N1898)/12)))</f>
        <v/>
      </c>
      <c r="P1898" s="90"/>
      <c r="Q1898" s="90"/>
      <c r="R1898" s="104">
        <f t="shared" si="263"/>
        <v>0</v>
      </c>
      <c r="T1898" s="145">
        <f t="shared" si="264"/>
        <v>0</v>
      </c>
      <c r="U1898" s="76">
        <f t="shared" ca="1" si="265"/>
        <v>0</v>
      </c>
      <c r="V1898" s="76">
        <f t="shared" ca="1" si="271"/>
        <v>0</v>
      </c>
      <c r="W1898" s="76">
        <f t="shared" ca="1" si="266"/>
        <v>0</v>
      </c>
      <c r="Y1898" s="106" t="str">
        <f t="shared" si="267"/>
        <v>prüfen</v>
      </c>
      <c r="Z1898" s="107" t="str">
        <f ca="1">IFERROR(OFFSET(MD!$U$5,MATCH(Grundlagen_Abrechnung_KAE!$E1898,MD_GENDER,0),0),"")</f>
        <v/>
      </c>
      <c r="AA1898" s="104">
        <f t="shared" si="268"/>
        <v>0</v>
      </c>
      <c r="AC1898" s="104">
        <f t="shared" si="269"/>
        <v>0</v>
      </c>
      <c r="AD1898" s="104">
        <f ca="1">IF(F1898="Arbeitgeberähnliche Stellung",OFFSET(MD!$Q$5,MATCH(Grundlagen_Abrechnung_KAE!$AK$7,MD_JAHR,0),0)*$H1898,IF(J1898&gt;0,AC1898,I1898))</f>
        <v>0</v>
      </c>
      <c r="AF1898" s="85" t="e">
        <f ca="1">OFFSET(MD!$P$5,MATCH($AK$7,MD_JAHR,0),0)*12</f>
        <v>#VALUE!</v>
      </c>
      <c r="AG1898" s="85">
        <f t="shared" si="270"/>
        <v>0</v>
      </c>
      <c r="AH1898" s="81"/>
      <c r="AJ1898" s="72"/>
      <c r="AK1898" s="72"/>
      <c r="AL1898" s="72"/>
      <c r="AM1898" s="72"/>
      <c r="AN1898" s="72"/>
    </row>
    <row r="1899" spans="2:40" ht="15" customHeight="1" x14ac:dyDescent="0.2">
      <c r="B1899" s="78"/>
      <c r="C1899" s="78"/>
      <c r="D1899" s="78"/>
      <c r="E1899" s="79"/>
      <c r="F1899" s="80"/>
      <c r="G1899" s="73"/>
      <c r="H1899" s="82"/>
      <c r="I1899" s="93"/>
      <c r="J1899" s="90"/>
      <c r="K1899" s="83"/>
      <c r="L1899" s="83"/>
      <c r="M1899" s="84"/>
      <c r="N1899" s="83"/>
      <c r="O1899" s="104" t="str">
        <f ca="1">IF($B1899="","",IF(F1899="Arbeitgeberähnliche Stellung",OFFSET(MD!$Q$5,MATCH(Grundlagen_Abrechnung_KAE!$AK$7,MD_JAHR,0),0)*$H1899,IF(((AD1899/12*M1899*12)+N1899)&gt;AF1899,AF1899/12,((AD1899/12*M1899*12)+N1899)/12)))</f>
        <v/>
      </c>
      <c r="P1899" s="90"/>
      <c r="Q1899" s="90"/>
      <c r="R1899" s="104">
        <f t="shared" si="263"/>
        <v>0</v>
      </c>
      <c r="T1899" s="145">
        <f t="shared" si="264"/>
        <v>0</v>
      </c>
      <c r="U1899" s="76">
        <f t="shared" ca="1" si="265"/>
        <v>0</v>
      </c>
      <c r="V1899" s="76">
        <f t="shared" ca="1" si="271"/>
        <v>0</v>
      </c>
      <c r="W1899" s="76">
        <f t="shared" ca="1" si="266"/>
        <v>0</v>
      </c>
      <c r="Y1899" s="106" t="str">
        <f t="shared" si="267"/>
        <v>prüfen</v>
      </c>
      <c r="Z1899" s="107" t="str">
        <f ca="1">IFERROR(OFFSET(MD!$U$5,MATCH(Grundlagen_Abrechnung_KAE!$E1899,MD_GENDER,0),0),"")</f>
        <v/>
      </c>
      <c r="AA1899" s="104">
        <f t="shared" si="268"/>
        <v>0</v>
      </c>
      <c r="AC1899" s="104">
        <f t="shared" si="269"/>
        <v>0</v>
      </c>
      <c r="AD1899" s="104">
        <f ca="1">IF(F1899="Arbeitgeberähnliche Stellung",OFFSET(MD!$Q$5,MATCH(Grundlagen_Abrechnung_KAE!$AK$7,MD_JAHR,0),0)*$H1899,IF(J1899&gt;0,AC1899,I1899))</f>
        <v>0</v>
      </c>
      <c r="AF1899" s="85" t="e">
        <f ca="1">OFFSET(MD!$P$5,MATCH($AK$7,MD_JAHR,0),0)*12</f>
        <v>#VALUE!</v>
      </c>
      <c r="AG1899" s="85">
        <f t="shared" si="270"/>
        <v>0</v>
      </c>
      <c r="AH1899" s="81"/>
      <c r="AJ1899" s="72"/>
      <c r="AK1899" s="72"/>
      <c r="AL1899" s="72"/>
      <c r="AM1899" s="72"/>
      <c r="AN1899" s="72"/>
    </row>
    <row r="1900" spans="2:40" ht="15" customHeight="1" x14ac:dyDescent="0.2">
      <c r="B1900" s="78"/>
      <c r="C1900" s="78"/>
      <c r="D1900" s="78"/>
      <c r="E1900" s="79"/>
      <c r="F1900" s="80"/>
      <c r="G1900" s="73"/>
      <c r="H1900" s="82"/>
      <c r="I1900" s="93"/>
      <c r="J1900" s="90"/>
      <c r="K1900" s="83"/>
      <c r="L1900" s="83"/>
      <c r="M1900" s="84"/>
      <c r="N1900" s="83"/>
      <c r="O1900" s="104" t="str">
        <f ca="1">IF($B1900="","",IF(F1900="Arbeitgeberähnliche Stellung",OFFSET(MD!$Q$5,MATCH(Grundlagen_Abrechnung_KAE!$AK$7,MD_JAHR,0),0)*$H1900,IF(((AD1900/12*M1900*12)+N1900)&gt;AF1900,AF1900/12,((AD1900/12*M1900*12)+N1900)/12)))</f>
        <v/>
      </c>
      <c r="P1900" s="90"/>
      <c r="Q1900" s="90"/>
      <c r="R1900" s="104">
        <f t="shared" si="263"/>
        <v>0</v>
      </c>
      <c r="T1900" s="145">
        <f t="shared" si="264"/>
        <v>0</v>
      </c>
      <c r="U1900" s="76">
        <f t="shared" ca="1" si="265"/>
        <v>0</v>
      </c>
      <c r="V1900" s="76">
        <f t="shared" ca="1" si="271"/>
        <v>0</v>
      </c>
      <c r="W1900" s="76">
        <f t="shared" ca="1" si="266"/>
        <v>0</v>
      </c>
      <c r="Y1900" s="106" t="str">
        <f t="shared" si="267"/>
        <v>prüfen</v>
      </c>
      <c r="Z1900" s="107" t="str">
        <f ca="1">IFERROR(OFFSET(MD!$U$5,MATCH(Grundlagen_Abrechnung_KAE!$E1900,MD_GENDER,0),0),"")</f>
        <v/>
      </c>
      <c r="AA1900" s="104">
        <f t="shared" si="268"/>
        <v>0</v>
      </c>
      <c r="AC1900" s="104">
        <f t="shared" si="269"/>
        <v>0</v>
      </c>
      <c r="AD1900" s="104">
        <f ca="1">IF(F1900="Arbeitgeberähnliche Stellung",OFFSET(MD!$Q$5,MATCH(Grundlagen_Abrechnung_KAE!$AK$7,MD_JAHR,0),0)*$H1900,IF(J1900&gt;0,AC1900,I1900))</f>
        <v>0</v>
      </c>
      <c r="AF1900" s="85" t="e">
        <f ca="1">OFFSET(MD!$P$5,MATCH($AK$7,MD_JAHR,0),0)*12</f>
        <v>#VALUE!</v>
      </c>
      <c r="AG1900" s="85">
        <f t="shared" si="270"/>
        <v>0</v>
      </c>
      <c r="AH1900" s="81"/>
      <c r="AJ1900" s="72"/>
      <c r="AK1900" s="72"/>
      <c r="AL1900" s="72"/>
      <c r="AM1900" s="72"/>
      <c r="AN1900" s="72"/>
    </row>
    <row r="1901" spans="2:40" ht="15" customHeight="1" x14ac:dyDescent="0.2">
      <c r="B1901" s="78"/>
      <c r="C1901" s="78"/>
      <c r="D1901" s="78"/>
      <c r="E1901" s="79"/>
      <c r="F1901" s="80"/>
      <c r="G1901" s="73"/>
      <c r="H1901" s="82"/>
      <c r="I1901" s="93"/>
      <c r="J1901" s="90"/>
      <c r="K1901" s="83"/>
      <c r="L1901" s="83"/>
      <c r="M1901" s="84"/>
      <c r="N1901" s="83"/>
      <c r="O1901" s="104" t="str">
        <f ca="1">IF($B1901="","",IF(F1901="Arbeitgeberähnliche Stellung",OFFSET(MD!$Q$5,MATCH(Grundlagen_Abrechnung_KAE!$AK$7,MD_JAHR,0),0)*$H1901,IF(((AD1901/12*M1901*12)+N1901)&gt;AF1901,AF1901/12,((AD1901/12*M1901*12)+N1901)/12)))</f>
        <v/>
      </c>
      <c r="P1901" s="90"/>
      <c r="Q1901" s="90"/>
      <c r="R1901" s="104">
        <f t="shared" si="263"/>
        <v>0</v>
      </c>
      <c r="T1901" s="145">
        <f t="shared" si="264"/>
        <v>0</v>
      </c>
      <c r="U1901" s="76">
        <f t="shared" ca="1" si="265"/>
        <v>0</v>
      </c>
      <c r="V1901" s="76">
        <f t="shared" ca="1" si="271"/>
        <v>0</v>
      </c>
      <c r="W1901" s="76">
        <f t="shared" ca="1" si="266"/>
        <v>0</v>
      </c>
      <c r="Y1901" s="106" t="str">
        <f t="shared" si="267"/>
        <v>prüfen</v>
      </c>
      <c r="Z1901" s="107" t="str">
        <f ca="1">IFERROR(OFFSET(MD!$U$5,MATCH(Grundlagen_Abrechnung_KAE!$E1901,MD_GENDER,0),0),"")</f>
        <v/>
      </c>
      <c r="AA1901" s="104">
        <f t="shared" si="268"/>
        <v>0</v>
      </c>
      <c r="AC1901" s="104">
        <f t="shared" si="269"/>
        <v>0</v>
      </c>
      <c r="AD1901" s="104">
        <f ca="1">IF(F1901="Arbeitgeberähnliche Stellung",OFFSET(MD!$Q$5,MATCH(Grundlagen_Abrechnung_KAE!$AK$7,MD_JAHR,0),0)*$H1901,IF(J1901&gt;0,AC1901,I1901))</f>
        <v>0</v>
      </c>
      <c r="AF1901" s="85" t="e">
        <f ca="1">OFFSET(MD!$P$5,MATCH($AK$7,MD_JAHR,0),0)*12</f>
        <v>#VALUE!</v>
      </c>
      <c r="AG1901" s="85">
        <f t="shared" si="270"/>
        <v>0</v>
      </c>
      <c r="AH1901" s="81"/>
      <c r="AJ1901" s="72"/>
      <c r="AK1901" s="72"/>
      <c r="AL1901" s="72"/>
      <c r="AM1901" s="72"/>
      <c r="AN1901" s="72"/>
    </row>
    <row r="1902" spans="2:40" ht="15" customHeight="1" x14ac:dyDescent="0.2">
      <c r="B1902" s="78"/>
      <c r="C1902" s="78"/>
      <c r="D1902" s="78"/>
      <c r="E1902" s="79"/>
      <c r="F1902" s="80"/>
      <c r="G1902" s="73"/>
      <c r="H1902" s="82"/>
      <c r="I1902" s="93"/>
      <c r="J1902" s="90"/>
      <c r="K1902" s="83"/>
      <c r="L1902" s="83"/>
      <c r="M1902" s="84"/>
      <c r="N1902" s="83"/>
      <c r="O1902" s="104" t="str">
        <f ca="1">IF($B1902="","",IF(F1902="Arbeitgeberähnliche Stellung",OFFSET(MD!$Q$5,MATCH(Grundlagen_Abrechnung_KAE!$AK$7,MD_JAHR,0),0)*$H1902,IF(((AD1902/12*M1902*12)+N1902)&gt;AF1902,AF1902/12,((AD1902/12*M1902*12)+N1902)/12)))</f>
        <v/>
      </c>
      <c r="P1902" s="90"/>
      <c r="Q1902" s="90"/>
      <c r="R1902" s="104">
        <f t="shared" si="263"/>
        <v>0</v>
      </c>
      <c r="T1902" s="145">
        <f t="shared" si="264"/>
        <v>0</v>
      </c>
      <c r="U1902" s="76">
        <f t="shared" ca="1" si="265"/>
        <v>0</v>
      </c>
      <c r="V1902" s="76">
        <f t="shared" ca="1" si="271"/>
        <v>0</v>
      </c>
      <c r="W1902" s="76">
        <f t="shared" ca="1" si="266"/>
        <v>0</v>
      </c>
      <c r="Y1902" s="106" t="str">
        <f t="shared" si="267"/>
        <v>prüfen</v>
      </c>
      <c r="Z1902" s="107" t="str">
        <f ca="1">IFERROR(OFFSET(MD!$U$5,MATCH(Grundlagen_Abrechnung_KAE!$E1902,MD_GENDER,0),0),"")</f>
        <v/>
      </c>
      <c r="AA1902" s="104">
        <f t="shared" si="268"/>
        <v>0</v>
      </c>
      <c r="AC1902" s="104">
        <f t="shared" si="269"/>
        <v>0</v>
      </c>
      <c r="AD1902" s="104">
        <f ca="1">IF(F1902="Arbeitgeberähnliche Stellung",OFFSET(MD!$Q$5,MATCH(Grundlagen_Abrechnung_KAE!$AK$7,MD_JAHR,0),0)*$H1902,IF(J1902&gt;0,AC1902,I1902))</f>
        <v>0</v>
      </c>
      <c r="AF1902" s="85" t="e">
        <f ca="1">OFFSET(MD!$P$5,MATCH($AK$7,MD_JAHR,0),0)*12</f>
        <v>#VALUE!</v>
      </c>
      <c r="AG1902" s="85">
        <f t="shared" si="270"/>
        <v>0</v>
      </c>
      <c r="AH1902" s="81"/>
      <c r="AJ1902" s="72"/>
      <c r="AK1902" s="72"/>
      <c r="AL1902" s="72"/>
      <c r="AM1902" s="72"/>
      <c r="AN1902" s="72"/>
    </row>
    <row r="1903" spans="2:40" ht="15" customHeight="1" x14ac:dyDescent="0.2">
      <c r="B1903" s="78"/>
      <c r="C1903" s="78"/>
      <c r="D1903" s="78"/>
      <c r="E1903" s="79"/>
      <c r="F1903" s="80"/>
      <c r="G1903" s="73"/>
      <c r="H1903" s="82"/>
      <c r="I1903" s="93"/>
      <c r="J1903" s="90"/>
      <c r="K1903" s="83"/>
      <c r="L1903" s="83"/>
      <c r="M1903" s="84"/>
      <c r="N1903" s="83"/>
      <c r="O1903" s="104" t="str">
        <f ca="1">IF($B1903="","",IF(F1903="Arbeitgeberähnliche Stellung",OFFSET(MD!$Q$5,MATCH(Grundlagen_Abrechnung_KAE!$AK$7,MD_JAHR,0),0)*$H1903,IF(((AD1903/12*M1903*12)+N1903)&gt;AF1903,AF1903/12,((AD1903/12*M1903*12)+N1903)/12)))</f>
        <v/>
      </c>
      <c r="P1903" s="90"/>
      <c r="Q1903" s="90"/>
      <c r="R1903" s="104">
        <f t="shared" si="263"/>
        <v>0</v>
      </c>
      <c r="T1903" s="145">
        <f t="shared" si="264"/>
        <v>0</v>
      </c>
      <c r="U1903" s="76">
        <f t="shared" ca="1" si="265"/>
        <v>0</v>
      </c>
      <c r="V1903" s="76">
        <f t="shared" ca="1" si="271"/>
        <v>0</v>
      </c>
      <c r="W1903" s="76">
        <f t="shared" ca="1" si="266"/>
        <v>0</v>
      </c>
      <c r="Y1903" s="106" t="str">
        <f t="shared" si="267"/>
        <v>prüfen</v>
      </c>
      <c r="Z1903" s="107" t="str">
        <f ca="1">IFERROR(OFFSET(MD!$U$5,MATCH(Grundlagen_Abrechnung_KAE!$E1903,MD_GENDER,0),0),"")</f>
        <v/>
      </c>
      <c r="AA1903" s="104">
        <f t="shared" si="268"/>
        <v>0</v>
      </c>
      <c r="AC1903" s="104">
        <f t="shared" si="269"/>
        <v>0</v>
      </c>
      <c r="AD1903" s="104">
        <f ca="1">IF(F1903="Arbeitgeberähnliche Stellung",OFFSET(MD!$Q$5,MATCH(Grundlagen_Abrechnung_KAE!$AK$7,MD_JAHR,0),0)*$H1903,IF(J1903&gt;0,AC1903,I1903))</f>
        <v>0</v>
      </c>
      <c r="AF1903" s="85" t="e">
        <f ca="1">OFFSET(MD!$P$5,MATCH($AK$7,MD_JAHR,0),0)*12</f>
        <v>#VALUE!</v>
      </c>
      <c r="AG1903" s="85">
        <f t="shared" si="270"/>
        <v>0</v>
      </c>
      <c r="AH1903" s="81"/>
      <c r="AJ1903" s="72"/>
      <c r="AK1903" s="72"/>
      <c r="AL1903" s="72"/>
      <c r="AM1903" s="72"/>
      <c r="AN1903" s="72"/>
    </row>
    <row r="1904" spans="2:40" ht="15" customHeight="1" x14ac:dyDescent="0.2">
      <c r="B1904" s="78"/>
      <c r="C1904" s="78"/>
      <c r="D1904" s="78"/>
      <c r="E1904" s="79"/>
      <c r="F1904" s="80"/>
      <c r="G1904" s="73"/>
      <c r="H1904" s="82"/>
      <c r="I1904" s="93"/>
      <c r="J1904" s="90"/>
      <c r="K1904" s="83"/>
      <c r="L1904" s="83"/>
      <c r="M1904" s="84"/>
      <c r="N1904" s="83"/>
      <c r="O1904" s="104" t="str">
        <f ca="1">IF($B1904="","",IF(F1904="Arbeitgeberähnliche Stellung",OFFSET(MD!$Q$5,MATCH(Grundlagen_Abrechnung_KAE!$AK$7,MD_JAHR,0),0)*$H1904,IF(((AD1904/12*M1904*12)+N1904)&gt;AF1904,AF1904/12,((AD1904/12*M1904*12)+N1904)/12)))</f>
        <v/>
      </c>
      <c r="P1904" s="90"/>
      <c r="Q1904" s="90"/>
      <c r="R1904" s="104">
        <f t="shared" si="263"/>
        <v>0</v>
      </c>
      <c r="T1904" s="145">
        <f t="shared" si="264"/>
        <v>0</v>
      </c>
      <c r="U1904" s="76">
        <f t="shared" ca="1" si="265"/>
        <v>0</v>
      </c>
      <c r="V1904" s="76">
        <f t="shared" ca="1" si="271"/>
        <v>0</v>
      </c>
      <c r="W1904" s="76">
        <f t="shared" ca="1" si="266"/>
        <v>0</v>
      </c>
      <c r="Y1904" s="106" t="str">
        <f t="shared" si="267"/>
        <v>prüfen</v>
      </c>
      <c r="Z1904" s="107" t="str">
        <f ca="1">IFERROR(OFFSET(MD!$U$5,MATCH(Grundlagen_Abrechnung_KAE!$E1904,MD_GENDER,0),0),"")</f>
        <v/>
      </c>
      <c r="AA1904" s="104">
        <f t="shared" si="268"/>
        <v>0</v>
      </c>
      <c r="AC1904" s="104">
        <f t="shared" si="269"/>
        <v>0</v>
      </c>
      <c r="AD1904" s="104">
        <f ca="1">IF(F1904="Arbeitgeberähnliche Stellung",OFFSET(MD!$Q$5,MATCH(Grundlagen_Abrechnung_KAE!$AK$7,MD_JAHR,0),0)*$H1904,IF(J1904&gt;0,AC1904,I1904))</f>
        <v>0</v>
      </c>
      <c r="AF1904" s="85" t="e">
        <f ca="1">OFFSET(MD!$P$5,MATCH($AK$7,MD_JAHR,0),0)*12</f>
        <v>#VALUE!</v>
      </c>
      <c r="AG1904" s="85">
        <f t="shared" si="270"/>
        <v>0</v>
      </c>
      <c r="AH1904" s="81"/>
      <c r="AJ1904" s="72"/>
      <c r="AK1904" s="72"/>
      <c r="AL1904" s="72"/>
      <c r="AM1904" s="72"/>
      <c r="AN1904" s="72"/>
    </row>
    <row r="1905" spans="2:40" ht="15" customHeight="1" x14ac:dyDescent="0.2">
      <c r="B1905" s="78"/>
      <c r="C1905" s="78"/>
      <c r="D1905" s="78"/>
      <c r="E1905" s="79"/>
      <c r="F1905" s="80"/>
      <c r="G1905" s="73"/>
      <c r="H1905" s="82"/>
      <c r="I1905" s="93"/>
      <c r="J1905" s="90"/>
      <c r="K1905" s="83"/>
      <c r="L1905" s="83"/>
      <c r="M1905" s="84"/>
      <c r="N1905" s="83"/>
      <c r="O1905" s="104" t="str">
        <f ca="1">IF($B1905="","",IF(F1905="Arbeitgeberähnliche Stellung",OFFSET(MD!$Q$5,MATCH(Grundlagen_Abrechnung_KAE!$AK$7,MD_JAHR,0),0)*$H1905,IF(((AD1905/12*M1905*12)+N1905)&gt;AF1905,AF1905/12,((AD1905/12*M1905*12)+N1905)/12)))</f>
        <v/>
      </c>
      <c r="P1905" s="90"/>
      <c r="Q1905" s="90"/>
      <c r="R1905" s="104">
        <f t="shared" si="263"/>
        <v>0</v>
      </c>
      <c r="T1905" s="145">
        <f t="shared" si="264"/>
        <v>0</v>
      </c>
      <c r="U1905" s="76">
        <f t="shared" ca="1" si="265"/>
        <v>0</v>
      </c>
      <c r="V1905" s="76">
        <f t="shared" ca="1" si="271"/>
        <v>0</v>
      </c>
      <c r="W1905" s="76">
        <f t="shared" ca="1" si="266"/>
        <v>0</v>
      </c>
      <c r="Y1905" s="106" t="str">
        <f t="shared" si="267"/>
        <v>prüfen</v>
      </c>
      <c r="Z1905" s="107" t="str">
        <f ca="1">IFERROR(OFFSET(MD!$U$5,MATCH(Grundlagen_Abrechnung_KAE!$E1905,MD_GENDER,0),0),"")</f>
        <v/>
      </c>
      <c r="AA1905" s="104">
        <f t="shared" si="268"/>
        <v>0</v>
      </c>
      <c r="AC1905" s="104">
        <f t="shared" si="269"/>
        <v>0</v>
      </c>
      <c r="AD1905" s="104">
        <f ca="1">IF(F1905="Arbeitgeberähnliche Stellung",OFFSET(MD!$Q$5,MATCH(Grundlagen_Abrechnung_KAE!$AK$7,MD_JAHR,0),0)*$H1905,IF(J1905&gt;0,AC1905,I1905))</f>
        <v>0</v>
      </c>
      <c r="AF1905" s="85" t="e">
        <f ca="1">OFFSET(MD!$P$5,MATCH($AK$7,MD_JAHR,0),0)*12</f>
        <v>#VALUE!</v>
      </c>
      <c r="AG1905" s="85">
        <f t="shared" si="270"/>
        <v>0</v>
      </c>
      <c r="AH1905" s="81"/>
      <c r="AJ1905" s="72"/>
      <c r="AK1905" s="72"/>
      <c r="AL1905" s="72"/>
      <c r="AM1905" s="72"/>
      <c r="AN1905" s="72"/>
    </row>
    <row r="1906" spans="2:40" ht="15" customHeight="1" x14ac:dyDescent="0.2">
      <c r="B1906" s="78"/>
      <c r="C1906" s="78"/>
      <c r="D1906" s="78"/>
      <c r="E1906" s="79"/>
      <c r="F1906" s="80"/>
      <c r="G1906" s="73"/>
      <c r="H1906" s="82"/>
      <c r="I1906" s="93"/>
      <c r="J1906" s="90"/>
      <c r="K1906" s="83"/>
      <c r="L1906" s="83"/>
      <c r="M1906" s="84"/>
      <c r="N1906" s="83"/>
      <c r="O1906" s="104" t="str">
        <f ca="1">IF($B1906="","",IF(F1906="Arbeitgeberähnliche Stellung",OFFSET(MD!$Q$5,MATCH(Grundlagen_Abrechnung_KAE!$AK$7,MD_JAHR,0),0)*$H1906,IF(((AD1906/12*M1906*12)+N1906)&gt;AF1906,AF1906/12,((AD1906/12*M1906*12)+N1906)/12)))</f>
        <v/>
      </c>
      <c r="P1906" s="90"/>
      <c r="Q1906" s="90"/>
      <c r="R1906" s="104">
        <f t="shared" si="263"/>
        <v>0</v>
      </c>
      <c r="T1906" s="145">
        <f t="shared" si="264"/>
        <v>0</v>
      </c>
      <c r="U1906" s="76">
        <f t="shared" ca="1" si="265"/>
        <v>0</v>
      </c>
      <c r="V1906" s="76">
        <f t="shared" ca="1" si="271"/>
        <v>0</v>
      </c>
      <c r="W1906" s="76">
        <f t="shared" ca="1" si="266"/>
        <v>0</v>
      </c>
      <c r="Y1906" s="106" t="str">
        <f t="shared" si="267"/>
        <v>prüfen</v>
      </c>
      <c r="Z1906" s="107" t="str">
        <f ca="1">IFERROR(OFFSET(MD!$U$5,MATCH(Grundlagen_Abrechnung_KAE!$E1906,MD_GENDER,0),0),"")</f>
        <v/>
      </c>
      <c r="AA1906" s="104">
        <f t="shared" si="268"/>
        <v>0</v>
      </c>
      <c r="AC1906" s="104">
        <f t="shared" si="269"/>
        <v>0</v>
      </c>
      <c r="AD1906" s="104">
        <f ca="1">IF(F1906="Arbeitgeberähnliche Stellung",OFFSET(MD!$Q$5,MATCH(Grundlagen_Abrechnung_KAE!$AK$7,MD_JAHR,0),0)*$H1906,IF(J1906&gt;0,AC1906,I1906))</f>
        <v>0</v>
      </c>
      <c r="AF1906" s="85" t="e">
        <f ca="1">OFFSET(MD!$P$5,MATCH($AK$7,MD_JAHR,0),0)*12</f>
        <v>#VALUE!</v>
      </c>
      <c r="AG1906" s="85">
        <f t="shared" si="270"/>
        <v>0</v>
      </c>
      <c r="AH1906" s="81"/>
      <c r="AJ1906" s="72"/>
      <c r="AK1906" s="72"/>
      <c r="AL1906" s="72"/>
      <c r="AM1906" s="72"/>
      <c r="AN1906" s="72"/>
    </row>
    <row r="1907" spans="2:40" ht="15" customHeight="1" x14ac:dyDescent="0.2">
      <c r="B1907" s="78"/>
      <c r="C1907" s="78"/>
      <c r="D1907" s="78"/>
      <c r="E1907" s="79"/>
      <c r="F1907" s="80"/>
      <c r="G1907" s="73"/>
      <c r="H1907" s="82"/>
      <c r="I1907" s="93"/>
      <c r="J1907" s="90"/>
      <c r="K1907" s="83"/>
      <c r="L1907" s="83"/>
      <c r="M1907" s="84"/>
      <c r="N1907" s="83"/>
      <c r="O1907" s="104" t="str">
        <f ca="1">IF($B1907="","",IF(F1907="Arbeitgeberähnliche Stellung",OFFSET(MD!$Q$5,MATCH(Grundlagen_Abrechnung_KAE!$AK$7,MD_JAHR,0),0)*$H1907,IF(((AD1907/12*M1907*12)+N1907)&gt;AF1907,AF1907/12,((AD1907/12*M1907*12)+N1907)/12)))</f>
        <v/>
      </c>
      <c r="P1907" s="90"/>
      <c r="Q1907" s="90"/>
      <c r="R1907" s="104">
        <f t="shared" si="263"/>
        <v>0</v>
      </c>
      <c r="T1907" s="145">
        <f t="shared" si="264"/>
        <v>0</v>
      </c>
      <c r="U1907" s="76">
        <f t="shared" ca="1" si="265"/>
        <v>0</v>
      </c>
      <c r="V1907" s="76">
        <f t="shared" ca="1" si="271"/>
        <v>0</v>
      </c>
      <c r="W1907" s="76">
        <f t="shared" ca="1" si="266"/>
        <v>0</v>
      </c>
      <c r="Y1907" s="106" t="str">
        <f t="shared" si="267"/>
        <v>prüfen</v>
      </c>
      <c r="Z1907" s="107" t="str">
        <f ca="1">IFERROR(OFFSET(MD!$U$5,MATCH(Grundlagen_Abrechnung_KAE!$E1907,MD_GENDER,0),0),"")</f>
        <v/>
      </c>
      <c r="AA1907" s="104">
        <f t="shared" si="268"/>
        <v>0</v>
      </c>
      <c r="AC1907" s="104">
        <f t="shared" si="269"/>
        <v>0</v>
      </c>
      <c r="AD1907" s="104">
        <f ca="1">IF(F1907="Arbeitgeberähnliche Stellung",OFFSET(MD!$Q$5,MATCH(Grundlagen_Abrechnung_KAE!$AK$7,MD_JAHR,0),0)*$H1907,IF(J1907&gt;0,AC1907,I1907))</f>
        <v>0</v>
      </c>
      <c r="AF1907" s="85" t="e">
        <f ca="1">OFFSET(MD!$P$5,MATCH($AK$7,MD_JAHR,0),0)*12</f>
        <v>#VALUE!</v>
      </c>
      <c r="AG1907" s="85">
        <f t="shared" si="270"/>
        <v>0</v>
      </c>
      <c r="AH1907" s="81"/>
      <c r="AJ1907" s="72"/>
      <c r="AK1907" s="72"/>
      <c r="AL1907" s="72"/>
      <c r="AM1907" s="72"/>
      <c r="AN1907" s="72"/>
    </row>
    <row r="1908" spans="2:40" ht="15" customHeight="1" x14ac:dyDescent="0.2">
      <c r="B1908" s="78"/>
      <c r="C1908" s="78"/>
      <c r="D1908" s="78"/>
      <c r="E1908" s="79"/>
      <c r="F1908" s="80"/>
      <c r="G1908" s="73"/>
      <c r="H1908" s="82"/>
      <c r="I1908" s="93"/>
      <c r="J1908" s="90"/>
      <c r="K1908" s="83"/>
      <c r="L1908" s="83"/>
      <c r="M1908" s="84"/>
      <c r="N1908" s="83"/>
      <c r="O1908" s="104" t="str">
        <f ca="1">IF($B1908="","",IF(F1908="Arbeitgeberähnliche Stellung",OFFSET(MD!$Q$5,MATCH(Grundlagen_Abrechnung_KAE!$AK$7,MD_JAHR,0),0)*$H1908,IF(((AD1908/12*M1908*12)+N1908)&gt;AF1908,AF1908/12,((AD1908/12*M1908*12)+N1908)/12)))</f>
        <v/>
      </c>
      <c r="P1908" s="90"/>
      <c r="Q1908" s="90"/>
      <c r="R1908" s="104">
        <f t="shared" si="263"/>
        <v>0</v>
      </c>
      <c r="T1908" s="145">
        <f t="shared" si="264"/>
        <v>0</v>
      </c>
      <c r="U1908" s="76">
        <f t="shared" ca="1" si="265"/>
        <v>0</v>
      </c>
      <c r="V1908" s="76">
        <f t="shared" ca="1" si="271"/>
        <v>0</v>
      </c>
      <c r="W1908" s="76">
        <f t="shared" ca="1" si="266"/>
        <v>0</v>
      </c>
      <c r="Y1908" s="106" t="str">
        <f t="shared" si="267"/>
        <v>prüfen</v>
      </c>
      <c r="Z1908" s="107" t="str">
        <f ca="1">IFERROR(OFFSET(MD!$U$5,MATCH(Grundlagen_Abrechnung_KAE!$E1908,MD_GENDER,0),0),"")</f>
        <v/>
      </c>
      <c r="AA1908" s="104">
        <f t="shared" si="268"/>
        <v>0</v>
      </c>
      <c r="AC1908" s="104">
        <f t="shared" si="269"/>
        <v>0</v>
      </c>
      <c r="AD1908" s="104">
        <f ca="1">IF(F1908="Arbeitgeberähnliche Stellung",OFFSET(MD!$Q$5,MATCH(Grundlagen_Abrechnung_KAE!$AK$7,MD_JAHR,0),0)*$H1908,IF(J1908&gt;0,AC1908,I1908))</f>
        <v>0</v>
      </c>
      <c r="AF1908" s="85" t="e">
        <f ca="1">OFFSET(MD!$P$5,MATCH($AK$7,MD_JAHR,0),0)*12</f>
        <v>#VALUE!</v>
      </c>
      <c r="AG1908" s="85">
        <f t="shared" si="270"/>
        <v>0</v>
      </c>
      <c r="AH1908" s="81"/>
      <c r="AJ1908" s="72"/>
      <c r="AK1908" s="72"/>
      <c r="AL1908" s="72"/>
      <c r="AM1908" s="72"/>
      <c r="AN1908" s="72"/>
    </row>
    <row r="1909" spans="2:40" ht="15" customHeight="1" x14ac:dyDescent="0.2">
      <c r="B1909" s="78"/>
      <c r="C1909" s="78"/>
      <c r="D1909" s="78"/>
      <c r="E1909" s="79"/>
      <c r="F1909" s="80"/>
      <c r="G1909" s="73"/>
      <c r="H1909" s="82"/>
      <c r="I1909" s="93"/>
      <c r="J1909" s="90"/>
      <c r="K1909" s="83"/>
      <c r="L1909" s="83"/>
      <c r="M1909" s="84"/>
      <c r="N1909" s="83"/>
      <c r="O1909" s="104" t="str">
        <f ca="1">IF($B1909="","",IF(F1909="Arbeitgeberähnliche Stellung",OFFSET(MD!$Q$5,MATCH(Grundlagen_Abrechnung_KAE!$AK$7,MD_JAHR,0),0)*$H1909,IF(((AD1909/12*M1909*12)+N1909)&gt;AF1909,AF1909/12,((AD1909/12*M1909*12)+N1909)/12)))</f>
        <v/>
      </c>
      <c r="P1909" s="90"/>
      <c r="Q1909" s="90"/>
      <c r="R1909" s="104">
        <f t="shared" si="263"/>
        <v>0</v>
      </c>
      <c r="T1909" s="145">
        <f t="shared" si="264"/>
        <v>0</v>
      </c>
      <c r="U1909" s="76">
        <f t="shared" ca="1" si="265"/>
        <v>0</v>
      </c>
      <c r="V1909" s="76">
        <f t="shared" ca="1" si="271"/>
        <v>0</v>
      </c>
      <c r="W1909" s="76">
        <f t="shared" ca="1" si="266"/>
        <v>0</v>
      </c>
      <c r="Y1909" s="106" t="str">
        <f t="shared" si="267"/>
        <v>prüfen</v>
      </c>
      <c r="Z1909" s="107" t="str">
        <f ca="1">IFERROR(OFFSET(MD!$U$5,MATCH(Grundlagen_Abrechnung_KAE!$E1909,MD_GENDER,0),0),"")</f>
        <v/>
      </c>
      <c r="AA1909" s="104">
        <f t="shared" si="268"/>
        <v>0</v>
      </c>
      <c r="AC1909" s="104">
        <f t="shared" si="269"/>
        <v>0</v>
      </c>
      <c r="AD1909" s="104">
        <f ca="1">IF(F1909="Arbeitgeberähnliche Stellung",OFFSET(MD!$Q$5,MATCH(Grundlagen_Abrechnung_KAE!$AK$7,MD_JAHR,0),0)*$H1909,IF(J1909&gt;0,AC1909,I1909))</f>
        <v>0</v>
      </c>
      <c r="AF1909" s="85" t="e">
        <f ca="1">OFFSET(MD!$P$5,MATCH($AK$7,MD_JAHR,0),0)*12</f>
        <v>#VALUE!</v>
      </c>
      <c r="AG1909" s="85">
        <f t="shared" si="270"/>
        <v>0</v>
      </c>
      <c r="AH1909" s="81"/>
      <c r="AJ1909" s="72"/>
      <c r="AK1909" s="72"/>
      <c r="AL1909" s="72"/>
      <c r="AM1909" s="72"/>
      <c r="AN1909" s="72"/>
    </row>
    <row r="1910" spans="2:40" ht="15" customHeight="1" x14ac:dyDescent="0.2">
      <c r="B1910" s="78"/>
      <c r="C1910" s="78"/>
      <c r="D1910" s="78"/>
      <c r="E1910" s="79"/>
      <c r="F1910" s="80"/>
      <c r="G1910" s="73"/>
      <c r="H1910" s="82"/>
      <c r="I1910" s="93"/>
      <c r="J1910" s="90"/>
      <c r="K1910" s="83"/>
      <c r="L1910" s="83"/>
      <c r="M1910" s="84"/>
      <c r="N1910" s="83"/>
      <c r="O1910" s="104" t="str">
        <f ca="1">IF($B1910="","",IF(F1910="Arbeitgeberähnliche Stellung",OFFSET(MD!$Q$5,MATCH(Grundlagen_Abrechnung_KAE!$AK$7,MD_JAHR,0),0)*$H1910,IF(((AD1910/12*M1910*12)+N1910)&gt;AF1910,AF1910/12,((AD1910/12*M1910*12)+N1910)/12)))</f>
        <v/>
      </c>
      <c r="P1910" s="90"/>
      <c r="Q1910" s="90"/>
      <c r="R1910" s="104">
        <f t="shared" si="263"/>
        <v>0</v>
      </c>
      <c r="T1910" s="145">
        <f t="shared" si="264"/>
        <v>0</v>
      </c>
      <c r="U1910" s="76">
        <f t="shared" ca="1" si="265"/>
        <v>0</v>
      </c>
      <c r="V1910" s="76">
        <f t="shared" ca="1" si="271"/>
        <v>0</v>
      </c>
      <c r="W1910" s="76">
        <f t="shared" ca="1" si="266"/>
        <v>0</v>
      </c>
      <c r="Y1910" s="106" t="str">
        <f t="shared" si="267"/>
        <v>prüfen</v>
      </c>
      <c r="Z1910" s="107" t="str">
        <f ca="1">IFERROR(OFFSET(MD!$U$5,MATCH(Grundlagen_Abrechnung_KAE!$E1910,MD_GENDER,0),0),"")</f>
        <v/>
      </c>
      <c r="AA1910" s="104">
        <f t="shared" si="268"/>
        <v>0</v>
      </c>
      <c r="AC1910" s="104">
        <f t="shared" si="269"/>
        <v>0</v>
      </c>
      <c r="AD1910" s="104">
        <f ca="1">IF(F1910="Arbeitgeberähnliche Stellung",OFFSET(MD!$Q$5,MATCH(Grundlagen_Abrechnung_KAE!$AK$7,MD_JAHR,0),0)*$H1910,IF(J1910&gt;0,AC1910,I1910))</f>
        <v>0</v>
      </c>
      <c r="AF1910" s="85" t="e">
        <f ca="1">OFFSET(MD!$P$5,MATCH($AK$7,MD_JAHR,0),0)*12</f>
        <v>#VALUE!</v>
      </c>
      <c r="AG1910" s="85">
        <f t="shared" si="270"/>
        <v>0</v>
      </c>
      <c r="AH1910" s="81"/>
      <c r="AJ1910" s="72"/>
      <c r="AK1910" s="72"/>
      <c r="AL1910" s="72"/>
      <c r="AM1910" s="72"/>
      <c r="AN1910" s="72"/>
    </row>
    <row r="1911" spans="2:40" ht="15" customHeight="1" x14ac:dyDescent="0.2">
      <c r="B1911" s="78"/>
      <c r="C1911" s="78"/>
      <c r="D1911" s="78"/>
      <c r="E1911" s="79"/>
      <c r="F1911" s="80"/>
      <c r="G1911" s="73"/>
      <c r="H1911" s="82"/>
      <c r="I1911" s="93"/>
      <c r="J1911" s="90"/>
      <c r="K1911" s="83"/>
      <c r="L1911" s="83"/>
      <c r="M1911" s="84"/>
      <c r="N1911" s="83"/>
      <c r="O1911" s="104" t="str">
        <f ca="1">IF($B1911="","",IF(F1911="Arbeitgeberähnliche Stellung",OFFSET(MD!$Q$5,MATCH(Grundlagen_Abrechnung_KAE!$AK$7,MD_JAHR,0),0)*$H1911,IF(((AD1911/12*M1911*12)+N1911)&gt;AF1911,AF1911/12,((AD1911/12*M1911*12)+N1911)/12)))</f>
        <v/>
      </c>
      <c r="P1911" s="90"/>
      <c r="Q1911" s="90"/>
      <c r="R1911" s="104">
        <f t="shared" si="263"/>
        <v>0</v>
      </c>
      <c r="T1911" s="145">
        <f t="shared" si="264"/>
        <v>0</v>
      </c>
      <c r="U1911" s="76">
        <f t="shared" ca="1" si="265"/>
        <v>0</v>
      </c>
      <c r="V1911" s="76">
        <f t="shared" ca="1" si="271"/>
        <v>0</v>
      </c>
      <c r="W1911" s="76">
        <f t="shared" ca="1" si="266"/>
        <v>0</v>
      </c>
      <c r="Y1911" s="106" t="str">
        <f t="shared" si="267"/>
        <v>prüfen</v>
      </c>
      <c r="Z1911" s="107" t="str">
        <f ca="1">IFERROR(OFFSET(MD!$U$5,MATCH(Grundlagen_Abrechnung_KAE!$E1911,MD_GENDER,0),0),"")</f>
        <v/>
      </c>
      <c r="AA1911" s="104">
        <f t="shared" si="268"/>
        <v>0</v>
      </c>
      <c r="AC1911" s="104">
        <f t="shared" si="269"/>
        <v>0</v>
      </c>
      <c r="AD1911" s="104">
        <f ca="1">IF(F1911="Arbeitgeberähnliche Stellung",OFFSET(MD!$Q$5,MATCH(Grundlagen_Abrechnung_KAE!$AK$7,MD_JAHR,0),0)*$H1911,IF(J1911&gt;0,AC1911,I1911))</f>
        <v>0</v>
      </c>
      <c r="AF1911" s="85" t="e">
        <f ca="1">OFFSET(MD!$P$5,MATCH($AK$7,MD_JAHR,0),0)*12</f>
        <v>#VALUE!</v>
      </c>
      <c r="AG1911" s="85">
        <f t="shared" si="270"/>
        <v>0</v>
      </c>
      <c r="AH1911" s="81"/>
      <c r="AJ1911" s="72"/>
      <c r="AK1911" s="72"/>
      <c r="AL1911" s="72"/>
      <c r="AM1911" s="72"/>
      <c r="AN1911" s="72"/>
    </row>
    <row r="1912" spans="2:40" ht="15" customHeight="1" x14ac:dyDescent="0.2">
      <c r="B1912" s="78"/>
      <c r="C1912" s="78"/>
      <c r="D1912" s="78"/>
      <c r="E1912" s="79"/>
      <c r="F1912" s="80"/>
      <c r="G1912" s="73"/>
      <c r="H1912" s="82"/>
      <c r="I1912" s="93"/>
      <c r="J1912" s="90"/>
      <c r="K1912" s="83"/>
      <c r="L1912" s="83"/>
      <c r="M1912" s="84"/>
      <c r="N1912" s="83"/>
      <c r="O1912" s="104" t="str">
        <f ca="1">IF($B1912="","",IF(F1912="Arbeitgeberähnliche Stellung",OFFSET(MD!$Q$5,MATCH(Grundlagen_Abrechnung_KAE!$AK$7,MD_JAHR,0),0)*$H1912,IF(((AD1912/12*M1912*12)+N1912)&gt;AF1912,AF1912/12,((AD1912/12*M1912*12)+N1912)/12)))</f>
        <v/>
      </c>
      <c r="P1912" s="90"/>
      <c r="Q1912" s="90"/>
      <c r="R1912" s="104">
        <f t="shared" si="263"/>
        <v>0</v>
      </c>
      <c r="T1912" s="145">
        <f t="shared" si="264"/>
        <v>0</v>
      </c>
      <c r="U1912" s="76">
        <f t="shared" ca="1" si="265"/>
        <v>0</v>
      </c>
      <c r="V1912" s="76">
        <f t="shared" ca="1" si="271"/>
        <v>0</v>
      </c>
      <c r="W1912" s="76">
        <f t="shared" ca="1" si="266"/>
        <v>0</v>
      </c>
      <c r="Y1912" s="106" t="str">
        <f t="shared" si="267"/>
        <v>prüfen</v>
      </c>
      <c r="Z1912" s="107" t="str">
        <f ca="1">IFERROR(OFFSET(MD!$U$5,MATCH(Grundlagen_Abrechnung_KAE!$E1912,MD_GENDER,0),0),"")</f>
        <v/>
      </c>
      <c r="AA1912" s="104">
        <f t="shared" si="268"/>
        <v>0</v>
      </c>
      <c r="AC1912" s="104">
        <f t="shared" si="269"/>
        <v>0</v>
      </c>
      <c r="AD1912" s="104">
        <f ca="1">IF(F1912="Arbeitgeberähnliche Stellung",OFFSET(MD!$Q$5,MATCH(Grundlagen_Abrechnung_KAE!$AK$7,MD_JAHR,0),0)*$H1912,IF(J1912&gt;0,AC1912,I1912))</f>
        <v>0</v>
      </c>
      <c r="AF1912" s="85" t="e">
        <f ca="1">OFFSET(MD!$P$5,MATCH($AK$7,MD_JAHR,0),0)*12</f>
        <v>#VALUE!</v>
      </c>
      <c r="AG1912" s="85">
        <f t="shared" si="270"/>
        <v>0</v>
      </c>
      <c r="AH1912" s="81"/>
      <c r="AJ1912" s="72"/>
      <c r="AK1912" s="72"/>
      <c r="AL1912" s="72"/>
      <c r="AM1912" s="72"/>
      <c r="AN1912" s="72"/>
    </row>
    <row r="1913" spans="2:40" ht="15" customHeight="1" x14ac:dyDescent="0.2">
      <c r="B1913" s="78"/>
      <c r="C1913" s="78"/>
      <c r="D1913" s="78"/>
      <c r="E1913" s="79"/>
      <c r="F1913" s="80"/>
      <c r="G1913" s="73"/>
      <c r="H1913" s="82"/>
      <c r="I1913" s="93"/>
      <c r="J1913" s="90"/>
      <c r="K1913" s="83"/>
      <c r="L1913" s="83"/>
      <c r="M1913" s="84"/>
      <c r="N1913" s="83"/>
      <c r="O1913" s="104" t="str">
        <f ca="1">IF($B1913="","",IF(F1913="Arbeitgeberähnliche Stellung",OFFSET(MD!$Q$5,MATCH(Grundlagen_Abrechnung_KAE!$AK$7,MD_JAHR,0),0)*$H1913,IF(((AD1913/12*M1913*12)+N1913)&gt;AF1913,AF1913/12,((AD1913/12*M1913*12)+N1913)/12)))</f>
        <v/>
      </c>
      <c r="P1913" s="90"/>
      <c r="Q1913" s="90"/>
      <c r="R1913" s="104">
        <f t="shared" si="263"/>
        <v>0</v>
      </c>
      <c r="T1913" s="145">
        <f t="shared" si="264"/>
        <v>0</v>
      </c>
      <c r="U1913" s="76">
        <f t="shared" ca="1" si="265"/>
        <v>0</v>
      </c>
      <c r="V1913" s="76">
        <f t="shared" ca="1" si="271"/>
        <v>0</v>
      </c>
      <c r="W1913" s="76">
        <f t="shared" ca="1" si="266"/>
        <v>0</v>
      </c>
      <c r="Y1913" s="106" t="str">
        <f t="shared" si="267"/>
        <v>prüfen</v>
      </c>
      <c r="Z1913" s="107" t="str">
        <f ca="1">IFERROR(OFFSET(MD!$U$5,MATCH(Grundlagen_Abrechnung_KAE!$E1913,MD_GENDER,0),0),"")</f>
        <v/>
      </c>
      <c r="AA1913" s="104">
        <f t="shared" si="268"/>
        <v>0</v>
      </c>
      <c r="AC1913" s="104">
        <f t="shared" si="269"/>
        <v>0</v>
      </c>
      <c r="AD1913" s="104">
        <f ca="1">IF(F1913="Arbeitgeberähnliche Stellung",OFFSET(MD!$Q$5,MATCH(Grundlagen_Abrechnung_KAE!$AK$7,MD_JAHR,0),0)*$H1913,IF(J1913&gt;0,AC1913,I1913))</f>
        <v>0</v>
      </c>
      <c r="AF1913" s="85" t="e">
        <f ca="1">OFFSET(MD!$P$5,MATCH($AK$7,MD_JAHR,0),0)*12</f>
        <v>#VALUE!</v>
      </c>
      <c r="AG1913" s="85">
        <f t="shared" si="270"/>
        <v>0</v>
      </c>
      <c r="AH1913" s="81"/>
      <c r="AJ1913" s="72"/>
      <c r="AK1913" s="72"/>
      <c r="AL1913" s="72"/>
      <c r="AM1913" s="72"/>
      <c r="AN1913" s="72"/>
    </row>
    <row r="1914" spans="2:40" ht="15" customHeight="1" x14ac:dyDescent="0.2">
      <c r="B1914" s="78"/>
      <c r="C1914" s="78"/>
      <c r="D1914" s="78"/>
      <c r="E1914" s="79"/>
      <c r="F1914" s="80"/>
      <c r="G1914" s="73"/>
      <c r="H1914" s="82"/>
      <c r="I1914" s="93"/>
      <c r="J1914" s="90"/>
      <c r="K1914" s="83"/>
      <c r="L1914" s="83"/>
      <c r="M1914" s="84"/>
      <c r="N1914" s="83"/>
      <c r="O1914" s="104" t="str">
        <f ca="1">IF($B1914="","",IF(F1914="Arbeitgeberähnliche Stellung",OFFSET(MD!$Q$5,MATCH(Grundlagen_Abrechnung_KAE!$AK$7,MD_JAHR,0),0)*$H1914,IF(((AD1914/12*M1914*12)+N1914)&gt;AF1914,AF1914/12,((AD1914/12*M1914*12)+N1914)/12)))</f>
        <v/>
      </c>
      <c r="P1914" s="90"/>
      <c r="Q1914" s="90"/>
      <c r="R1914" s="104">
        <f t="shared" si="263"/>
        <v>0</v>
      </c>
      <c r="T1914" s="145">
        <f t="shared" si="264"/>
        <v>0</v>
      </c>
      <c r="U1914" s="76">
        <f t="shared" ca="1" si="265"/>
        <v>0</v>
      </c>
      <c r="V1914" s="76">
        <f t="shared" ca="1" si="271"/>
        <v>0</v>
      </c>
      <c r="W1914" s="76">
        <f t="shared" ca="1" si="266"/>
        <v>0</v>
      </c>
      <c r="Y1914" s="106" t="str">
        <f t="shared" si="267"/>
        <v>prüfen</v>
      </c>
      <c r="Z1914" s="107" t="str">
        <f ca="1">IFERROR(OFFSET(MD!$U$5,MATCH(Grundlagen_Abrechnung_KAE!$E1914,MD_GENDER,0),0),"")</f>
        <v/>
      </c>
      <c r="AA1914" s="104">
        <f t="shared" si="268"/>
        <v>0</v>
      </c>
      <c r="AC1914" s="104">
        <f t="shared" si="269"/>
        <v>0</v>
      </c>
      <c r="AD1914" s="104">
        <f ca="1">IF(F1914="Arbeitgeberähnliche Stellung",OFFSET(MD!$Q$5,MATCH(Grundlagen_Abrechnung_KAE!$AK$7,MD_JAHR,0),0)*$H1914,IF(J1914&gt;0,AC1914,I1914))</f>
        <v>0</v>
      </c>
      <c r="AF1914" s="85" t="e">
        <f ca="1">OFFSET(MD!$P$5,MATCH($AK$7,MD_JAHR,0),0)*12</f>
        <v>#VALUE!</v>
      </c>
      <c r="AG1914" s="85">
        <f t="shared" si="270"/>
        <v>0</v>
      </c>
      <c r="AH1914" s="81"/>
      <c r="AJ1914" s="72"/>
      <c r="AK1914" s="72"/>
      <c r="AL1914" s="72"/>
      <c r="AM1914" s="72"/>
      <c r="AN1914" s="72"/>
    </row>
    <row r="1915" spans="2:40" ht="15" customHeight="1" x14ac:dyDescent="0.2">
      <c r="B1915" s="78"/>
      <c r="C1915" s="78"/>
      <c r="D1915" s="78"/>
      <c r="E1915" s="79"/>
      <c r="F1915" s="80"/>
      <c r="G1915" s="73"/>
      <c r="H1915" s="82"/>
      <c r="I1915" s="93"/>
      <c r="J1915" s="90"/>
      <c r="K1915" s="83"/>
      <c r="L1915" s="83"/>
      <c r="M1915" s="84"/>
      <c r="N1915" s="83"/>
      <c r="O1915" s="104" t="str">
        <f ca="1">IF($B1915="","",IF(F1915="Arbeitgeberähnliche Stellung",OFFSET(MD!$Q$5,MATCH(Grundlagen_Abrechnung_KAE!$AK$7,MD_JAHR,0),0)*$H1915,IF(((AD1915/12*M1915*12)+N1915)&gt;AF1915,AF1915/12,((AD1915/12*M1915*12)+N1915)/12)))</f>
        <v/>
      </c>
      <c r="P1915" s="90"/>
      <c r="Q1915" s="90"/>
      <c r="R1915" s="104">
        <f t="shared" si="263"/>
        <v>0</v>
      </c>
      <c r="T1915" s="145">
        <f t="shared" si="264"/>
        <v>0</v>
      </c>
      <c r="U1915" s="76">
        <f t="shared" ca="1" si="265"/>
        <v>0</v>
      </c>
      <c r="V1915" s="76">
        <f t="shared" ca="1" si="271"/>
        <v>0</v>
      </c>
      <c r="W1915" s="76">
        <f t="shared" ca="1" si="266"/>
        <v>0</v>
      </c>
      <c r="Y1915" s="106" t="str">
        <f t="shared" si="267"/>
        <v>prüfen</v>
      </c>
      <c r="Z1915" s="107" t="str">
        <f ca="1">IFERROR(OFFSET(MD!$U$5,MATCH(Grundlagen_Abrechnung_KAE!$E1915,MD_GENDER,0),0),"")</f>
        <v/>
      </c>
      <c r="AA1915" s="104">
        <f t="shared" si="268"/>
        <v>0</v>
      </c>
      <c r="AC1915" s="104">
        <f t="shared" si="269"/>
        <v>0</v>
      </c>
      <c r="AD1915" s="104">
        <f ca="1">IF(F1915="Arbeitgeberähnliche Stellung",OFFSET(MD!$Q$5,MATCH(Grundlagen_Abrechnung_KAE!$AK$7,MD_JAHR,0),0)*$H1915,IF(J1915&gt;0,AC1915,I1915))</f>
        <v>0</v>
      </c>
      <c r="AF1915" s="85" t="e">
        <f ca="1">OFFSET(MD!$P$5,MATCH($AK$7,MD_JAHR,0),0)*12</f>
        <v>#VALUE!</v>
      </c>
      <c r="AG1915" s="85">
        <f t="shared" si="270"/>
        <v>0</v>
      </c>
      <c r="AH1915" s="81"/>
      <c r="AJ1915" s="72"/>
      <c r="AK1915" s="72"/>
      <c r="AL1915" s="72"/>
      <c r="AM1915" s="72"/>
      <c r="AN1915" s="72"/>
    </row>
    <row r="1916" spans="2:40" ht="15" customHeight="1" x14ac:dyDescent="0.2">
      <c r="B1916" s="78"/>
      <c r="C1916" s="78"/>
      <c r="D1916" s="78"/>
      <c r="E1916" s="79"/>
      <c r="F1916" s="80"/>
      <c r="G1916" s="73"/>
      <c r="H1916" s="82"/>
      <c r="I1916" s="93"/>
      <c r="J1916" s="90"/>
      <c r="K1916" s="83"/>
      <c r="L1916" s="83"/>
      <c r="M1916" s="84"/>
      <c r="N1916" s="83"/>
      <c r="O1916" s="104" t="str">
        <f ca="1">IF($B1916="","",IF(F1916="Arbeitgeberähnliche Stellung",OFFSET(MD!$Q$5,MATCH(Grundlagen_Abrechnung_KAE!$AK$7,MD_JAHR,0),0)*$H1916,IF(((AD1916/12*M1916*12)+N1916)&gt;AF1916,AF1916/12,((AD1916/12*M1916*12)+N1916)/12)))</f>
        <v/>
      </c>
      <c r="P1916" s="90"/>
      <c r="Q1916" s="90"/>
      <c r="R1916" s="104">
        <f t="shared" si="263"/>
        <v>0</v>
      </c>
      <c r="T1916" s="145">
        <f t="shared" si="264"/>
        <v>0</v>
      </c>
      <c r="U1916" s="76">
        <f t="shared" ca="1" si="265"/>
        <v>0</v>
      </c>
      <c r="V1916" s="76">
        <f t="shared" ca="1" si="271"/>
        <v>0</v>
      </c>
      <c r="W1916" s="76">
        <f t="shared" ca="1" si="266"/>
        <v>0</v>
      </c>
      <c r="Y1916" s="106" t="str">
        <f t="shared" si="267"/>
        <v>prüfen</v>
      </c>
      <c r="Z1916" s="107" t="str">
        <f ca="1">IFERROR(OFFSET(MD!$U$5,MATCH(Grundlagen_Abrechnung_KAE!$E1916,MD_GENDER,0),0),"")</f>
        <v/>
      </c>
      <c r="AA1916" s="104">
        <f t="shared" si="268"/>
        <v>0</v>
      </c>
      <c r="AC1916" s="104">
        <f t="shared" si="269"/>
        <v>0</v>
      </c>
      <c r="AD1916" s="104">
        <f ca="1">IF(F1916="Arbeitgeberähnliche Stellung",OFFSET(MD!$Q$5,MATCH(Grundlagen_Abrechnung_KAE!$AK$7,MD_JAHR,0),0)*$H1916,IF(J1916&gt;0,AC1916,I1916))</f>
        <v>0</v>
      </c>
      <c r="AF1916" s="85" t="e">
        <f ca="1">OFFSET(MD!$P$5,MATCH($AK$7,MD_JAHR,0),0)*12</f>
        <v>#VALUE!</v>
      </c>
      <c r="AG1916" s="85">
        <f t="shared" si="270"/>
        <v>0</v>
      </c>
      <c r="AH1916" s="81"/>
      <c r="AJ1916" s="72"/>
      <c r="AK1916" s="72"/>
      <c r="AL1916" s="72"/>
      <c r="AM1916" s="72"/>
      <c r="AN1916" s="72"/>
    </row>
    <row r="1917" spans="2:40" ht="15" customHeight="1" x14ac:dyDescent="0.2">
      <c r="B1917" s="78"/>
      <c r="C1917" s="78"/>
      <c r="D1917" s="78"/>
      <c r="E1917" s="79"/>
      <c r="F1917" s="80"/>
      <c r="G1917" s="73"/>
      <c r="H1917" s="82"/>
      <c r="I1917" s="93"/>
      <c r="J1917" s="90"/>
      <c r="K1917" s="83"/>
      <c r="L1917" s="83"/>
      <c r="M1917" s="84"/>
      <c r="N1917" s="83"/>
      <c r="O1917" s="104" t="str">
        <f ca="1">IF($B1917="","",IF(F1917="Arbeitgeberähnliche Stellung",OFFSET(MD!$Q$5,MATCH(Grundlagen_Abrechnung_KAE!$AK$7,MD_JAHR,0),0)*$H1917,IF(((AD1917/12*M1917*12)+N1917)&gt;AF1917,AF1917/12,((AD1917/12*M1917*12)+N1917)/12)))</f>
        <v/>
      </c>
      <c r="P1917" s="90"/>
      <c r="Q1917" s="90"/>
      <c r="R1917" s="104">
        <f t="shared" si="263"/>
        <v>0</v>
      </c>
      <c r="T1917" s="145">
        <f t="shared" si="264"/>
        <v>0</v>
      </c>
      <c r="U1917" s="76">
        <f t="shared" ca="1" si="265"/>
        <v>0</v>
      </c>
      <c r="V1917" s="76">
        <f t="shared" ca="1" si="271"/>
        <v>0</v>
      </c>
      <c r="W1917" s="76">
        <f t="shared" ca="1" si="266"/>
        <v>0</v>
      </c>
      <c r="Y1917" s="106" t="str">
        <f t="shared" si="267"/>
        <v>prüfen</v>
      </c>
      <c r="Z1917" s="107" t="str">
        <f ca="1">IFERROR(OFFSET(MD!$U$5,MATCH(Grundlagen_Abrechnung_KAE!$E1917,MD_GENDER,0),0),"")</f>
        <v/>
      </c>
      <c r="AA1917" s="104">
        <f t="shared" si="268"/>
        <v>0</v>
      </c>
      <c r="AC1917" s="104">
        <f t="shared" si="269"/>
        <v>0</v>
      </c>
      <c r="AD1917" s="104">
        <f ca="1">IF(F1917="Arbeitgeberähnliche Stellung",OFFSET(MD!$Q$5,MATCH(Grundlagen_Abrechnung_KAE!$AK$7,MD_JAHR,0),0)*$H1917,IF(J1917&gt;0,AC1917,I1917))</f>
        <v>0</v>
      </c>
      <c r="AF1917" s="85" t="e">
        <f ca="1">OFFSET(MD!$P$5,MATCH($AK$7,MD_JAHR,0),0)*12</f>
        <v>#VALUE!</v>
      </c>
      <c r="AG1917" s="85">
        <f t="shared" si="270"/>
        <v>0</v>
      </c>
      <c r="AH1917" s="81"/>
      <c r="AJ1917" s="72"/>
      <c r="AK1917" s="72"/>
      <c r="AL1917" s="72"/>
      <c r="AM1917" s="72"/>
      <c r="AN1917" s="72"/>
    </row>
    <row r="1918" spans="2:40" ht="15" customHeight="1" x14ac:dyDescent="0.2">
      <c r="B1918" s="78"/>
      <c r="C1918" s="78"/>
      <c r="D1918" s="78"/>
      <c r="E1918" s="79"/>
      <c r="F1918" s="80"/>
      <c r="G1918" s="73"/>
      <c r="H1918" s="82"/>
      <c r="I1918" s="93"/>
      <c r="J1918" s="90"/>
      <c r="K1918" s="83"/>
      <c r="L1918" s="83"/>
      <c r="M1918" s="84"/>
      <c r="N1918" s="83"/>
      <c r="O1918" s="104" t="str">
        <f ca="1">IF($B1918="","",IF(F1918="Arbeitgeberähnliche Stellung",OFFSET(MD!$Q$5,MATCH(Grundlagen_Abrechnung_KAE!$AK$7,MD_JAHR,0),0)*$H1918,IF(((AD1918/12*M1918*12)+N1918)&gt;AF1918,AF1918/12,((AD1918/12*M1918*12)+N1918)/12)))</f>
        <v/>
      </c>
      <c r="P1918" s="90"/>
      <c r="Q1918" s="90"/>
      <c r="R1918" s="104">
        <f t="shared" si="263"/>
        <v>0</v>
      </c>
      <c r="T1918" s="145">
        <f t="shared" si="264"/>
        <v>0</v>
      </c>
      <c r="U1918" s="76">
        <f t="shared" ca="1" si="265"/>
        <v>0</v>
      </c>
      <c r="V1918" s="76">
        <f t="shared" ca="1" si="271"/>
        <v>0</v>
      </c>
      <c r="W1918" s="76">
        <f t="shared" ca="1" si="266"/>
        <v>0</v>
      </c>
      <c r="Y1918" s="106" t="str">
        <f t="shared" si="267"/>
        <v>prüfen</v>
      </c>
      <c r="Z1918" s="107" t="str">
        <f ca="1">IFERROR(OFFSET(MD!$U$5,MATCH(Grundlagen_Abrechnung_KAE!$E1918,MD_GENDER,0),0),"")</f>
        <v/>
      </c>
      <c r="AA1918" s="104">
        <f t="shared" si="268"/>
        <v>0</v>
      </c>
      <c r="AC1918" s="104">
        <f t="shared" si="269"/>
        <v>0</v>
      </c>
      <c r="AD1918" s="104">
        <f ca="1">IF(F1918="Arbeitgeberähnliche Stellung",OFFSET(MD!$Q$5,MATCH(Grundlagen_Abrechnung_KAE!$AK$7,MD_JAHR,0),0)*$H1918,IF(J1918&gt;0,AC1918,I1918))</f>
        <v>0</v>
      </c>
      <c r="AF1918" s="85" t="e">
        <f ca="1">OFFSET(MD!$P$5,MATCH($AK$7,MD_JAHR,0),0)*12</f>
        <v>#VALUE!</v>
      </c>
      <c r="AG1918" s="85">
        <f t="shared" si="270"/>
        <v>0</v>
      </c>
      <c r="AH1918" s="81"/>
      <c r="AJ1918" s="72"/>
      <c r="AK1918" s="72"/>
      <c r="AL1918" s="72"/>
      <c r="AM1918" s="72"/>
      <c r="AN1918" s="72"/>
    </row>
    <row r="1919" spans="2:40" ht="15" customHeight="1" x14ac:dyDescent="0.2">
      <c r="B1919" s="78"/>
      <c r="C1919" s="78"/>
      <c r="D1919" s="78"/>
      <c r="E1919" s="79"/>
      <c r="F1919" s="80"/>
      <c r="G1919" s="73"/>
      <c r="H1919" s="82"/>
      <c r="I1919" s="93"/>
      <c r="J1919" s="90"/>
      <c r="K1919" s="83"/>
      <c r="L1919" s="83"/>
      <c r="M1919" s="84"/>
      <c r="N1919" s="83"/>
      <c r="O1919" s="104" t="str">
        <f ca="1">IF($B1919="","",IF(F1919="Arbeitgeberähnliche Stellung",OFFSET(MD!$Q$5,MATCH(Grundlagen_Abrechnung_KAE!$AK$7,MD_JAHR,0),0)*$H1919,IF(((AD1919/12*M1919*12)+N1919)&gt;AF1919,AF1919/12,((AD1919/12*M1919*12)+N1919)/12)))</f>
        <v/>
      </c>
      <c r="P1919" s="90"/>
      <c r="Q1919" s="90"/>
      <c r="R1919" s="104">
        <f t="shared" si="263"/>
        <v>0</v>
      </c>
      <c r="T1919" s="145">
        <f t="shared" si="264"/>
        <v>0</v>
      </c>
      <c r="U1919" s="76">
        <f t="shared" ca="1" si="265"/>
        <v>0</v>
      </c>
      <c r="V1919" s="76">
        <f t="shared" ca="1" si="271"/>
        <v>0</v>
      </c>
      <c r="W1919" s="76">
        <f t="shared" ca="1" si="266"/>
        <v>0</v>
      </c>
      <c r="Y1919" s="106" t="str">
        <f t="shared" si="267"/>
        <v>prüfen</v>
      </c>
      <c r="Z1919" s="107" t="str">
        <f ca="1">IFERROR(OFFSET(MD!$U$5,MATCH(Grundlagen_Abrechnung_KAE!$E1919,MD_GENDER,0),0),"")</f>
        <v/>
      </c>
      <c r="AA1919" s="104">
        <f t="shared" si="268"/>
        <v>0</v>
      </c>
      <c r="AC1919" s="104">
        <f t="shared" si="269"/>
        <v>0</v>
      </c>
      <c r="AD1919" s="104">
        <f ca="1">IF(F1919="Arbeitgeberähnliche Stellung",OFFSET(MD!$Q$5,MATCH(Grundlagen_Abrechnung_KAE!$AK$7,MD_JAHR,0),0)*$H1919,IF(J1919&gt;0,AC1919,I1919))</f>
        <v>0</v>
      </c>
      <c r="AF1919" s="85" t="e">
        <f ca="1">OFFSET(MD!$P$5,MATCH($AK$7,MD_JAHR,0),0)*12</f>
        <v>#VALUE!</v>
      </c>
      <c r="AG1919" s="85">
        <f t="shared" si="270"/>
        <v>0</v>
      </c>
      <c r="AH1919" s="81"/>
      <c r="AJ1919" s="72"/>
      <c r="AK1919" s="72"/>
      <c r="AL1919" s="72"/>
      <c r="AM1919" s="72"/>
      <c r="AN1919" s="72"/>
    </row>
    <row r="1920" spans="2:40" ht="15" customHeight="1" x14ac:dyDescent="0.2">
      <c r="B1920" s="78"/>
      <c r="C1920" s="78"/>
      <c r="D1920" s="78"/>
      <c r="E1920" s="79"/>
      <c r="F1920" s="80"/>
      <c r="G1920" s="73"/>
      <c r="H1920" s="82"/>
      <c r="I1920" s="93"/>
      <c r="J1920" s="90"/>
      <c r="K1920" s="83"/>
      <c r="L1920" s="83"/>
      <c r="M1920" s="84"/>
      <c r="N1920" s="83"/>
      <c r="O1920" s="104" t="str">
        <f ca="1">IF($B1920="","",IF(F1920="Arbeitgeberähnliche Stellung",OFFSET(MD!$Q$5,MATCH(Grundlagen_Abrechnung_KAE!$AK$7,MD_JAHR,0),0)*$H1920,IF(((AD1920/12*M1920*12)+N1920)&gt;AF1920,AF1920/12,((AD1920/12*M1920*12)+N1920)/12)))</f>
        <v/>
      </c>
      <c r="P1920" s="90"/>
      <c r="Q1920" s="90"/>
      <c r="R1920" s="104">
        <f t="shared" si="263"/>
        <v>0</v>
      </c>
      <c r="T1920" s="145">
        <f t="shared" si="264"/>
        <v>0</v>
      </c>
      <c r="U1920" s="76">
        <f t="shared" ca="1" si="265"/>
        <v>0</v>
      </c>
      <c r="V1920" s="76">
        <f t="shared" ca="1" si="271"/>
        <v>0</v>
      </c>
      <c r="W1920" s="76">
        <f t="shared" ca="1" si="266"/>
        <v>0</v>
      </c>
      <c r="Y1920" s="106" t="str">
        <f t="shared" si="267"/>
        <v>prüfen</v>
      </c>
      <c r="Z1920" s="107" t="str">
        <f ca="1">IFERROR(OFFSET(MD!$U$5,MATCH(Grundlagen_Abrechnung_KAE!$E1920,MD_GENDER,0),0),"")</f>
        <v/>
      </c>
      <c r="AA1920" s="104">
        <f t="shared" si="268"/>
        <v>0</v>
      </c>
      <c r="AC1920" s="104">
        <f t="shared" si="269"/>
        <v>0</v>
      </c>
      <c r="AD1920" s="104">
        <f ca="1">IF(F1920="Arbeitgeberähnliche Stellung",OFFSET(MD!$Q$5,MATCH(Grundlagen_Abrechnung_KAE!$AK$7,MD_JAHR,0),0)*$H1920,IF(J1920&gt;0,AC1920,I1920))</f>
        <v>0</v>
      </c>
      <c r="AF1920" s="85" t="e">
        <f ca="1">OFFSET(MD!$P$5,MATCH($AK$7,MD_JAHR,0),0)*12</f>
        <v>#VALUE!</v>
      </c>
      <c r="AG1920" s="85">
        <f t="shared" si="270"/>
        <v>0</v>
      </c>
      <c r="AH1920" s="81"/>
      <c r="AJ1920" s="72"/>
      <c r="AK1920" s="72"/>
      <c r="AL1920" s="72"/>
      <c r="AM1920" s="72"/>
      <c r="AN1920" s="72"/>
    </row>
    <row r="1921" spans="2:40" ht="15" customHeight="1" x14ac:dyDescent="0.2">
      <c r="B1921" s="78"/>
      <c r="C1921" s="78"/>
      <c r="D1921" s="78"/>
      <c r="E1921" s="79"/>
      <c r="F1921" s="80"/>
      <c r="G1921" s="73"/>
      <c r="H1921" s="82"/>
      <c r="I1921" s="93"/>
      <c r="J1921" s="90"/>
      <c r="K1921" s="83"/>
      <c r="L1921" s="83"/>
      <c r="M1921" s="84"/>
      <c r="N1921" s="83"/>
      <c r="O1921" s="104" t="str">
        <f ca="1">IF($B1921="","",IF(F1921="Arbeitgeberähnliche Stellung",OFFSET(MD!$Q$5,MATCH(Grundlagen_Abrechnung_KAE!$AK$7,MD_JAHR,0),0)*$H1921,IF(((AD1921/12*M1921*12)+N1921)&gt;AF1921,AF1921/12,((AD1921/12*M1921*12)+N1921)/12)))</f>
        <v/>
      </c>
      <c r="P1921" s="90"/>
      <c r="Q1921" s="90"/>
      <c r="R1921" s="104">
        <f t="shared" si="263"/>
        <v>0</v>
      </c>
      <c r="T1921" s="145">
        <f t="shared" si="264"/>
        <v>0</v>
      </c>
      <c r="U1921" s="76">
        <f t="shared" ca="1" si="265"/>
        <v>0</v>
      </c>
      <c r="V1921" s="76">
        <f t="shared" ca="1" si="271"/>
        <v>0</v>
      </c>
      <c r="W1921" s="76">
        <f t="shared" ca="1" si="266"/>
        <v>0</v>
      </c>
      <c r="Y1921" s="106" t="str">
        <f t="shared" si="267"/>
        <v>prüfen</v>
      </c>
      <c r="Z1921" s="107" t="str">
        <f ca="1">IFERROR(OFFSET(MD!$U$5,MATCH(Grundlagen_Abrechnung_KAE!$E1921,MD_GENDER,0),0),"")</f>
        <v/>
      </c>
      <c r="AA1921" s="104">
        <f t="shared" si="268"/>
        <v>0</v>
      </c>
      <c r="AC1921" s="104">
        <f t="shared" si="269"/>
        <v>0</v>
      </c>
      <c r="AD1921" s="104">
        <f ca="1">IF(F1921="Arbeitgeberähnliche Stellung",OFFSET(MD!$Q$5,MATCH(Grundlagen_Abrechnung_KAE!$AK$7,MD_JAHR,0),0)*$H1921,IF(J1921&gt;0,AC1921,I1921))</f>
        <v>0</v>
      </c>
      <c r="AF1921" s="85" t="e">
        <f ca="1">OFFSET(MD!$P$5,MATCH($AK$7,MD_JAHR,0),0)*12</f>
        <v>#VALUE!</v>
      </c>
      <c r="AG1921" s="85">
        <f t="shared" si="270"/>
        <v>0</v>
      </c>
      <c r="AH1921" s="81"/>
      <c r="AJ1921" s="72"/>
      <c r="AK1921" s="72"/>
      <c r="AL1921" s="72"/>
      <c r="AM1921" s="72"/>
      <c r="AN1921" s="72"/>
    </row>
    <row r="1922" spans="2:40" ht="15" customHeight="1" x14ac:dyDescent="0.2">
      <c r="B1922" s="78"/>
      <c r="C1922" s="78"/>
      <c r="D1922" s="78"/>
      <c r="E1922" s="79"/>
      <c r="F1922" s="80"/>
      <c r="G1922" s="73"/>
      <c r="H1922" s="82"/>
      <c r="I1922" s="93"/>
      <c r="J1922" s="90"/>
      <c r="K1922" s="83"/>
      <c r="L1922" s="83"/>
      <c r="M1922" s="84"/>
      <c r="N1922" s="83"/>
      <c r="O1922" s="104" t="str">
        <f ca="1">IF($B1922="","",IF(F1922="Arbeitgeberähnliche Stellung",OFFSET(MD!$Q$5,MATCH(Grundlagen_Abrechnung_KAE!$AK$7,MD_JAHR,0),0)*$H1922,IF(((AD1922/12*M1922*12)+N1922)&gt;AF1922,AF1922/12,((AD1922/12*M1922*12)+N1922)/12)))</f>
        <v/>
      </c>
      <c r="P1922" s="90"/>
      <c r="Q1922" s="90"/>
      <c r="R1922" s="104">
        <f t="shared" si="263"/>
        <v>0</v>
      </c>
      <c r="T1922" s="145">
        <f t="shared" si="264"/>
        <v>0</v>
      </c>
      <c r="U1922" s="76">
        <f t="shared" ca="1" si="265"/>
        <v>0</v>
      </c>
      <c r="V1922" s="76">
        <f t="shared" ca="1" si="271"/>
        <v>0</v>
      </c>
      <c r="W1922" s="76">
        <f t="shared" ca="1" si="266"/>
        <v>0</v>
      </c>
      <c r="Y1922" s="106" t="str">
        <f t="shared" si="267"/>
        <v>prüfen</v>
      </c>
      <c r="Z1922" s="107" t="str">
        <f ca="1">IFERROR(OFFSET(MD!$U$5,MATCH(Grundlagen_Abrechnung_KAE!$E1922,MD_GENDER,0),0),"")</f>
        <v/>
      </c>
      <c r="AA1922" s="104">
        <f t="shared" si="268"/>
        <v>0</v>
      </c>
      <c r="AC1922" s="104">
        <f t="shared" si="269"/>
        <v>0</v>
      </c>
      <c r="AD1922" s="104">
        <f ca="1">IF(F1922="Arbeitgeberähnliche Stellung",OFFSET(MD!$Q$5,MATCH(Grundlagen_Abrechnung_KAE!$AK$7,MD_JAHR,0),0)*$H1922,IF(J1922&gt;0,AC1922,I1922))</f>
        <v>0</v>
      </c>
      <c r="AF1922" s="85" t="e">
        <f ca="1">OFFSET(MD!$P$5,MATCH($AK$7,MD_JAHR,0),0)*12</f>
        <v>#VALUE!</v>
      </c>
      <c r="AG1922" s="85">
        <f t="shared" si="270"/>
        <v>0</v>
      </c>
      <c r="AH1922" s="81"/>
      <c r="AJ1922" s="72"/>
      <c r="AK1922" s="72"/>
      <c r="AL1922" s="72"/>
      <c r="AM1922" s="72"/>
      <c r="AN1922" s="72"/>
    </row>
    <row r="1923" spans="2:40" ht="15" customHeight="1" x14ac:dyDescent="0.2">
      <c r="B1923" s="78"/>
      <c r="C1923" s="78"/>
      <c r="D1923" s="78"/>
      <c r="E1923" s="79"/>
      <c r="F1923" s="80"/>
      <c r="G1923" s="73"/>
      <c r="H1923" s="82"/>
      <c r="I1923" s="93"/>
      <c r="J1923" s="90"/>
      <c r="K1923" s="83"/>
      <c r="L1923" s="83"/>
      <c r="M1923" s="84"/>
      <c r="N1923" s="83"/>
      <c r="O1923" s="104" t="str">
        <f ca="1">IF($B1923="","",IF(F1923="Arbeitgeberähnliche Stellung",OFFSET(MD!$Q$5,MATCH(Grundlagen_Abrechnung_KAE!$AK$7,MD_JAHR,0),0)*$H1923,IF(((AD1923/12*M1923*12)+N1923)&gt;AF1923,AF1923/12,((AD1923/12*M1923*12)+N1923)/12)))</f>
        <v/>
      </c>
      <c r="P1923" s="90"/>
      <c r="Q1923" s="90"/>
      <c r="R1923" s="104">
        <f t="shared" si="263"/>
        <v>0</v>
      </c>
      <c r="T1923" s="145">
        <f t="shared" si="264"/>
        <v>0</v>
      </c>
      <c r="U1923" s="76">
        <f t="shared" ca="1" si="265"/>
        <v>0</v>
      </c>
      <c r="V1923" s="76">
        <f t="shared" ca="1" si="271"/>
        <v>0</v>
      </c>
      <c r="W1923" s="76">
        <f t="shared" ca="1" si="266"/>
        <v>0</v>
      </c>
      <c r="Y1923" s="106" t="str">
        <f t="shared" si="267"/>
        <v>prüfen</v>
      </c>
      <c r="Z1923" s="107" t="str">
        <f ca="1">IFERROR(OFFSET(MD!$U$5,MATCH(Grundlagen_Abrechnung_KAE!$E1923,MD_GENDER,0),0),"")</f>
        <v/>
      </c>
      <c r="AA1923" s="104">
        <f t="shared" si="268"/>
        <v>0</v>
      </c>
      <c r="AC1923" s="104">
        <f t="shared" si="269"/>
        <v>0</v>
      </c>
      <c r="AD1923" s="104">
        <f ca="1">IF(F1923="Arbeitgeberähnliche Stellung",OFFSET(MD!$Q$5,MATCH(Grundlagen_Abrechnung_KAE!$AK$7,MD_JAHR,0),0)*$H1923,IF(J1923&gt;0,AC1923,I1923))</f>
        <v>0</v>
      </c>
      <c r="AF1923" s="85" t="e">
        <f ca="1">OFFSET(MD!$P$5,MATCH($AK$7,MD_JAHR,0),0)*12</f>
        <v>#VALUE!</v>
      </c>
      <c r="AG1923" s="85">
        <f t="shared" si="270"/>
        <v>0</v>
      </c>
      <c r="AH1923" s="81"/>
      <c r="AJ1923" s="72"/>
      <c r="AK1923" s="72"/>
      <c r="AL1923" s="72"/>
      <c r="AM1923" s="72"/>
      <c r="AN1923" s="72"/>
    </row>
    <row r="1924" spans="2:40" ht="15" customHeight="1" x14ac:dyDescent="0.2">
      <c r="B1924" s="78"/>
      <c r="C1924" s="78"/>
      <c r="D1924" s="78"/>
      <c r="E1924" s="79"/>
      <c r="F1924" s="80"/>
      <c r="G1924" s="73"/>
      <c r="H1924" s="82"/>
      <c r="I1924" s="93"/>
      <c r="J1924" s="90"/>
      <c r="K1924" s="83"/>
      <c r="L1924" s="83"/>
      <c r="M1924" s="84"/>
      <c r="N1924" s="83"/>
      <c r="O1924" s="104" t="str">
        <f ca="1">IF($B1924="","",IF(F1924="Arbeitgeberähnliche Stellung",OFFSET(MD!$Q$5,MATCH(Grundlagen_Abrechnung_KAE!$AK$7,MD_JAHR,0),0)*$H1924,IF(((AD1924/12*M1924*12)+N1924)&gt;AF1924,AF1924/12,((AD1924/12*M1924*12)+N1924)/12)))</f>
        <v/>
      </c>
      <c r="P1924" s="90"/>
      <c r="Q1924" s="90"/>
      <c r="R1924" s="104">
        <f t="shared" si="263"/>
        <v>0</v>
      </c>
      <c r="T1924" s="145">
        <f t="shared" si="264"/>
        <v>0</v>
      </c>
      <c r="U1924" s="76">
        <f t="shared" ca="1" si="265"/>
        <v>0</v>
      </c>
      <c r="V1924" s="76">
        <f t="shared" ca="1" si="271"/>
        <v>0</v>
      </c>
      <c r="W1924" s="76">
        <f t="shared" ca="1" si="266"/>
        <v>0</v>
      </c>
      <c r="Y1924" s="106" t="str">
        <f t="shared" si="267"/>
        <v>prüfen</v>
      </c>
      <c r="Z1924" s="107" t="str">
        <f ca="1">IFERROR(OFFSET(MD!$U$5,MATCH(Grundlagen_Abrechnung_KAE!$E1924,MD_GENDER,0),0),"")</f>
        <v/>
      </c>
      <c r="AA1924" s="104">
        <f t="shared" si="268"/>
        <v>0</v>
      </c>
      <c r="AC1924" s="104">
        <f t="shared" si="269"/>
        <v>0</v>
      </c>
      <c r="AD1924" s="104">
        <f ca="1">IF(F1924="Arbeitgeberähnliche Stellung",OFFSET(MD!$Q$5,MATCH(Grundlagen_Abrechnung_KAE!$AK$7,MD_JAHR,0),0)*$H1924,IF(J1924&gt;0,AC1924,I1924))</f>
        <v>0</v>
      </c>
      <c r="AF1924" s="85" t="e">
        <f ca="1">OFFSET(MD!$P$5,MATCH($AK$7,MD_JAHR,0),0)*12</f>
        <v>#VALUE!</v>
      </c>
      <c r="AG1924" s="85">
        <f t="shared" si="270"/>
        <v>0</v>
      </c>
      <c r="AH1924" s="81"/>
      <c r="AJ1924" s="72"/>
      <c r="AK1924" s="72"/>
      <c r="AL1924" s="72"/>
      <c r="AM1924" s="72"/>
      <c r="AN1924" s="72"/>
    </row>
    <row r="1925" spans="2:40" ht="15" customHeight="1" x14ac:dyDescent="0.2">
      <c r="B1925" s="78"/>
      <c r="C1925" s="78"/>
      <c r="D1925" s="78"/>
      <c r="E1925" s="79"/>
      <c r="F1925" s="80"/>
      <c r="G1925" s="73"/>
      <c r="H1925" s="82"/>
      <c r="I1925" s="93"/>
      <c r="J1925" s="90"/>
      <c r="K1925" s="83"/>
      <c r="L1925" s="83"/>
      <c r="M1925" s="84"/>
      <c r="N1925" s="83"/>
      <c r="O1925" s="104" t="str">
        <f ca="1">IF($B1925="","",IF(F1925="Arbeitgeberähnliche Stellung",OFFSET(MD!$Q$5,MATCH(Grundlagen_Abrechnung_KAE!$AK$7,MD_JAHR,0),0)*$H1925,IF(((AD1925/12*M1925*12)+N1925)&gt;AF1925,AF1925/12,((AD1925/12*M1925*12)+N1925)/12)))</f>
        <v/>
      </c>
      <c r="P1925" s="90"/>
      <c r="Q1925" s="90"/>
      <c r="R1925" s="104">
        <f t="shared" si="263"/>
        <v>0</v>
      </c>
      <c r="T1925" s="145">
        <f t="shared" si="264"/>
        <v>0</v>
      </c>
      <c r="U1925" s="76">
        <f t="shared" ca="1" si="265"/>
        <v>0</v>
      </c>
      <c r="V1925" s="76">
        <f t="shared" ca="1" si="271"/>
        <v>0</v>
      </c>
      <c r="W1925" s="76">
        <f t="shared" ca="1" si="266"/>
        <v>0</v>
      </c>
      <c r="Y1925" s="106" t="str">
        <f t="shared" si="267"/>
        <v>prüfen</v>
      </c>
      <c r="Z1925" s="107" t="str">
        <f ca="1">IFERROR(OFFSET(MD!$U$5,MATCH(Grundlagen_Abrechnung_KAE!$E1925,MD_GENDER,0),0),"")</f>
        <v/>
      </c>
      <c r="AA1925" s="104">
        <f t="shared" si="268"/>
        <v>0</v>
      </c>
      <c r="AC1925" s="104">
        <f t="shared" si="269"/>
        <v>0</v>
      </c>
      <c r="AD1925" s="104">
        <f ca="1">IF(F1925="Arbeitgeberähnliche Stellung",OFFSET(MD!$Q$5,MATCH(Grundlagen_Abrechnung_KAE!$AK$7,MD_JAHR,0),0)*$H1925,IF(J1925&gt;0,AC1925,I1925))</f>
        <v>0</v>
      </c>
      <c r="AF1925" s="85" t="e">
        <f ca="1">OFFSET(MD!$P$5,MATCH($AK$7,MD_JAHR,0),0)*12</f>
        <v>#VALUE!</v>
      </c>
      <c r="AG1925" s="85">
        <f t="shared" si="270"/>
        <v>0</v>
      </c>
      <c r="AH1925" s="81"/>
      <c r="AJ1925" s="72"/>
      <c r="AK1925" s="72"/>
      <c r="AL1925" s="72"/>
      <c r="AM1925" s="72"/>
      <c r="AN1925" s="72"/>
    </row>
    <row r="1926" spans="2:40" ht="15" customHeight="1" x14ac:dyDescent="0.2">
      <c r="B1926" s="78"/>
      <c r="C1926" s="78"/>
      <c r="D1926" s="78"/>
      <c r="E1926" s="79"/>
      <c r="F1926" s="80"/>
      <c r="G1926" s="73"/>
      <c r="H1926" s="82"/>
      <c r="I1926" s="93"/>
      <c r="J1926" s="90"/>
      <c r="K1926" s="83"/>
      <c r="L1926" s="83"/>
      <c r="M1926" s="84"/>
      <c r="N1926" s="83"/>
      <c r="O1926" s="104" t="str">
        <f ca="1">IF($B1926="","",IF(F1926="Arbeitgeberähnliche Stellung",OFFSET(MD!$Q$5,MATCH(Grundlagen_Abrechnung_KAE!$AK$7,MD_JAHR,0),0)*$H1926,IF(((AD1926/12*M1926*12)+N1926)&gt;AF1926,AF1926/12,((AD1926/12*M1926*12)+N1926)/12)))</f>
        <v/>
      </c>
      <c r="P1926" s="90"/>
      <c r="Q1926" s="90"/>
      <c r="R1926" s="104">
        <f t="shared" si="263"/>
        <v>0</v>
      </c>
      <c r="T1926" s="145">
        <f t="shared" si="264"/>
        <v>0</v>
      </c>
      <c r="U1926" s="76">
        <f t="shared" ca="1" si="265"/>
        <v>0</v>
      </c>
      <c r="V1926" s="76">
        <f t="shared" ca="1" si="271"/>
        <v>0</v>
      </c>
      <c r="W1926" s="76">
        <f t="shared" ca="1" si="266"/>
        <v>0</v>
      </c>
      <c r="Y1926" s="106" t="str">
        <f t="shared" si="267"/>
        <v>prüfen</v>
      </c>
      <c r="Z1926" s="107" t="str">
        <f ca="1">IFERROR(OFFSET(MD!$U$5,MATCH(Grundlagen_Abrechnung_KAE!$E1926,MD_GENDER,0),0),"")</f>
        <v/>
      </c>
      <c r="AA1926" s="104">
        <f t="shared" si="268"/>
        <v>0</v>
      </c>
      <c r="AC1926" s="104">
        <f t="shared" si="269"/>
        <v>0</v>
      </c>
      <c r="AD1926" s="104">
        <f ca="1">IF(F1926="Arbeitgeberähnliche Stellung",OFFSET(MD!$Q$5,MATCH(Grundlagen_Abrechnung_KAE!$AK$7,MD_JAHR,0),0)*$H1926,IF(J1926&gt;0,AC1926,I1926))</f>
        <v>0</v>
      </c>
      <c r="AF1926" s="85" t="e">
        <f ca="1">OFFSET(MD!$P$5,MATCH($AK$7,MD_JAHR,0),0)*12</f>
        <v>#VALUE!</v>
      </c>
      <c r="AG1926" s="85">
        <f t="shared" si="270"/>
        <v>0</v>
      </c>
      <c r="AH1926" s="81"/>
      <c r="AJ1926" s="72"/>
      <c r="AK1926" s="72"/>
      <c r="AL1926" s="72"/>
      <c r="AM1926" s="72"/>
      <c r="AN1926" s="72"/>
    </row>
    <row r="1927" spans="2:40" ht="15" customHeight="1" x14ac:dyDescent="0.2">
      <c r="B1927" s="78"/>
      <c r="C1927" s="78"/>
      <c r="D1927" s="78"/>
      <c r="E1927" s="79"/>
      <c r="F1927" s="80"/>
      <c r="G1927" s="73"/>
      <c r="H1927" s="82"/>
      <c r="I1927" s="93"/>
      <c r="J1927" s="90"/>
      <c r="K1927" s="83"/>
      <c r="L1927" s="83"/>
      <c r="M1927" s="84"/>
      <c r="N1927" s="83"/>
      <c r="O1927" s="104" t="str">
        <f ca="1">IF($B1927="","",IF(F1927="Arbeitgeberähnliche Stellung",OFFSET(MD!$Q$5,MATCH(Grundlagen_Abrechnung_KAE!$AK$7,MD_JAHR,0),0)*$H1927,IF(((AD1927/12*M1927*12)+N1927)&gt;AF1927,AF1927/12,((AD1927/12*M1927*12)+N1927)/12)))</f>
        <v/>
      </c>
      <c r="P1927" s="90"/>
      <c r="Q1927" s="90"/>
      <c r="R1927" s="104">
        <f t="shared" si="263"/>
        <v>0</v>
      </c>
      <c r="T1927" s="145">
        <f t="shared" si="264"/>
        <v>0</v>
      </c>
      <c r="U1927" s="76">
        <f t="shared" ca="1" si="265"/>
        <v>0</v>
      </c>
      <c r="V1927" s="76">
        <f t="shared" ca="1" si="271"/>
        <v>0</v>
      </c>
      <c r="W1927" s="76">
        <f t="shared" ca="1" si="266"/>
        <v>0</v>
      </c>
      <c r="Y1927" s="106" t="str">
        <f t="shared" si="267"/>
        <v>prüfen</v>
      </c>
      <c r="Z1927" s="107" t="str">
        <f ca="1">IFERROR(OFFSET(MD!$U$5,MATCH(Grundlagen_Abrechnung_KAE!$E1927,MD_GENDER,0),0),"")</f>
        <v/>
      </c>
      <c r="AA1927" s="104">
        <f t="shared" si="268"/>
        <v>0</v>
      </c>
      <c r="AC1927" s="104">
        <f t="shared" si="269"/>
        <v>0</v>
      </c>
      <c r="AD1927" s="104">
        <f ca="1">IF(F1927="Arbeitgeberähnliche Stellung",OFFSET(MD!$Q$5,MATCH(Grundlagen_Abrechnung_KAE!$AK$7,MD_JAHR,0),0)*$H1927,IF(J1927&gt;0,AC1927,I1927))</f>
        <v>0</v>
      </c>
      <c r="AF1927" s="85" t="e">
        <f ca="1">OFFSET(MD!$P$5,MATCH($AK$7,MD_JAHR,0),0)*12</f>
        <v>#VALUE!</v>
      </c>
      <c r="AG1927" s="85">
        <f t="shared" si="270"/>
        <v>0</v>
      </c>
      <c r="AH1927" s="81"/>
      <c r="AJ1927" s="72"/>
      <c r="AK1927" s="72"/>
      <c r="AL1927" s="72"/>
      <c r="AM1927" s="72"/>
      <c r="AN1927" s="72"/>
    </row>
    <row r="1928" spans="2:40" ht="15" customHeight="1" x14ac:dyDescent="0.2">
      <c r="B1928" s="78"/>
      <c r="C1928" s="78"/>
      <c r="D1928" s="78"/>
      <c r="E1928" s="79"/>
      <c r="F1928" s="80"/>
      <c r="G1928" s="73"/>
      <c r="H1928" s="82"/>
      <c r="I1928" s="93"/>
      <c r="J1928" s="90"/>
      <c r="K1928" s="83"/>
      <c r="L1928" s="83"/>
      <c r="M1928" s="84"/>
      <c r="N1928" s="83"/>
      <c r="O1928" s="104" t="str">
        <f ca="1">IF($B1928="","",IF(F1928="Arbeitgeberähnliche Stellung",OFFSET(MD!$Q$5,MATCH(Grundlagen_Abrechnung_KAE!$AK$7,MD_JAHR,0),0)*$H1928,IF(((AD1928/12*M1928*12)+N1928)&gt;AF1928,AF1928/12,((AD1928/12*M1928*12)+N1928)/12)))</f>
        <v/>
      </c>
      <c r="P1928" s="90"/>
      <c r="Q1928" s="90"/>
      <c r="R1928" s="104">
        <f t="shared" si="263"/>
        <v>0</v>
      </c>
      <c r="T1928" s="145">
        <f t="shared" si="264"/>
        <v>0</v>
      </c>
      <c r="U1928" s="76">
        <f t="shared" ca="1" si="265"/>
        <v>0</v>
      </c>
      <c r="V1928" s="76">
        <f t="shared" ca="1" si="271"/>
        <v>0</v>
      </c>
      <c r="W1928" s="76">
        <f t="shared" ca="1" si="266"/>
        <v>0</v>
      </c>
      <c r="Y1928" s="106" t="str">
        <f t="shared" si="267"/>
        <v>prüfen</v>
      </c>
      <c r="Z1928" s="107" t="str">
        <f ca="1">IFERROR(OFFSET(MD!$U$5,MATCH(Grundlagen_Abrechnung_KAE!$E1928,MD_GENDER,0),0),"")</f>
        <v/>
      </c>
      <c r="AA1928" s="104">
        <f t="shared" si="268"/>
        <v>0</v>
      </c>
      <c r="AC1928" s="104">
        <f t="shared" si="269"/>
        <v>0</v>
      </c>
      <c r="AD1928" s="104">
        <f ca="1">IF(F1928="Arbeitgeberähnliche Stellung",OFFSET(MD!$Q$5,MATCH(Grundlagen_Abrechnung_KAE!$AK$7,MD_JAHR,0),0)*$H1928,IF(J1928&gt;0,AC1928,I1928))</f>
        <v>0</v>
      </c>
      <c r="AF1928" s="85" t="e">
        <f ca="1">OFFSET(MD!$P$5,MATCH($AK$7,MD_JAHR,0),0)*12</f>
        <v>#VALUE!</v>
      </c>
      <c r="AG1928" s="85">
        <f t="shared" si="270"/>
        <v>0</v>
      </c>
      <c r="AH1928" s="81"/>
      <c r="AJ1928" s="72"/>
      <c r="AK1928" s="72"/>
      <c r="AL1928" s="72"/>
      <c r="AM1928" s="72"/>
      <c r="AN1928" s="72"/>
    </row>
    <row r="1929" spans="2:40" ht="15" customHeight="1" x14ac:dyDescent="0.2">
      <c r="B1929" s="78"/>
      <c r="C1929" s="78"/>
      <c r="D1929" s="78"/>
      <c r="E1929" s="79"/>
      <c r="F1929" s="80"/>
      <c r="G1929" s="73"/>
      <c r="H1929" s="82"/>
      <c r="I1929" s="93"/>
      <c r="J1929" s="90"/>
      <c r="K1929" s="83"/>
      <c r="L1929" s="83"/>
      <c r="M1929" s="84"/>
      <c r="N1929" s="83"/>
      <c r="O1929" s="104" t="str">
        <f ca="1">IF($B1929="","",IF(F1929="Arbeitgeberähnliche Stellung",OFFSET(MD!$Q$5,MATCH(Grundlagen_Abrechnung_KAE!$AK$7,MD_JAHR,0),0)*$H1929,IF(((AD1929/12*M1929*12)+N1929)&gt;AF1929,AF1929/12,((AD1929/12*M1929*12)+N1929)/12)))</f>
        <v/>
      </c>
      <c r="P1929" s="90"/>
      <c r="Q1929" s="90"/>
      <c r="R1929" s="104">
        <f t="shared" si="263"/>
        <v>0</v>
      </c>
      <c r="T1929" s="145">
        <f t="shared" si="264"/>
        <v>0</v>
      </c>
      <c r="U1929" s="76">
        <f t="shared" ca="1" si="265"/>
        <v>0</v>
      </c>
      <c r="V1929" s="76">
        <f t="shared" ca="1" si="271"/>
        <v>0</v>
      </c>
      <c r="W1929" s="76">
        <f t="shared" ca="1" si="266"/>
        <v>0</v>
      </c>
      <c r="Y1929" s="106" t="str">
        <f t="shared" si="267"/>
        <v>prüfen</v>
      </c>
      <c r="Z1929" s="107" t="str">
        <f ca="1">IFERROR(OFFSET(MD!$U$5,MATCH(Grundlagen_Abrechnung_KAE!$E1929,MD_GENDER,0),0),"")</f>
        <v/>
      </c>
      <c r="AA1929" s="104">
        <f t="shared" si="268"/>
        <v>0</v>
      </c>
      <c r="AC1929" s="104">
        <f t="shared" si="269"/>
        <v>0</v>
      </c>
      <c r="AD1929" s="104">
        <f ca="1">IF(F1929="Arbeitgeberähnliche Stellung",OFFSET(MD!$Q$5,MATCH(Grundlagen_Abrechnung_KAE!$AK$7,MD_JAHR,0),0)*$H1929,IF(J1929&gt;0,AC1929,I1929))</f>
        <v>0</v>
      </c>
      <c r="AF1929" s="85" t="e">
        <f ca="1">OFFSET(MD!$P$5,MATCH($AK$7,MD_JAHR,0),0)*12</f>
        <v>#VALUE!</v>
      </c>
      <c r="AG1929" s="85">
        <f t="shared" si="270"/>
        <v>0</v>
      </c>
      <c r="AH1929" s="81"/>
      <c r="AJ1929" s="72"/>
      <c r="AK1929" s="72"/>
      <c r="AL1929" s="72"/>
      <c r="AM1929" s="72"/>
      <c r="AN1929" s="72"/>
    </row>
    <row r="1930" spans="2:40" ht="15" customHeight="1" x14ac:dyDescent="0.2">
      <c r="B1930" s="78"/>
      <c r="C1930" s="78"/>
      <c r="D1930" s="78"/>
      <c r="E1930" s="79"/>
      <c r="F1930" s="80"/>
      <c r="G1930" s="73"/>
      <c r="H1930" s="82"/>
      <c r="I1930" s="93"/>
      <c r="J1930" s="90"/>
      <c r="K1930" s="83"/>
      <c r="L1930" s="83"/>
      <c r="M1930" s="84"/>
      <c r="N1930" s="83"/>
      <c r="O1930" s="104" t="str">
        <f ca="1">IF($B1930="","",IF(F1930="Arbeitgeberähnliche Stellung",OFFSET(MD!$Q$5,MATCH(Grundlagen_Abrechnung_KAE!$AK$7,MD_JAHR,0),0)*$H1930,IF(((AD1930/12*M1930*12)+N1930)&gt;AF1930,AF1930/12,((AD1930/12*M1930*12)+N1930)/12)))</f>
        <v/>
      </c>
      <c r="P1930" s="90"/>
      <c r="Q1930" s="90"/>
      <c r="R1930" s="104">
        <f t="shared" si="263"/>
        <v>0</v>
      </c>
      <c r="T1930" s="145">
        <f t="shared" si="264"/>
        <v>0</v>
      </c>
      <c r="U1930" s="76">
        <f t="shared" ca="1" si="265"/>
        <v>0</v>
      </c>
      <c r="V1930" s="76">
        <f t="shared" ca="1" si="271"/>
        <v>0</v>
      </c>
      <c r="W1930" s="76">
        <f t="shared" ca="1" si="266"/>
        <v>0</v>
      </c>
      <c r="Y1930" s="106" t="str">
        <f t="shared" si="267"/>
        <v>prüfen</v>
      </c>
      <c r="Z1930" s="107" t="str">
        <f ca="1">IFERROR(OFFSET(MD!$U$5,MATCH(Grundlagen_Abrechnung_KAE!$E1930,MD_GENDER,0),0),"")</f>
        <v/>
      </c>
      <c r="AA1930" s="104">
        <f t="shared" si="268"/>
        <v>0</v>
      </c>
      <c r="AC1930" s="104">
        <f t="shared" si="269"/>
        <v>0</v>
      </c>
      <c r="AD1930" s="104">
        <f ca="1">IF(F1930="Arbeitgeberähnliche Stellung",OFFSET(MD!$Q$5,MATCH(Grundlagen_Abrechnung_KAE!$AK$7,MD_JAHR,0),0)*$H1930,IF(J1930&gt;0,AC1930,I1930))</f>
        <v>0</v>
      </c>
      <c r="AF1930" s="85" t="e">
        <f ca="1">OFFSET(MD!$P$5,MATCH($AK$7,MD_JAHR,0),0)*12</f>
        <v>#VALUE!</v>
      </c>
      <c r="AG1930" s="85">
        <f t="shared" si="270"/>
        <v>0</v>
      </c>
      <c r="AH1930" s="81"/>
      <c r="AJ1930" s="72"/>
      <c r="AK1930" s="72"/>
      <c r="AL1930" s="72"/>
      <c r="AM1930" s="72"/>
      <c r="AN1930" s="72"/>
    </row>
    <row r="1931" spans="2:40" ht="15" customHeight="1" x14ac:dyDescent="0.2">
      <c r="B1931" s="78"/>
      <c r="C1931" s="78"/>
      <c r="D1931" s="78"/>
      <c r="E1931" s="79"/>
      <c r="F1931" s="80"/>
      <c r="G1931" s="73"/>
      <c r="H1931" s="82"/>
      <c r="I1931" s="93"/>
      <c r="J1931" s="90"/>
      <c r="K1931" s="83"/>
      <c r="L1931" s="83"/>
      <c r="M1931" s="84"/>
      <c r="N1931" s="83"/>
      <c r="O1931" s="104" t="str">
        <f ca="1">IF($B1931="","",IF(F1931="Arbeitgeberähnliche Stellung",OFFSET(MD!$Q$5,MATCH(Grundlagen_Abrechnung_KAE!$AK$7,MD_JAHR,0),0)*$H1931,IF(((AD1931/12*M1931*12)+N1931)&gt;AF1931,AF1931/12,((AD1931/12*M1931*12)+N1931)/12)))</f>
        <v/>
      </c>
      <c r="P1931" s="90"/>
      <c r="Q1931" s="90"/>
      <c r="R1931" s="104">
        <f t="shared" si="263"/>
        <v>0</v>
      </c>
      <c r="T1931" s="145">
        <f t="shared" si="264"/>
        <v>0</v>
      </c>
      <c r="U1931" s="76">
        <f t="shared" ca="1" si="265"/>
        <v>0</v>
      </c>
      <c r="V1931" s="76">
        <f t="shared" ca="1" si="271"/>
        <v>0</v>
      </c>
      <c r="W1931" s="76">
        <f t="shared" ca="1" si="266"/>
        <v>0</v>
      </c>
      <c r="Y1931" s="106" t="str">
        <f t="shared" si="267"/>
        <v>prüfen</v>
      </c>
      <c r="Z1931" s="107" t="str">
        <f ca="1">IFERROR(OFFSET(MD!$U$5,MATCH(Grundlagen_Abrechnung_KAE!$E1931,MD_GENDER,0),0),"")</f>
        <v/>
      </c>
      <c r="AA1931" s="104">
        <f t="shared" si="268"/>
        <v>0</v>
      </c>
      <c r="AC1931" s="104">
        <f t="shared" si="269"/>
        <v>0</v>
      </c>
      <c r="AD1931" s="104">
        <f ca="1">IF(F1931="Arbeitgeberähnliche Stellung",OFFSET(MD!$Q$5,MATCH(Grundlagen_Abrechnung_KAE!$AK$7,MD_JAHR,0),0)*$H1931,IF(J1931&gt;0,AC1931,I1931))</f>
        <v>0</v>
      </c>
      <c r="AF1931" s="85" t="e">
        <f ca="1">OFFSET(MD!$P$5,MATCH($AK$7,MD_JAHR,0),0)*12</f>
        <v>#VALUE!</v>
      </c>
      <c r="AG1931" s="85">
        <f t="shared" si="270"/>
        <v>0</v>
      </c>
      <c r="AH1931" s="81"/>
      <c r="AJ1931" s="72"/>
      <c r="AK1931" s="72"/>
      <c r="AL1931" s="72"/>
      <c r="AM1931" s="72"/>
      <c r="AN1931" s="72"/>
    </row>
    <row r="1932" spans="2:40" ht="15" customHeight="1" x14ac:dyDescent="0.2">
      <c r="B1932" s="78"/>
      <c r="C1932" s="78"/>
      <c r="D1932" s="78"/>
      <c r="E1932" s="79"/>
      <c r="F1932" s="80"/>
      <c r="G1932" s="73"/>
      <c r="H1932" s="82"/>
      <c r="I1932" s="93"/>
      <c r="J1932" s="90"/>
      <c r="K1932" s="83"/>
      <c r="L1932" s="83"/>
      <c r="M1932" s="84"/>
      <c r="N1932" s="83"/>
      <c r="O1932" s="104" t="str">
        <f ca="1">IF($B1932="","",IF(F1932="Arbeitgeberähnliche Stellung",OFFSET(MD!$Q$5,MATCH(Grundlagen_Abrechnung_KAE!$AK$7,MD_JAHR,0),0)*$H1932,IF(((AD1932/12*M1932*12)+N1932)&gt;AF1932,AF1932/12,((AD1932/12*M1932*12)+N1932)/12)))</f>
        <v/>
      </c>
      <c r="P1932" s="90"/>
      <c r="Q1932" s="90"/>
      <c r="R1932" s="104">
        <f t="shared" si="263"/>
        <v>0</v>
      </c>
      <c r="T1932" s="145">
        <f t="shared" si="264"/>
        <v>0</v>
      </c>
      <c r="U1932" s="76">
        <f t="shared" ca="1" si="265"/>
        <v>0</v>
      </c>
      <c r="V1932" s="76">
        <f t="shared" ca="1" si="271"/>
        <v>0</v>
      </c>
      <c r="W1932" s="76">
        <f t="shared" ca="1" si="266"/>
        <v>0</v>
      </c>
      <c r="Y1932" s="106" t="str">
        <f t="shared" si="267"/>
        <v>prüfen</v>
      </c>
      <c r="Z1932" s="107" t="str">
        <f ca="1">IFERROR(OFFSET(MD!$U$5,MATCH(Grundlagen_Abrechnung_KAE!$E1932,MD_GENDER,0),0),"")</f>
        <v/>
      </c>
      <c r="AA1932" s="104">
        <f t="shared" si="268"/>
        <v>0</v>
      </c>
      <c r="AC1932" s="104">
        <f t="shared" si="269"/>
        <v>0</v>
      </c>
      <c r="AD1932" s="104">
        <f ca="1">IF(F1932="Arbeitgeberähnliche Stellung",OFFSET(MD!$Q$5,MATCH(Grundlagen_Abrechnung_KAE!$AK$7,MD_JAHR,0),0)*$H1932,IF(J1932&gt;0,AC1932,I1932))</f>
        <v>0</v>
      </c>
      <c r="AF1932" s="85" t="e">
        <f ca="1">OFFSET(MD!$P$5,MATCH($AK$7,MD_JAHR,0),0)*12</f>
        <v>#VALUE!</v>
      </c>
      <c r="AG1932" s="85">
        <f t="shared" si="270"/>
        <v>0</v>
      </c>
      <c r="AH1932" s="81"/>
      <c r="AJ1932" s="72"/>
      <c r="AK1932" s="72"/>
      <c r="AL1932" s="72"/>
      <c r="AM1932" s="72"/>
      <c r="AN1932" s="72"/>
    </row>
    <row r="1933" spans="2:40" ht="15" customHeight="1" x14ac:dyDescent="0.2">
      <c r="B1933" s="78"/>
      <c r="C1933" s="78"/>
      <c r="D1933" s="78"/>
      <c r="E1933" s="79"/>
      <c r="F1933" s="80"/>
      <c r="G1933" s="73"/>
      <c r="H1933" s="82"/>
      <c r="I1933" s="93"/>
      <c r="J1933" s="90"/>
      <c r="K1933" s="83"/>
      <c r="L1933" s="83"/>
      <c r="M1933" s="84"/>
      <c r="N1933" s="83"/>
      <c r="O1933" s="104" t="str">
        <f ca="1">IF($B1933="","",IF(F1933="Arbeitgeberähnliche Stellung",OFFSET(MD!$Q$5,MATCH(Grundlagen_Abrechnung_KAE!$AK$7,MD_JAHR,0),0)*$H1933,IF(((AD1933/12*M1933*12)+N1933)&gt;AF1933,AF1933/12,((AD1933/12*M1933*12)+N1933)/12)))</f>
        <v/>
      </c>
      <c r="P1933" s="90"/>
      <c r="Q1933" s="90"/>
      <c r="R1933" s="104">
        <f t="shared" si="263"/>
        <v>0</v>
      </c>
      <c r="T1933" s="145">
        <f t="shared" si="264"/>
        <v>0</v>
      </c>
      <c r="U1933" s="76">
        <f t="shared" ca="1" si="265"/>
        <v>0</v>
      </c>
      <c r="V1933" s="76">
        <f t="shared" ca="1" si="271"/>
        <v>0</v>
      </c>
      <c r="W1933" s="76">
        <f t="shared" ca="1" si="266"/>
        <v>0</v>
      </c>
      <c r="Y1933" s="106" t="str">
        <f t="shared" si="267"/>
        <v>prüfen</v>
      </c>
      <c r="Z1933" s="107" t="str">
        <f ca="1">IFERROR(OFFSET(MD!$U$5,MATCH(Grundlagen_Abrechnung_KAE!$E1933,MD_GENDER,0),0),"")</f>
        <v/>
      </c>
      <c r="AA1933" s="104">
        <f t="shared" si="268"/>
        <v>0</v>
      </c>
      <c r="AC1933" s="104">
        <f t="shared" si="269"/>
        <v>0</v>
      </c>
      <c r="AD1933" s="104">
        <f ca="1">IF(F1933="Arbeitgeberähnliche Stellung",OFFSET(MD!$Q$5,MATCH(Grundlagen_Abrechnung_KAE!$AK$7,MD_JAHR,0),0)*$H1933,IF(J1933&gt;0,AC1933,I1933))</f>
        <v>0</v>
      </c>
      <c r="AF1933" s="85" t="e">
        <f ca="1">OFFSET(MD!$P$5,MATCH($AK$7,MD_JAHR,0),0)*12</f>
        <v>#VALUE!</v>
      </c>
      <c r="AG1933" s="85">
        <f t="shared" si="270"/>
        <v>0</v>
      </c>
      <c r="AH1933" s="81"/>
      <c r="AJ1933" s="72"/>
      <c r="AK1933" s="72"/>
      <c r="AL1933" s="72"/>
      <c r="AM1933" s="72"/>
      <c r="AN1933" s="72"/>
    </row>
    <row r="1934" spans="2:40" ht="15" customHeight="1" x14ac:dyDescent="0.2">
      <c r="B1934" s="78"/>
      <c r="C1934" s="78"/>
      <c r="D1934" s="78"/>
      <c r="E1934" s="79"/>
      <c r="F1934" s="80"/>
      <c r="G1934" s="73"/>
      <c r="H1934" s="82"/>
      <c r="I1934" s="93"/>
      <c r="J1934" s="90"/>
      <c r="K1934" s="83"/>
      <c r="L1934" s="83"/>
      <c r="M1934" s="84"/>
      <c r="N1934" s="83"/>
      <c r="O1934" s="104" t="str">
        <f ca="1">IF($B1934="","",IF(F1934="Arbeitgeberähnliche Stellung",OFFSET(MD!$Q$5,MATCH(Grundlagen_Abrechnung_KAE!$AK$7,MD_JAHR,0),0)*$H1934,IF(((AD1934/12*M1934*12)+N1934)&gt;AF1934,AF1934/12,((AD1934/12*M1934*12)+N1934)/12)))</f>
        <v/>
      </c>
      <c r="P1934" s="90"/>
      <c r="Q1934" s="90"/>
      <c r="R1934" s="104">
        <f t="shared" si="263"/>
        <v>0</v>
      </c>
      <c r="T1934" s="145">
        <f t="shared" si="264"/>
        <v>0</v>
      </c>
      <c r="U1934" s="76">
        <f t="shared" ca="1" si="265"/>
        <v>0</v>
      </c>
      <c r="V1934" s="76">
        <f t="shared" ca="1" si="271"/>
        <v>0</v>
      </c>
      <c r="W1934" s="76">
        <f t="shared" ca="1" si="266"/>
        <v>0</v>
      </c>
      <c r="Y1934" s="106" t="str">
        <f t="shared" si="267"/>
        <v>prüfen</v>
      </c>
      <c r="Z1934" s="107" t="str">
        <f ca="1">IFERROR(OFFSET(MD!$U$5,MATCH(Grundlagen_Abrechnung_KAE!$E1934,MD_GENDER,0),0),"")</f>
        <v/>
      </c>
      <c r="AA1934" s="104">
        <f t="shared" si="268"/>
        <v>0</v>
      </c>
      <c r="AC1934" s="104">
        <f t="shared" si="269"/>
        <v>0</v>
      </c>
      <c r="AD1934" s="104">
        <f ca="1">IF(F1934="Arbeitgeberähnliche Stellung",OFFSET(MD!$Q$5,MATCH(Grundlagen_Abrechnung_KAE!$AK$7,MD_JAHR,0),0)*$H1934,IF(J1934&gt;0,AC1934,I1934))</f>
        <v>0</v>
      </c>
      <c r="AF1934" s="85" t="e">
        <f ca="1">OFFSET(MD!$P$5,MATCH($AK$7,MD_JAHR,0),0)*12</f>
        <v>#VALUE!</v>
      </c>
      <c r="AG1934" s="85">
        <f t="shared" si="270"/>
        <v>0</v>
      </c>
      <c r="AH1934" s="81"/>
      <c r="AJ1934" s="72"/>
      <c r="AK1934" s="72"/>
      <c r="AL1934" s="72"/>
      <c r="AM1934" s="72"/>
      <c r="AN1934" s="72"/>
    </row>
    <row r="1935" spans="2:40" ht="15" customHeight="1" x14ac:dyDescent="0.2">
      <c r="B1935" s="78"/>
      <c r="C1935" s="78"/>
      <c r="D1935" s="78"/>
      <c r="E1935" s="79"/>
      <c r="F1935" s="80"/>
      <c r="G1935" s="73"/>
      <c r="H1935" s="82"/>
      <c r="I1935" s="93"/>
      <c r="J1935" s="90"/>
      <c r="K1935" s="83"/>
      <c r="L1935" s="83"/>
      <c r="M1935" s="84"/>
      <c r="N1935" s="83"/>
      <c r="O1935" s="104" t="str">
        <f ca="1">IF($B1935="","",IF(F1935="Arbeitgeberähnliche Stellung",OFFSET(MD!$Q$5,MATCH(Grundlagen_Abrechnung_KAE!$AK$7,MD_JAHR,0),0)*$H1935,IF(((AD1935/12*M1935*12)+N1935)&gt;AF1935,AF1935/12,((AD1935/12*M1935*12)+N1935)/12)))</f>
        <v/>
      </c>
      <c r="P1935" s="90"/>
      <c r="Q1935" s="90"/>
      <c r="R1935" s="104">
        <f t="shared" si="263"/>
        <v>0</v>
      </c>
      <c r="T1935" s="145">
        <f t="shared" si="264"/>
        <v>0</v>
      </c>
      <c r="U1935" s="76">
        <f t="shared" ca="1" si="265"/>
        <v>0</v>
      </c>
      <c r="V1935" s="76">
        <f t="shared" ca="1" si="271"/>
        <v>0</v>
      </c>
      <c r="W1935" s="76">
        <f t="shared" ca="1" si="266"/>
        <v>0</v>
      </c>
      <c r="Y1935" s="106" t="str">
        <f t="shared" si="267"/>
        <v>prüfen</v>
      </c>
      <c r="Z1935" s="107" t="str">
        <f ca="1">IFERROR(OFFSET(MD!$U$5,MATCH(Grundlagen_Abrechnung_KAE!$E1935,MD_GENDER,0),0),"")</f>
        <v/>
      </c>
      <c r="AA1935" s="104">
        <f t="shared" si="268"/>
        <v>0</v>
      </c>
      <c r="AC1935" s="104">
        <f t="shared" si="269"/>
        <v>0</v>
      </c>
      <c r="AD1935" s="104">
        <f ca="1">IF(F1935="Arbeitgeberähnliche Stellung",OFFSET(MD!$Q$5,MATCH(Grundlagen_Abrechnung_KAE!$AK$7,MD_JAHR,0),0)*$H1935,IF(J1935&gt;0,AC1935,I1935))</f>
        <v>0</v>
      </c>
      <c r="AF1935" s="85" t="e">
        <f ca="1">OFFSET(MD!$P$5,MATCH($AK$7,MD_JAHR,0),0)*12</f>
        <v>#VALUE!</v>
      </c>
      <c r="AG1935" s="85">
        <f t="shared" si="270"/>
        <v>0</v>
      </c>
      <c r="AH1935" s="81"/>
      <c r="AJ1935" s="72"/>
      <c r="AK1935" s="72"/>
      <c r="AL1935" s="72"/>
      <c r="AM1935" s="72"/>
      <c r="AN1935" s="72"/>
    </row>
    <row r="1936" spans="2:40" ht="15" customHeight="1" x14ac:dyDescent="0.2">
      <c r="B1936" s="78"/>
      <c r="C1936" s="78"/>
      <c r="D1936" s="78"/>
      <c r="E1936" s="79"/>
      <c r="F1936" s="80"/>
      <c r="G1936" s="73"/>
      <c r="H1936" s="82"/>
      <c r="I1936" s="93"/>
      <c r="J1936" s="90"/>
      <c r="K1936" s="83"/>
      <c r="L1936" s="83"/>
      <c r="M1936" s="84"/>
      <c r="N1936" s="83"/>
      <c r="O1936" s="104" t="str">
        <f ca="1">IF($B1936="","",IF(F1936="Arbeitgeberähnliche Stellung",OFFSET(MD!$Q$5,MATCH(Grundlagen_Abrechnung_KAE!$AK$7,MD_JAHR,0),0)*$H1936,IF(((AD1936/12*M1936*12)+N1936)&gt;AF1936,AF1936/12,((AD1936/12*M1936*12)+N1936)/12)))</f>
        <v/>
      </c>
      <c r="P1936" s="90"/>
      <c r="Q1936" s="90"/>
      <c r="R1936" s="104">
        <f t="shared" si="263"/>
        <v>0</v>
      </c>
      <c r="T1936" s="145">
        <f t="shared" si="264"/>
        <v>0</v>
      </c>
      <c r="U1936" s="76">
        <f t="shared" ca="1" si="265"/>
        <v>0</v>
      </c>
      <c r="V1936" s="76">
        <f t="shared" ca="1" si="271"/>
        <v>0</v>
      </c>
      <c r="W1936" s="76">
        <f t="shared" ca="1" si="266"/>
        <v>0</v>
      </c>
      <c r="Y1936" s="106" t="str">
        <f t="shared" si="267"/>
        <v>prüfen</v>
      </c>
      <c r="Z1936" s="107" t="str">
        <f ca="1">IFERROR(OFFSET(MD!$U$5,MATCH(Grundlagen_Abrechnung_KAE!$E1936,MD_GENDER,0),0),"")</f>
        <v/>
      </c>
      <c r="AA1936" s="104">
        <f t="shared" si="268"/>
        <v>0</v>
      </c>
      <c r="AC1936" s="104">
        <f t="shared" si="269"/>
        <v>0</v>
      </c>
      <c r="AD1936" s="104">
        <f ca="1">IF(F1936="Arbeitgeberähnliche Stellung",OFFSET(MD!$Q$5,MATCH(Grundlagen_Abrechnung_KAE!$AK$7,MD_JAHR,0),0)*$H1936,IF(J1936&gt;0,AC1936,I1936))</f>
        <v>0</v>
      </c>
      <c r="AF1936" s="85" t="e">
        <f ca="1">OFFSET(MD!$P$5,MATCH($AK$7,MD_JAHR,0),0)*12</f>
        <v>#VALUE!</v>
      </c>
      <c r="AG1936" s="85">
        <f t="shared" si="270"/>
        <v>0</v>
      </c>
      <c r="AH1936" s="81"/>
      <c r="AJ1936" s="72"/>
      <c r="AK1936" s="72"/>
      <c r="AL1936" s="72"/>
      <c r="AM1936" s="72"/>
      <c r="AN1936" s="72"/>
    </row>
    <row r="1937" spans="2:40" ht="15" customHeight="1" x14ac:dyDescent="0.2">
      <c r="B1937" s="78"/>
      <c r="C1937" s="78"/>
      <c r="D1937" s="78"/>
      <c r="E1937" s="79"/>
      <c r="F1937" s="80"/>
      <c r="G1937" s="73"/>
      <c r="H1937" s="82"/>
      <c r="I1937" s="93"/>
      <c r="J1937" s="90"/>
      <c r="K1937" s="83"/>
      <c r="L1937" s="83"/>
      <c r="M1937" s="84"/>
      <c r="N1937" s="83"/>
      <c r="O1937" s="104" t="str">
        <f ca="1">IF($B1937="","",IF(F1937="Arbeitgeberähnliche Stellung",OFFSET(MD!$Q$5,MATCH(Grundlagen_Abrechnung_KAE!$AK$7,MD_JAHR,0),0)*$H1937,IF(((AD1937/12*M1937*12)+N1937)&gt;AF1937,AF1937/12,((AD1937/12*M1937*12)+N1937)/12)))</f>
        <v/>
      </c>
      <c r="P1937" s="90"/>
      <c r="Q1937" s="90"/>
      <c r="R1937" s="104">
        <f t="shared" si="263"/>
        <v>0</v>
      </c>
      <c r="T1937" s="145">
        <f t="shared" si="264"/>
        <v>0</v>
      </c>
      <c r="U1937" s="76">
        <f t="shared" ca="1" si="265"/>
        <v>0</v>
      </c>
      <c r="V1937" s="76">
        <f t="shared" ca="1" si="271"/>
        <v>0</v>
      </c>
      <c r="W1937" s="76">
        <f t="shared" ca="1" si="266"/>
        <v>0</v>
      </c>
      <c r="Y1937" s="106" t="str">
        <f t="shared" si="267"/>
        <v>prüfen</v>
      </c>
      <c r="Z1937" s="107" t="str">
        <f ca="1">IFERROR(OFFSET(MD!$U$5,MATCH(Grundlagen_Abrechnung_KAE!$E1937,MD_GENDER,0),0),"")</f>
        <v/>
      </c>
      <c r="AA1937" s="104">
        <f t="shared" si="268"/>
        <v>0</v>
      </c>
      <c r="AC1937" s="104">
        <f t="shared" si="269"/>
        <v>0</v>
      </c>
      <c r="AD1937" s="104">
        <f ca="1">IF(F1937="Arbeitgeberähnliche Stellung",OFFSET(MD!$Q$5,MATCH(Grundlagen_Abrechnung_KAE!$AK$7,MD_JAHR,0),0)*$H1937,IF(J1937&gt;0,AC1937,I1937))</f>
        <v>0</v>
      </c>
      <c r="AF1937" s="85" t="e">
        <f ca="1">OFFSET(MD!$P$5,MATCH($AK$7,MD_JAHR,0),0)*12</f>
        <v>#VALUE!</v>
      </c>
      <c r="AG1937" s="85">
        <f t="shared" si="270"/>
        <v>0</v>
      </c>
      <c r="AH1937" s="81"/>
      <c r="AJ1937" s="72"/>
      <c r="AK1937" s="72"/>
      <c r="AL1937" s="72"/>
      <c r="AM1937" s="72"/>
      <c r="AN1937" s="72"/>
    </row>
    <row r="1938" spans="2:40" ht="15" customHeight="1" x14ac:dyDescent="0.2">
      <c r="B1938" s="78"/>
      <c r="C1938" s="78"/>
      <c r="D1938" s="78"/>
      <c r="E1938" s="79"/>
      <c r="F1938" s="80"/>
      <c r="G1938" s="73"/>
      <c r="H1938" s="82"/>
      <c r="I1938" s="93"/>
      <c r="J1938" s="90"/>
      <c r="K1938" s="83"/>
      <c r="L1938" s="83"/>
      <c r="M1938" s="84"/>
      <c r="N1938" s="83"/>
      <c r="O1938" s="104" t="str">
        <f ca="1">IF($B1938="","",IF(F1938="Arbeitgeberähnliche Stellung",OFFSET(MD!$Q$5,MATCH(Grundlagen_Abrechnung_KAE!$AK$7,MD_JAHR,0),0)*$H1938,IF(((AD1938/12*M1938*12)+N1938)&gt;AF1938,AF1938/12,((AD1938/12*M1938*12)+N1938)/12)))</f>
        <v/>
      </c>
      <c r="P1938" s="90"/>
      <c r="Q1938" s="90"/>
      <c r="R1938" s="104">
        <f t="shared" si="263"/>
        <v>0</v>
      </c>
      <c r="T1938" s="145">
        <f t="shared" si="264"/>
        <v>0</v>
      </c>
      <c r="U1938" s="76">
        <f t="shared" ca="1" si="265"/>
        <v>0</v>
      </c>
      <c r="V1938" s="76">
        <f t="shared" ca="1" si="271"/>
        <v>0</v>
      </c>
      <c r="W1938" s="76">
        <f t="shared" ca="1" si="266"/>
        <v>0</v>
      </c>
      <c r="Y1938" s="106" t="str">
        <f t="shared" si="267"/>
        <v>prüfen</v>
      </c>
      <c r="Z1938" s="107" t="str">
        <f ca="1">IFERROR(OFFSET(MD!$U$5,MATCH(Grundlagen_Abrechnung_KAE!$E1938,MD_GENDER,0),0),"")</f>
        <v/>
      </c>
      <c r="AA1938" s="104">
        <f t="shared" si="268"/>
        <v>0</v>
      </c>
      <c r="AC1938" s="104">
        <f t="shared" si="269"/>
        <v>0</v>
      </c>
      <c r="AD1938" s="104">
        <f ca="1">IF(F1938="Arbeitgeberähnliche Stellung",OFFSET(MD!$Q$5,MATCH(Grundlagen_Abrechnung_KAE!$AK$7,MD_JAHR,0),0)*$H1938,IF(J1938&gt;0,AC1938,I1938))</f>
        <v>0</v>
      </c>
      <c r="AF1938" s="85" t="e">
        <f ca="1">OFFSET(MD!$P$5,MATCH($AK$7,MD_JAHR,0),0)*12</f>
        <v>#VALUE!</v>
      </c>
      <c r="AG1938" s="85">
        <f t="shared" si="270"/>
        <v>0</v>
      </c>
      <c r="AH1938" s="81"/>
      <c r="AJ1938" s="72"/>
      <c r="AK1938" s="72"/>
      <c r="AL1938" s="72"/>
      <c r="AM1938" s="72"/>
      <c r="AN1938" s="72"/>
    </row>
    <row r="1939" spans="2:40" ht="15" customHeight="1" x14ac:dyDescent="0.2">
      <c r="B1939" s="78"/>
      <c r="C1939" s="78"/>
      <c r="D1939" s="78"/>
      <c r="E1939" s="79"/>
      <c r="F1939" s="80"/>
      <c r="G1939" s="73"/>
      <c r="H1939" s="82"/>
      <c r="I1939" s="93"/>
      <c r="J1939" s="90"/>
      <c r="K1939" s="83"/>
      <c r="L1939" s="83"/>
      <c r="M1939" s="84"/>
      <c r="N1939" s="83"/>
      <c r="O1939" s="104" t="str">
        <f ca="1">IF($B1939="","",IF(F1939="Arbeitgeberähnliche Stellung",OFFSET(MD!$Q$5,MATCH(Grundlagen_Abrechnung_KAE!$AK$7,MD_JAHR,0),0)*$H1939,IF(((AD1939/12*M1939*12)+N1939)&gt;AF1939,AF1939/12,((AD1939/12*M1939*12)+N1939)/12)))</f>
        <v/>
      </c>
      <c r="P1939" s="90"/>
      <c r="Q1939" s="90"/>
      <c r="R1939" s="104">
        <f t="shared" ref="R1939:R1999" si="272">ROUND(IF(Q1939="",0,IF(P1939=0,0,IF(Q1939&gt;P1939,0,P1939-Q1939))),2)</f>
        <v>0</v>
      </c>
      <c r="T1939" s="145">
        <f t="shared" ref="T1939:T2000" si="273">IFERROR(R1939/P1939,0)</f>
        <v>0</v>
      </c>
      <c r="U1939" s="76">
        <f t="shared" ref="U1939:U1999" ca="1" si="274">IFERROR(IF(O1939-W1939=0,O1939,(O1939)*(1-T1939)),0)</f>
        <v>0</v>
      </c>
      <c r="V1939" s="76">
        <f t="shared" ca="1" si="271"/>
        <v>0</v>
      </c>
      <c r="W1939" s="76">
        <f t="shared" ref="W1939:W1999" ca="1" si="275">IFERROR(O1939*T1939,0)*0.8</f>
        <v>0</v>
      </c>
      <c r="Y1939" s="106" t="str">
        <f t="shared" ref="Y1939:Y1999" si="276">IF(YEAR($G1939)&gt;$Y$16,"prüfen","")</f>
        <v>prüfen</v>
      </c>
      <c r="Z1939" s="107" t="str">
        <f ca="1">IFERROR(OFFSET(MD!$U$5,MATCH(Grundlagen_Abrechnung_KAE!$E1939,MD_GENDER,0),0),"")</f>
        <v/>
      </c>
      <c r="AA1939" s="104">
        <f t="shared" ref="AA1939:AA1999" si="277">IF(B1939="",0,IF(YEAR(G1939)&gt;$AA$16,0,1))</f>
        <v>0</v>
      </c>
      <c r="AC1939" s="104">
        <f t="shared" ref="AC1939:AC1999" si="278">IF(J1939*K1939/6&gt;J1939*L1939/12,J1939*K1939/6,J1939*L1939/12)</f>
        <v>0</v>
      </c>
      <c r="AD1939" s="104">
        <f ca="1">IF(F1939="Arbeitgeberähnliche Stellung",OFFSET(MD!$Q$5,MATCH(Grundlagen_Abrechnung_KAE!$AK$7,MD_JAHR,0),0)*$H1939,IF(J1939&gt;0,AC1939,I1939))</f>
        <v>0</v>
      </c>
      <c r="AF1939" s="85" t="e">
        <f ca="1">OFFSET(MD!$P$5,MATCH($AK$7,MD_JAHR,0),0)*12</f>
        <v>#VALUE!</v>
      </c>
      <c r="AG1939" s="85">
        <f t="shared" ref="AG1939:AG1999" si="279">I1939*M1939+N1939</f>
        <v>0</v>
      </c>
      <c r="AH1939" s="81"/>
      <c r="AJ1939" s="72"/>
      <c r="AK1939" s="72"/>
      <c r="AL1939" s="72"/>
      <c r="AM1939" s="72"/>
      <c r="AN1939" s="72"/>
    </row>
    <row r="1940" spans="2:40" ht="15" customHeight="1" x14ac:dyDescent="0.2">
      <c r="B1940" s="78"/>
      <c r="C1940" s="78"/>
      <c r="D1940" s="78"/>
      <c r="E1940" s="79"/>
      <c r="F1940" s="80"/>
      <c r="G1940" s="73"/>
      <c r="H1940" s="82"/>
      <c r="I1940" s="93"/>
      <c r="J1940" s="90"/>
      <c r="K1940" s="83"/>
      <c r="L1940" s="83"/>
      <c r="M1940" s="84"/>
      <c r="N1940" s="83"/>
      <c r="O1940" s="104" t="str">
        <f ca="1">IF($B1940="","",IF(F1940="Arbeitgeberähnliche Stellung",OFFSET(MD!$Q$5,MATCH(Grundlagen_Abrechnung_KAE!$AK$7,MD_JAHR,0),0)*$H1940,IF(((AD1940/12*M1940*12)+N1940)&gt;AF1940,AF1940/12,((AD1940/12*M1940*12)+N1940)/12)))</f>
        <v/>
      </c>
      <c r="P1940" s="90"/>
      <c r="Q1940" s="90"/>
      <c r="R1940" s="104">
        <f t="shared" si="272"/>
        <v>0</v>
      </c>
      <c r="T1940" s="145">
        <f t="shared" si="273"/>
        <v>0</v>
      </c>
      <c r="U1940" s="76">
        <f t="shared" ca="1" si="274"/>
        <v>0</v>
      </c>
      <c r="V1940" s="76">
        <f t="shared" ref="V1940:V2000" ca="1" si="280">IFERROR(O1940*T1940,0)</f>
        <v>0</v>
      </c>
      <c r="W1940" s="76">
        <f t="shared" ca="1" si="275"/>
        <v>0</v>
      </c>
      <c r="Y1940" s="106" t="str">
        <f t="shared" si="276"/>
        <v>prüfen</v>
      </c>
      <c r="Z1940" s="107" t="str">
        <f ca="1">IFERROR(OFFSET(MD!$U$5,MATCH(Grundlagen_Abrechnung_KAE!$E1940,MD_GENDER,0),0),"")</f>
        <v/>
      </c>
      <c r="AA1940" s="104">
        <f t="shared" si="277"/>
        <v>0</v>
      </c>
      <c r="AC1940" s="104">
        <f t="shared" si="278"/>
        <v>0</v>
      </c>
      <c r="AD1940" s="104">
        <f ca="1">IF(F1940="Arbeitgeberähnliche Stellung",OFFSET(MD!$Q$5,MATCH(Grundlagen_Abrechnung_KAE!$AK$7,MD_JAHR,0),0)*$H1940,IF(J1940&gt;0,AC1940,I1940))</f>
        <v>0</v>
      </c>
      <c r="AF1940" s="85" t="e">
        <f ca="1">OFFSET(MD!$P$5,MATCH($AK$7,MD_JAHR,0),0)*12</f>
        <v>#VALUE!</v>
      </c>
      <c r="AG1940" s="85">
        <f t="shared" si="279"/>
        <v>0</v>
      </c>
      <c r="AH1940" s="81"/>
      <c r="AJ1940" s="72"/>
      <c r="AK1940" s="72"/>
      <c r="AL1940" s="72"/>
      <c r="AM1940" s="72"/>
      <c r="AN1940" s="72"/>
    </row>
    <row r="1941" spans="2:40" ht="15" customHeight="1" x14ac:dyDescent="0.2">
      <c r="B1941" s="78"/>
      <c r="C1941" s="78"/>
      <c r="D1941" s="78"/>
      <c r="E1941" s="79"/>
      <c r="F1941" s="80"/>
      <c r="G1941" s="73"/>
      <c r="H1941" s="82"/>
      <c r="I1941" s="93"/>
      <c r="J1941" s="90"/>
      <c r="K1941" s="83"/>
      <c r="L1941" s="83"/>
      <c r="M1941" s="84"/>
      <c r="N1941" s="83"/>
      <c r="O1941" s="104" t="str">
        <f ca="1">IF($B1941="","",IF(F1941="Arbeitgeberähnliche Stellung",OFFSET(MD!$Q$5,MATCH(Grundlagen_Abrechnung_KAE!$AK$7,MD_JAHR,0),0)*$H1941,IF(((AD1941/12*M1941*12)+N1941)&gt;AF1941,AF1941/12,((AD1941/12*M1941*12)+N1941)/12)))</f>
        <v/>
      </c>
      <c r="P1941" s="90"/>
      <c r="Q1941" s="90"/>
      <c r="R1941" s="104">
        <f t="shared" si="272"/>
        <v>0</v>
      </c>
      <c r="T1941" s="145">
        <f t="shared" si="273"/>
        <v>0</v>
      </c>
      <c r="U1941" s="76">
        <f t="shared" ca="1" si="274"/>
        <v>0</v>
      </c>
      <c r="V1941" s="76">
        <f t="shared" ca="1" si="280"/>
        <v>0</v>
      </c>
      <c r="W1941" s="76">
        <f t="shared" ca="1" si="275"/>
        <v>0</v>
      </c>
      <c r="Y1941" s="106" t="str">
        <f t="shared" si="276"/>
        <v>prüfen</v>
      </c>
      <c r="Z1941" s="107" t="str">
        <f ca="1">IFERROR(OFFSET(MD!$U$5,MATCH(Grundlagen_Abrechnung_KAE!$E1941,MD_GENDER,0),0),"")</f>
        <v/>
      </c>
      <c r="AA1941" s="104">
        <f t="shared" si="277"/>
        <v>0</v>
      </c>
      <c r="AC1941" s="104">
        <f t="shared" si="278"/>
        <v>0</v>
      </c>
      <c r="AD1941" s="104">
        <f ca="1">IF(F1941="Arbeitgeberähnliche Stellung",OFFSET(MD!$Q$5,MATCH(Grundlagen_Abrechnung_KAE!$AK$7,MD_JAHR,0),0)*$H1941,IF(J1941&gt;0,AC1941,I1941))</f>
        <v>0</v>
      </c>
      <c r="AF1941" s="85" t="e">
        <f ca="1">OFFSET(MD!$P$5,MATCH($AK$7,MD_JAHR,0),0)*12</f>
        <v>#VALUE!</v>
      </c>
      <c r="AG1941" s="85">
        <f t="shared" si="279"/>
        <v>0</v>
      </c>
      <c r="AH1941" s="81"/>
      <c r="AJ1941" s="72"/>
      <c r="AK1941" s="72"/>
      <c r="AL1941" s="72"/>
      <c r="AM1941" s="72"/>
      <c r="AN1941" s="72"/>
    </row>
    <row r="1942" spans="2:40" ht="15" customHeight="1" x14ac:dyDescent="0.2">
      <c r="B1942" s="78"/>
      <c r="C1942" s="78"/>
      <c r="D1942" s="78"/>
      <c r="E1942" s="79"/>
      <c r="F1942" s="80"/>
      <c r="G1942" s="73"/>
      <c r="H1942" s="82"/>
      <c r="I1942" s="93"/>
      <c r="J1942" s="90"/>
      <c r="K1942" s="83"/>
      <c r="L1942" s="83"/>
      <c r="M1942" s="84"/>
      <c r="N1942" s="83"/>
      <c r="O1942" s="104" t="str">
        <f ca="1">IF($B1942="","",IF(F1942="Arbeitgeberähnliche Stellung",OFFSET(MD!$Q$5,MATCH(Grundlagen_Abrechnung_KAE!$AK$7,MD_JAHR,0),0)*$H1942,IF(((AD1942/12*M1942*12)+N1942)&gt;AF1942,AF1942/12,((AD1942/12*M1942*12)+N1942)/12)))</f>
        <v/>
      </c>
      <c r="P1942" s="90"/>
      <c r="Q1942" s="90"/>
      <c r="R1942" s="104">
        <f t="shared" si="272"/>
        <v>0</v>
      </c>
      <c r="T1942" s="145">
        <f t="shared" si="273"/>
        <v>0</v>
      </c>
      <c r="U1942" s="76">
        <f t="shared" ca="1" si="274"/>
        <v>0</v>
      </c>
      <c r="V1942" s="76">
        <f t="shared" ca="1" si="280"/>
        <v>0</v>
      </c>
      <c r="W1942" s="76">
        <f t="shared" ca="1" si="275"/>
        <v>0</v>
      </c>
      <c r="Y1942" s="106" t="str">
        <f t="shared" si="276"/>
        <v>prüfen</v>
      </c>
      <c r="Z1942" s="107" t="str">
        <f ca="1">IFERROR(OFFSET(MD!$U$5,MATCH(Grundlagen_Abrechnung_KAE!$E1942,MD_GENDER,0),0),"")</f>
        <v/>
      </c>
      <c r="AA1942" s="104">
        <f t="shared" si="277"/>
        <v>0</v>
      </c>
      <c r="AC1942" s="104">
        <f t="shared" si="278"/>
        <v>0</v>
      </c>
      <c r="AD1942" s="104">
        <f ca="1">IF(F1942="Arbeitgeberähnliche Stellung",OFFSET(MD!$Q$5,MATCH(Grundlagen_Abrechnung_KAE!$AK$7,MD_JAHR,0),0)*$H1942,IF(J1942&gt;0,AC1942,I1942))</f>
        <v>0</v>
      </c>
      <c r="AF1942" s="85" t="e">
        <f ca="1">OFFSET(MD!$P$5,MATCH($AK$7,MD_JAHR,0),0)*12</f>
        <v>#VALUE!</v>
      </c>
      <c r="AG1942" s="85">
        <f t="shared" si="279"/>
        <v>0</v>
      </c>
      <c r="AH1942" s="81"/>
      <c r="AJ1942" s="72"/>
      <c r="AK1942" s="72"/>
      <c r="AL1942" s="72"/>
      <c r="AM1942" s="72"/>
      <c r="AN1942" s="72"/>
    </row>
    <row r="1943" spans="2:40" ht="15" customHeight="1" x14ac:dyDescent="0.2">
      <c r="B1943" s="78"/>
      <c r="C1943" s="78"/>
      <c r="D1943" s="78"/>
      <c r="E1943" s="79"/>
      <c r="F1943" s="80"/>
      <c r="G1943" s="73"/>
      <c r="H1943" s="82"/>
      <c r="I1943" s="93"/>
      <c r="J1943" s="90"/>
      <c r="K1943" s="83"/>
      <c r="L1943" s="83"/>
      <c r="M1943" s="84"/>
      <c r="N1943" s="83"/>
      <c r="O1943" s="104" t="str">
        <f ca="1">IF($B1943="","",IF(F1943="Arbeitgeberähnliche Stellung",OFFSET(MD!$Q$5,MATCH(Grundlagen_Abrechnung_KAE!$AK$7,MD_JAHR,0),0)*$H1943,IF(((AD1943/12*M1943*12)+N1943)&gt;AF1943,AF1943/12,((AD1943/12*M1943*12)+N1943)/12)))</f>
        <v/>
      </c>
      <c r="P1943" s="90"/>
      <c r="Q1943" s="90"/>
      <c r="R1943" s="104">
        <f t="shared" si="272"/>
        <v>0</v>
      </c>
      <c r="T1943" s="145">
        <f t="shared" si="273"/>
        <v>0</v>
      </c>
      <c r="U1943" s="76">
        <f t="shared" ca="1" si="274"/>
        <v>0</v>
      </c>
      <c r="V1943" s="76">
        <f t="shared" ca="1" si="280"/>
        <v>0</v>
      </c>
      <c r="W1943" s="76">
        <f t="shared" ca="1" si="275"/>
        <v>0</v>
      </c>
      <c r="Y1943" s="106" t="str">
        <f t="shared" si="276"/>
        <v>prüfen</v>
      </c>
      <c r="Z1943" s="107" t="str">
        <f ca="1">IFERROR(OFFSET(MD!$U$5,MATCH(Grundlagen_Abrechnung_KAE!$E1943,MD_GENDER,0),0),"")</f>
        <v/>
      </c>
      <c r="AA1943" s="104">
        <f t="shared" si="277"/>
        <v>0</v>
      </c>
      <c r="AC1943" s="104">
        <f t="shared" si="278"/>
        <v>0</v>
      </c>
      <c r="AD1943" s="104">
        <f ca="1">IF(F1943="Arbeitgeberähnliche Stellung",OFFSET(MD!$Q$5,MATCH(Grundlagen_Abrechnung_KAE!$AK$7,MD_JAHR,0),0)*$H1943,IF(J1943&gt;0,AC1943,I1943))</f>
        <v>0</v>
      </c>
      <c r="AF1943" s="85" t="e">
        <f ca="1">OFFSET(MD!$P$5,MATCH($AK$7,MD_JAHR,0),0)*12</f>
        <v>#VALUE!</v>
      </c>
      <c r="AG1943" s="85">
        <f t="shared" si="279"/>
        <v>0</v>
      </c>
      <c r="AH1943" s="81"/>
      <c r="AJ1943" s="72"/>
      <c r="AK1943" s="72"/>
      <c r="AL1943" s="72"/>
      <c r="AM1943" s="72"/>
      <c r="AN1943" s="72"/>
    </row>
    <row r="1944" spans="2:40" ht="15" customHeight="1" x14ac:dyDescent="0.2">
      <c r="B1944" s="78"/>
      <c r="C1944" s="78"/>
      <c r="D1944" s="78"/>
      <c r="E1944" s="79"/>
      <c r="F1944" s="80"/>
      <c r="G1944" s="73"/>
      <c r="H1944" s="82"/>
      <c r="I1944" s="93"/>
      <c r="J1944" s="90"/>
      <c r="K1944" s="83"/>
      <c r="L1944" s="83"/>
      <c r="M1944" s="84"/>
      <c r="N1944" s="83"/>
      <c r="O1944" s="104" t="str">
        <f ca="1">IF($B1944="","",IF(F1944="Arbeitgeberähnliche Stellung",OFFSET(MD!$Q$5,MATCH(Grundlagen_Abrechnung_KAE!$AK$7,MD_JAHR,0),0)*$H1944,IF(((AD1944/12*M1944*12)+N1944)&gt;AF1944,AF1944/12,((AD1944/12*M1944*12)+N1944)/12)))</f>
        <v/>
      </c>
      <c r="P1944" s="90"/>
      <c r="Q1944" s="90"/>
      <c r="R1944" s="104">
        <f t="shared" si="272"/>
        <v>0</v>
      </c>
      <c r="T1944" s="145">
        <f t="shared" si="273"/>
        <v>0</v>
      </c>
      <c r="U1944" s="76">
        <f t="shared" ca="1" si="274"/>
        <v>0</v>
      </c>
      <c r="V1944" s="76">
        <f t="shared" ca="1" si="280"/>
        <v>0</v>
      </c>
      <c r="W1944" s="76">
        <f t="shared" ca="1" si="275"/>
        <v>0</v>
      </c>
      <c r="Y1944" s="106" t="str">
        <f t="shared" si="276"/>
        <v>prüfen</v>
      </c>
      <c r="Z1944" s="107" t="str">
        <f ca="1">IFERROR(OFFSET(MD!$U$5,MATCH(Grundlagen_Abrechnung_KAE!$E1944,MD_GENDER,0),0),"")</f>
        <v/>
      </c>
      <c r="AA1944" s="104">
        <f t="shared" si="277"/>
        <v>0</v>
      </c>
      <c r="AC1944" s="104">
        <f t="shared" si="278"/>
        <v>0</v>
      </c>
      <c r="AD1944" s="104">
        <f ca="1">IF(F1944="Arbeitgeberähnliche Stellung",OFFSET(MD!$Q$5,MATCH(Grundlagen_Abrechnung_KAE!$AK$7,MD_JAHR,0),0)*$H1944,IF(J1944&gt;0,AC1944,I1944))</f>
        <v>0</v>
      </c>
      <c r="AF1944" s="85" t="e">
        <f ca="1">OFFSET(MD!$P$5,MATCH($AK$7,MD_JAHR,0),0)*12</f>
        <v>#VALUE!</v>
      </c>
      <c r="AG1944" s="85">
        <f t="shared" si="279"/>
        <v>0</v>
      </c>
      <c r="AH1944" s="81"/>
      <c r="AJ1944" s="72"/>
      <c r="AK1944" s="72"/>
      <c r="AL1944" s="72"/>
      <c r="AM1944" s="72"/>
      <c r="AN1944" s="72"/>
    </row>
    <row r="1945" spans="2:40" ht="15" customHeight="1" x14ac:dyDescent="0.2">
      <c r="B1945" s="78"/>
      <c r="C1945" s="78"/>
      <c r="D1945" s="78"/>
      <c r="E1945" s="79"/>
      <c r="F1945" s="80"/>
      <c r="G1945" s="73"/>
      <c r="H1945" s="82"/>
      <c r="I1945" s="93"/>
      <c r="J1945" s="90"/>
      <c r="K1945" s="83"/>
      <c r="L1945" s="83"/>
      <c r="M1945" s="84"/>
      <c r="N1945" s="83"/>
      <c r="O1945" s="104" t="str">
        <f ca="1">IF($B1945="","",IF(F1945="Arbeitgeberähnliche Stellung",OFFSET(MD!$Q$5,MATCH(Grundlagen_Abrechnung_KAE!$AK$7,MD_JAHR,0),0)*$H1945,IF(((AD1945/12*M1945*12)+N1945)&gt;AF1945,AF1945/12,((AD1945/12*M1945*12)+N1945)/12)))</f>
        <v/>
      </c>
      <c r="P1945" s="90"/>
      <c r="Q1945" s="90"/>
      <c r="R1945" s="104">
        <f t="shared" si="272"/>
        <v>0</v>
      </c>
      <c r="T1945" s="145">
        <f t="shared" si="273"/>
        <v>0</v>
      </c>
      <c r="U1945" s="76">
        <f t="shared" ca="1" si="274"/>
        <v>0</v>
      </c>
      <c r="V1945" s="76">
        <f t="shared" ca="1" si="280"/>
        <v>0</v>
      </c>
      <c r="W1945" s="76">
        <f t="shared" ca="1" si="275"/>
        <v>0</v>
      </c>
      <c r="Y1945" s="106" t="str">
        <f t="shared" si="276"/>
        <v>prüfen</v>
      </c>
      <c r="Z1945" s="107" t="str">
        <f ca="1">IFERROR(OFFSET(MD!$U$5,MATCH(Grundlagen_Abrechnung_KAE!$E1945,MD_GENDER,0),0),"")</f>
        <v/>
      </c>
      <c r="AA1945" s="104">
        <f t="shared" si="277"/>
        <v>0</v>
      </c>
      <c r="AC1945" s="104">
        <f t="shared" si="278"/>
        <v>0</v>
      </c>
      <c r="AD1945" s="104">
        <f ca="1">IF(F1945="Arbeitgeberähnliche Stellung",OFFSET(MD!$Q$5,MATCH(Grundlagen_Abrechnung_KAE!$AK$7,MD_JAHR,0),0)*$H1945,IF(J1945&gt;0,AC1945,I1945))</f>
        <v>0</v>
      </c>
      <c r="AF1945" s="85" t="e">
        <f ca="1">OFFSET(MD!$P$5,MATCH($AK$7,MD_JAHR,0),0)*12</f>
        <v>#VALUE!</v>
      </c>
      <c r="AG1945" s="85">
        <f t="shared" si="279"/>
        <v>0</v>
      </c>
      <c r="AH1945" s="81"/>
      <c r="AJ1945" s="72"/>
      <c r="AK1945" s="72"/>
      <c r="AL1945" s="72"/>
      <c r="AM1945" s="72"/>
      <c r="AN1945" s="72"/>
    </row>
    <row r="1946" spans="2:40" ht="15" customHeight="1" x14ac:dyDescent="0.2">
      <c r="B1946" s="78"/>
      <c r="C1946" s="78"/>
      <c r="D1946" s="78"/>
      <c r="E1946" s="79"/>
      <c r="F1946" s="80"/>
      <c r="G1946" s="73"/>
      <c r="H1946" s="82"/>
      <c r="I1946" s="93"/>
      <c r="J1946" s="90"/>
      <c r="K1946" s="83"/>
      <c r="L1946" s="83"/>
      <c r="M1946" s="84"/>
      <c r="N1946" s="83"/>
      <c r="O1946" s="104" t="str">
        <f ca="1">IF($B1946="","",IF(F1946="Arbeitgeberähnliche Stellung",OFFSET(MD!$Q$5,MATCH(Grundlagen_Abrechnung_KAE!$AK$7,MD_JAHR,0),0)*$H1946,IF(((AD1946/12*M1946*12)+N1946)&gt;AF1946,AF1946/12,((AD1946/12*M1946*12)+N1946)/12)))</f>
        <v/>
      </c>
      <c r="P1946" s="90"/>
      <c r="Q1946" s="90"/>
      <c r="R1946" s="104">
        <f t="shared" si="272"/>
        <v>0</v>
      </c>
      <c r="T1946" s="145">
        <f t="shared" si="273"/>
        <v>0</v>
      </c>
      <c r="U1946" s="76">
        <f t="shared" ca="1" si="274"/>
        <v>0</v>
      </c>
      <c r="V1946" s="76">
        <f t="shared" ca="1" si="280"/>
        <v>0</v>
      </c>
      <c r="W1946" s="76">
        <f t="shared" ca="1" si="275"/>
        <v>0</v>
      </c>
      <c r="Y1946" s="106" t="str">
        <f t="shared" si="276"/>
        <v>prüfen</v>
      </c>
      <c r="Z1946" s="107" t="str">
        <f ca="1">IFERROR(OFFSET(MD!$U$5,MATCH(Grundlagen_Abrechnung_KAE!$E1946,MD_GENDER,0),0),"")</f>
        <v/>
      </c>
      <c r="AA1946" s="104">
        <f t="shared" si="277"/>
        <v>0</v>
      </c>
      <c r="AC1946" s="104">
        <f t="shared" si="278"/>
        <v>0</v>
      </c>
      <c r="AD1946" s="104">
        <f ca="1">IF(F1946="Arbeitgeberähnliche Stellung",OFFSET(MD!$Q$5,MATCH(Grundlagen_Abrechnung_KAE!$AK$7,MD_JAHR,0),0)*$H1946,IF(J1946&gt;0,AC1946,I1946))</f>
        <v>0</v>
      </c>
      <c r="AF1946" s="85" t="e">
        <f ca="1">OFFSET(MD!$P$5,MATCH($AK$7,MD_JAHR,0),0)*12</f>
        <v>#VALUE!</v>
      </c>
      <c r="AG1946" s="85">
        <f t="shared" si="279"/>
        <v>0</v>
      </c>
      <c r="AH1946" s="81"/>
      <c r="AJ1946" s="72"/>
      <c r="AK1946" s="72"/>
      <c r="AL1946" s="72"/>
      <c r="AM1946" s="72"/>
      <c r="AN1946" s="72"/>
    </row>
    <row r="1947" spans="2:40" ht="15" customHeight="1" x14ac:dyDescent="0.2">
      <c r="B1947" s="78"/>
      <c r="C1947" s="78"/>
      <c r="D1947" s="78"/>
      <c r="E1947" s="79"/>
      <c r="F1947" s="80"/>
      <c r="G1947" s="73"/>
      <c r="H1947" s="82"/>
      <c r="I1947" s="93"/>
      <c r="J1947" s="90"/>
      <c r="K1947" s="83"/>
      <c r="L1947" s="83"/>
      <c r="M1947" s="84"/>
      <c r="N1947" s="83"/>
      <c r="O1947" s="104" t="str">
        <f ca="1">IF($B1947="","",IF(F1947="Arbeitgeberähnliche Stellung",OFFSET(MD!$Q$5,MATCH(Grundlagen_Abrechnung_KAE!$AK$7,MD_JAHR,0),0)*$H1947,IF(((AD1947/12*M1947*12)+N1947)&gt;AF1947,AF1947/12,((AD1947/12*M1947*12)+N1947)/12)))</f>
        <v/>
      </c>
      <c r="P1947" s="90"/>
      <c r="Q1947" s="90"/>
      <c r="R1947" s="104">
        <f t="shared" si="272"/>
        <v>0</v>
      </c>
      <c r="T1947" s="145">
        <f t="shared" si="273"/>
        <v>0</v>
      </c>
      <c r="U1947" s="76">
        <f t="shared" ca="1" si="274"/>
        <v>0</v>
      </c>
      <c r="V1947" s="76">
        <f t="shared" ca="1" si="280"/>
        <v>0</v>
      </c>
      <c r="W1947" s="76">
        <f t="shared" ca="1" si="275"/>
        <v>0</v>
      </c>
      <c r="Y1947" s="106" t="str">
        <f t="shared" si="276"/>
        <v>prüfen</v>
      </c>
      <c r="Z1947" s="107" t="str">
        <f ca="1">IFERROR(OFFSET(MD!$U$5,MATCH(Grundlagen_Abrechnung_KAE!$E1947,MD_GENDER,0),0),"")</f>
        <v/>
      </c>
      <c r="AA1947" s="104">
        <f t="shared" si="277"/>
        <v>0</v>
      </c>
      <c r="AC1947" s="104">
        <f t="shared" si="278"/>
        <v>0</v>
      </c>
      <c r="AD1947" s="104">
        <f ca="1">IF(F1947="Arbeitgeberähnliche Stellung",OFFSET(MD!$Q$5,MATCH(Grundlagen_Abrechnung_KAE!$AK$7,MD_JAHR,0),0)*$H1947,IF(J1947&gt;0,AC1947,I1947))</f>
        <v>0</v>
      </c>
      <c r="AF1947" s="85" t="e">
        <f ca="1">OFFSET(MD!$P$5,MATCH($AK$7,MD_JAHR,0),0)*12</f>
        <v>#VALUE!</v>
      </c>
      <c r="AG1947" s="85">
        <f t="shared" si="279"/>
        <v>0</v>
      </c>
      <c r="AH1947" s="81"/>
      <c r="AJ1947" s="72"/>
      <c r="AK1947" s="72"/>
      <c r="AL1947" s="72"/>
      <c r="AM1947" s="72"/>
      <c r="AN1947" s="72"/>
    </row>
    <row r="1948" spans="2:40" ht="15" customHeight="1" x14ac:dyDescent="0.2">
      <c r="B1948" s="78"/>
      <c r="C1948" s="78"/>
      <c r="D1948" s="78"/>
      <c r="E1948" s="79"/>
      <c r="F1948" s="80"/>
      <c r="G1948" s="73"/>
      <c r="H1948" s="82"/>
      <c r="I1948" s="93"/>
      <c r="J1948" s="90"/>
      <c r="K1948" s="83"/>
      <c r="L1948" s="83"/>
      <c r="M1948" s="84"/>
      <c r="N1948" s="83"/>
      <c r="O1948" s="104" t="str">
        <f ca="1">IF($B1948="","",IF(F1948="Arbeitgeberähnliche Stellung",OFFSET(MD!$Q$5,MATCH(Grundlagen_Abrechnung_KAE!$AK$7,MD_JAHR,0),0)*$H1948,IF(((AD1948/12*M1948*12)+N1948)&gt;AF1948,AF1948/12,((AD1948/12*M1948*12)+N1948)/12)))</f>
        <v/>
      </c>
      <c r="P1948" s="90"/>
      <c r="Q1948" s="90"/>
      <c r="R1948" s="104">
        <f t="shared" si="272"/>
        <v>0</v>
      </c>
      <c r="T1948" s="145">
        <f t="shared" si="273"/>
        <v>0</v>
      </c>
      <c r="U1948" s="76">
        <f t="shared" ca="1" si="274"/>
        <v>0</v>
      </c>
      <c r="V1948" s="76">
        <f t="shared" ca="1" si="280"/>
        <v>0</v>
      </c>
      <c r="W1948" s="76">
        <f t="shared" ca="1" si="275"/>
        <v>0</v>
      </c>
      <c r="Y1948" s="106" t="str">
        <f t="shared" si="276"/>
        <v>prüfen</v>
      </c>
      <c r="Z1948" s="107" t="str">
        <f ca="1">IFERROR(OFFSET(MD!$U$5,MATCH(Grundlagen_Abrechnung_KAE!$E1948,MD_GENDER,0),0),"")</f>
        <v/>
      </c>
      <c r="AA1948" s="104">
        <f t="shared" si="277"/>
        <v>0</v>
      </c>
      <c r="AC1948" s="104">
        <f t="shared" si="278"/>
        <v>0</v>
      </c>
      <c r="AD1948" s="104">
        <f ca="1">IF(F1948="Arbeitgeberähnliche Stellung",OFFSET(MD!$Q$5,MATCH(Grundlagen_Abrechnung_KAE!$AK$7,MD_JAHR,0),0)*$H1948,IF(J1948&gt;0,AC1948,I1948))</f>
        <v>0</v>
      </c>
      <c r="AF1948" s="85" t="e">
        <f ca="1">OFFSET(MD!$P$5,MATCH($AK$7,MD_JAHR,0),0)*12</f>
        <v>#VALUE!</v>
      </c>
      <c r="AG1948" s="85">
        <f t="shared" si="279"/>
        <v>0</v>
      </c>
      <c r="AH1948" s="81"/>
      <c r="AJ1948" s="72"/>
      <c r="AK1948" s="72"/>
      <c r="AL1948" s="72"/>
      <c r="AM1948" s="72"/>
      <c r="AN1948" s="72"/>
    </row>
    <row r="1949" spans="2:40" ht="15" customHeight="1" x14ac:dyDescent="0.2">
      <c r="B1949" s="78"/>
      <c r="C1949" s="78"/>
      <c r="D1949" s="78"/>
      <c r="E1949" s="79"/>
      <c r="F1949" s="80"/>
      <c r="G1949" s="73"/>
      <c r="H1949" s="82"/>
      <c r="I1949" s="93"/>
      <c r="J1949" s="90"/>
      <c r="K1949" s="83"/>
      <c r="L1949" s="83"/>
      <c r="M1949" s="84"/>
      <c r="N1949" s="83"/>
      <c r="O1949" s="104" t="str">
        <f ca="1">IF($B1949="","",IF(F1949="Arbeitgeberähnliche Stellung",OFFSET(MD!$Q$5,MATCH(Grundlagen_Abrechnung_KAE!$AK$7,MD_JAHR,0),0)*$H1949,IF(((AD1949/12*M1949*12)+N1949)&gt;AF1949,AF1949/12,((AD1949/12*M1949*12)+N1949)/12)))</f>
        <v/>
      </c>
      <c r="P1949" s="90"/>
      <c r="Q1949" s="90"/>
      <c r="R1949" s="104">
        <f t="shared" si="272"/>
        <v>0</v>
      </c>
      <c r="T1949" s="145">
        <f t="shared" si="273"/>
        <v>0</v>
      </c>
      <c r="U1949" s="76">
        <f t="shared" ca="1" si="274"/>
        <v>0</v>
      </c>
      <c r="V1949" s="76">
        <f t="shared" ca="1" si="280"/>
        <v>0</v>
      </c>
      <c r="W1949" s="76">
        <f t="shared" ca="1" si="275"/>
        <v>0</v>
      </c>
      <c r="Y1949" s="106" t="str">
        <f t="shared" si="276"/>
        <v>prüfen</v>
      </c>
      <c r="Z1949" s="107" t="str">
        <f ca="1">IFERROR(OFFSET(MD!$U$5,MATCH(Grundlagen_Abrechnung_KAE!$E1949,MD_GENDER,0),0),"")</f>
        <v/>
      </c>
      <c r="AA1949" s="104">
        <f t="shared" si="277"/>
        <v>0</v>
      </c>
      <c r="AC1949" s="104">
        <f t="shared" si="278"/>
        <v>0</v>
      </c>
      <c r="AD1949" s="104">
        <f ca="1">IF(F1949="Arbeitgeberähnliche Stellung",OFFSET(MD!$Q$5,MATCH(Grundlagen_Abrechnung_KAE!$AK$7,MD_JAHR,0),0)*$H1949,IF(J1949&gt;0,AC1949,I1949))</f>
        <v>0</v>
      </c>
      <c r="AF1949" s="85" t="e">
        <f ca="1">OFFSET(MD!$P$5,MATCH($AK$7,MD_JAHR,0),0)*12</f>
        <v>#VALUE!</v>
      </c>
      <c r="AG1949" s="85">
        <f t="shared" si="279"/>
        <v>0</v>
      </c>
      <c r="AH1949" s="81"/>
      <c r="AJ1949" s="72"/>
      <c r="AK1949" s="72"/>
      <c r="AL1949" s="72"/>
      <c r="AM1949" s="72"/>
      <c r="AN1949" s="72"/>
    </row>
    <row r="1950" spans="2:40" ht="15" customHeight="1" x14ac:dyDescent="0.2">
      <c r="B1950" s="78"/>
      <c r="C1950" s="78"/>
      <c r="D1950" s="78"/>
      <c r="E1950" s="79"/>
      <c r="F1950" s="80"/>
      <c r="G1950" s="73"/>
      <c r="H1950" s="82"/>
      <c r="I1950" s="93"/>
      <c r="J1950" s="90"/>
      <c r="K1950" s="83"/>
      <c r="L1950" s="83"/>
      <c r="M1950" s="84"/>
      <c r="N1950" s="83"/>
      <c r="O1950" s="104" t="str">
        <f ca="1">IF($B1950="","",IF(F1950="Arbeitgeberähnliche Stellung",OFFSET(MD!$Q$5,MATCH(Grundlagen_Abrechnung_KAE!$AK$7,MD_JAHR,0),0)*$H1950,IF(((AD1950/12*M1950*12)+N1950)&gt;AF1950,AF1950/12,((AD1950/12*M1950*12)+N1950)/12)))</f>
        <v/>
      </c>
      <c r="P1950" s="90"/>
      <c r="Q1950" s="90"/>
      <c r="R1950" s="104">
        <f t="shared" si="272"/>
        <v>0</v>
      </c>
      <c r="T1950" s="145">
        <f t="shared" si="273"/>
        <v>0</v>
      </c>
      <c r="U1950" s="76">
        <f t="shared" ca="1" si="274"/>
        <v>0</v>
      </c>
      <c r="V1950" s="76">
        <f t="shared" ca="1" si="280"/>
        <v>0</v>
      </c>
      <c r="W1950" s="76">
        <f t="shared" ca="1" si="275"/>
        <v>0</v>
      </c>
      <c r="Y1950" s="106" t="str">
        <f t="shared" si="276"/>
        <v>prüfen</v>
      </c>
      <c r="Z1950" s="107" t="str">
        <f ca="1">IFERROR(OFFSET(MD!$U$5,MATCH(Grundlagen_Abrechnung_KAE!$E1950,MD_GENDER,0),0),"")</f>
        <v/>
      </c>
      <c r="AA1950" s="104">
        <f t="shared" si="277"/>
        <v>0</v>
      </c>
      <c r="AC1950" s="104">
        <f t="shared" si="278"/>
        <v>0</v>
      </c>
      <c r="AD1950" s="104">
        <f ca="1">IF(F1950="Arbeitgeberähnliche Stellung",OFFSET(MD!$Q$5,MATCH(Grundlagen_Abrechnung_KAE!$AK$7,MD_JAHR,0),0)*$H1950,IF(J1950&gt;0,AC1950,I1950))</f>
        <v>0</v>
      </c>
      <c r="AF1950" s="85" t="e">
        <f ca="1">OFFSET(MD!$P$5,MATCH($AK$7,MD_JAHR,0),0)*12</f>
        <v>#VALUE!</v>
      </c>
      <c r="AG1950" s="85">
        <f t="shared" si="279"/>
        <v>0</v>
      </c>
      <c r="AH1950" s="81"/>
      <c r="AJ1950" s="72"/>
      <c r="AK1950" s="72"/>
      <c r="AL1950" s="72"/>
      <c r="AM1950" s="72"/>
      <c r="AN1950" s="72"/>
    </row>
    <row r="1951" spans="2:40" ht="15" customHeight="1" x14ac:dyDescent="0.2">
      <c r="B1951" s="78"/>
      <c r="C1951" s="78"/>
      <c r="D1951" s="78"/>
      <c r="E1951" s="79"/>
      <c r="F1951" s="80"/>
      <c r="G1951" s="73"/>
      <c r="H1951" s="82"/>
      <c r="I1951" s="93"/>
      <c r="J1951" s="90"/>
      <c r="K1951" s="83"/>
      <c r="L1951" s="83"/>
      <c r="M1951" s="84"/>
      <c r="N1951" s="83"/>
      <c r="O1951" s="104" t="str">
        <f ca="1">IF($B1951="","",IF(F1951="Arbeitgeberähnliche Stellung",OFFSET(MD!$Q$5,MATCH(Grundlagen_Abrechnung_KAE!$AK$7,MD_JAHR,0),0)*$H1951,IF(((AD1951/12*M1951*12)+N1951)&gt;AF1951,AF1951/12,((AD1951/12*M1951*12)+N1951)/12)))</f>
        <v/>
      </c>
      <c r="P1951" s="90"/>
      <c r="Q1951" s="90"/>
      <c r="R1951" s="104">
        <f t="shared" si="272"/>
        <v>0</v>
      </c>
      <c r="T1951" s="145">
        <f t="shared" si="273"/>
        <v>0</v>
      </c>
      <c r="U1951" s="76">
        <f t="shared" ca="1" si="274"/>
        <v>0</v>
      </c>
      <c r="V1951" s="76">
        <f t="shared" ca="1" si="280"/>
        <v>0</v>
      </c>
      <c r="W1951" s="76">
        <f t="shared" ca="1" si="275"/>
        <v>0</v>
      </c>
      <c r="Y1951" s="106" t="str">
        <f t="shared" si="276"/>
        <v>prüfen</v>
      </c>
      <c r="Z1951" s="107" t="str">
        <f ca="1">IFERROR(OFFSET(MD!$U$5,MATCH(Grundlagen_Abrechnung_KAE!$E1951,MD_GENDER,0),0),"")</f>
        <v/>
      </c>
      <c r="AA1951" s="104">
        <f t="shared" si="277"/>
        <v>0</v>
      </c>
      <c r="AC1951" s="104">
        <f t="shared" si="278"/>
        <v>0</v>
      </c>
      <c r="AD1951" s="104">
        <f ca="1">IF(F1951="Arbeitgeberähnliche Stellung",OFFSET(MD!$Q$5,MATCH(Grundlagen_Abrechnung_KAE!$AK$7,MD_JAHR,0),0)*$H1951,IF(J1951&gt;0,AC1951,I1951))</f>
        <v>0</v>
      </c>
      <c r="AF1951" s="85" t="e">
        <f ca="1">OFFSET(MD!$P$5,MATCH($AK$7,MD_JAHR,0),0)*12</f>
        <v>#VALUE!</v>
      </c>
      <c r="AG1951" s="85">
        <f t="shared" si="279"/>
        <v>0</v>
      </c>
      <c r="AH1951" s="81"/>
      <c r="AJ1951" s="72"/>
      <c r="AK1951" s="72"/>
      <c r="AL1951" s="72"/>
      <c r="AM1951" s="72"/>
      <c r="AN1951" s="72"/>
    </row>
    <row r="1952" spans="2:40" ht="15" customHeight="1" x14ac:dyDescent="0.2">
      <c r="B1952" s="78"/>
      <c r="C1952" s="78"/>
      <c r="D1952" s="78"/>
      <c r="E1952" s="79"/>
      <c r="F1952" s="80"/>
      <c r="G1952" s="73"/>
      <c r="H1952" s="82"/>
      <c r="I1952" s="93"/>
      <c r="J1952" s="90"/>
      <c r="K1952" s="83"/>
      <c r="L1952" s="83"/>
      <c r="M1952" s="84"/>
      <c r="N1952" s="83"/>
      <c r="O1952" s="104" t="str">
        <f ca="1">IF($B1952="","",IF(F1952="Arbeitgeberähnliche Stellung",OFFSET(MD!$Q$5,MATCH(Grundlagen_Abrechnung_KAE!$AK$7,MD_JAHR,0),0)*$H1952,IF(((AD1952/12*M1952*12)+N1952)&gt;AF1952,AF1952/12,((AD1952/12*M1952*12)+N1952)/12)))</f>
        <v/>
      </c>
      <c r="P1952" s="90"/>
      <c r="Q1952" s="90"/>
      <c r="R1952" s="104">
        <f t="shared" si="272"/>
        <v>0</v>
      </c>
      <c r="T1952" s="145">
        <f t="shared" si="273"/>
        <v>0</v>
      </c>
      <c r="U1952" s="76">
        <f t="shared" ca="1" si="274"/>
        <v>0</v>
      </c>
      <c r="V1952" s="76">
        <f t="shared" ca="1" si="280"/>
        <v>0</v>
      </c>
      <c r="W1952" s="76">
        <f t="shared" ca="1" si="275"/>
        <v>0</v>
      </c>
      <c r="Y1952" s="106" t="str">
        <f t="shared" si="276"/>
        <v>prüfen</v>
      </c>
      <c r="Z1952" s="107" t="str">
        <f ca="1">IFERROR(OFFSET(MD!$U$5,MATCH(Grundlagen_Abrechnung_KAE!$E1952,MD_GENDER,0),0),"")</f>
        <v/>
      </c>
      <c r="AA1952" s="104">
        <f t="shared" si="277"/>
        <v>0</v>
      </c>
      <c r="AC1952" s="104">
        <f t="shared" si="278"/>
        <v>0</v>
      </c>
      <c r="AD1952" s="104">
        <f ca="1">IF(F1952="Arbeitgeberähnliche Stellung",OFFSET(MD!$Q$5,MATCH(Grundlagen_Abrechnung_KAE!$AK$7,MD_JAHR,0),0)*$H1952,IF(J1952&gt;0,AC1952,I1952))</f>
        <v>0</v>
      </c>
      <c r="AF1952" s="85" t="e">
        <f ca="1">OFFSET(MD!$P$5,MATCH($AK$7,MD_JAHR,0),0)*12</f>
        <v>#VALUE!</v>
      </c>
      <c r="AG1952" s="85">
        <f t="shared" si="279"/>
        <v>0</v>
      </c>
      <c r="AH1952" s="81"/>
      <c r="AJ1952" s="72"/>
      <c r="AK1952" s="72"/>
      <c r="AL1952" s="72"/>
      <c r="AM1952" s="72"/>
      <c r="AN1952" s="72"/>
    </row>
    <row r="1953" spans="2:40" ht="15" customHeight="1" x14ac:dyDescent="0.2">
      <c r="B1953" s="78"/>
      <c r="C1953" s="78"/>
      <c r="D1953" s="78"/>
      <c r="E1953" s="79"/>
      <c r="F1953" s="80"/>
      <c r="G1953" s="73"/>
      <c r="H1953" s="82"/>
      <c r="I1953" s="93"/>
      <c r="J1953" s="90"/>
      <c r="K1953" s="83"/>
      <c r="L1953" s="83"/>
      <c r="M1953" s="84"/>
      <c r="N1953" s="83"/>
      <c r="O1953" s="104" t="str">
        <f ca="1">IF($B1953="","",IF(F1953="Arbeitgeberähnliche Stellung",OFFSET(MD!$Q$5,MATCH(Grundlagen_Abrechnung_KAE!$AK$7,MD_JAHR,0),0)*$H1953,IF(((AD1953/12*M1953*12)+N1953)&gt;AF1953,AF1953/12,((AD1953/12*M1953*12)+N1953)/12)))</f>
        <v/>
      </c>
      <c r="P1953" s="90"/>
      <c r="Q1953" s="90"/>
      <c r="R1953" s="104">
        <f t="shared" si="272"/>
        <v>0</v>
      </c>
      <c r="T1953" s="145">
        <f t="shared" si="273"/>
        <v>0</v>
      </c>
      <c r="U1953" s="76">
        <f t="shared" ca="1" si="274"/>
        <v>0</v>
      </c>
      <c r="V1953" s="76">
        <f t="shared" ca="1" si="280"/>
        <v>0</v>
      </c>
      <c r="W1953" s="76">
        <f t="shared" ca="1" si="275"/>
        <v>0</v>
      </c>
      <c r="Y1953" s="106" t="str">
        <f t="shared" si="276"/>
        <v>prüfen</v>
      </c>
      <c r="Z1953" s="107" t="str">
        <f ca="1">IFERROR(OFFSET(MD!$U$5,MATCH(Grundlagen_Abrechnung_KAE!$E1953,MD_GENDER,0),0),"")</f>
        <v/>
      </c>
      <c r="AA1953" s="104">
        <f t="shared" si="277"/>
        <v>0</v>
      </c>
      <c r="AC1953" s="104">
        <f t="shared" si="278"/>
        <v>0</v>
      </c>
      <c r="AD1953" s="104">
        <f ca="1">IF(F1953="Arbeitgeberähnliche Stellung",OFFSET(MD!$Q$5,MATCH(Grundlagen_Abrechnung_KAE!$AK$7,MD_JAHR,0),0)*$H1953,IF(J1953&gt;0,AC1953,I1953))</f>
        <v>0</v>
      </c>
      <c r="AF1953" s="85" t="e">
        <f ca="1">OFFSET(MD!$P$5,MATCH($AK$7,MD_JAHR,0),0)*12</f>
        <v>#VALUE!</v>
      </c>
      <c r="AG1953" s="85">
        <f t="shared" si="279"/>
        <v>0</v>
      </c>
      <c r="AH1953" s="81"/>
      <c r="AJ1953" s="72"/>
      <c r="AK1953" s="72"/>
      <c r="AL1953" s="72"/>
      <c r="AM1953" s="72"/>
      <c r="AN1953" s="72"/>
    </row>
    <row r="1954" spans="2:40" ht="15" customHeight="1" x14ac:dyDescent="0.2">
      <c r="B1954" s="78"/>
      <c r="C1954" s="78"/>
      <c r="D1954" s="78"/>
      <c r="E1954" s="79"/>
      <c r="F1954" s="80"/>
      <c r="G1954" s="73"/>
      <c r="H1954" s="82"/>
      <c r="I1954" s="93"/>
      <c r="J1954" s="90"/>
      <c r="K1954" s="83"/>
      <c r="L1954" s="83"/>
      <c r="M1954" s="84"/>
      <c r="N1954" s="83"/>
      <c r="O1954" s="104" t="str">
        <f ca="1">IF($B1954="","",IF(F1954="Arbeitgeberähnliche Stellung",OFFSET(MD!$Q$5,MATCH(Grundlagen_Abrechnung_KAE!$AK$7,MD_JAHR,0),0)*$H1954,IF(((AD1954/12*M1954*12)+N1954)&gt;AF1954,AF1954/12,((AD1954/12*M1954*12)+N1954)/12)))</f>
        <v/>
      </c>
      <c r="P1954" s="90"/>
      <c r="Q1954" s="90"/>
      <c r="R1954" s="104">
        <f t="shared" si="272"/>
        <v>0</v>
      </c>
      <c r="T1954" s="145">
        <f t="shared" si="273"/>
        <v>0</v>
      </c>
      <c r="U1954" s="76">
        <f t="shared" ca="1" si="274"/>
        <v>0</v>
      </c>
      <c r="V1954" s="76">
        <f t="shared" ca="1" si="280"/>
        <v>0</v>
      </c>
      <c r="W1954" s="76">
        <f t="shared" ca="1" si="275"/>
        <v>0</v>
      </c>
      <c r="Y1954" s="106" t="str">
        <f t="shared" si="276"/>
        <v>prüfen</v>
      </c>
      <c r="Z1954" s="107" t="str">
        <f ca="1">IFERROR(OFFSET(MD!$U$5,MATCH(Grundlagen_Abrechnung_KAE!$E1954,MD_GENDER,0),0),"")</f>
        <v/>
      </c>
      <c r="AA1954" s="104">
        <f t="shared" si="277"/>
        <v>0</v>
      </c>
      <c r="AC1954" s="104">
        <f t="shared" si="278"/>
        <v>0</v>
      </c>
      <c r="AD1954" s="104">
        <f ca="1">IF(F1954="Arbeitgeberähnliche Stellung",OFFSET(MD!$Q$5,MATCH(Grundlagen_Abrechnung_KAE!$AK$7,MD_JAHR,0),0)*$H1954,IF(J1954&gt;0,AC1954,I1954))</f>
        <v>0</v>
      </c>
      <c r="AF1954" s="85" t="e">
        <f ca="1">OFFSET(MD!$P$5,MATCH($AK$7,MD_JAHR,0),0)*12</f>
        <v>#VALUE!</v>
      </c>
      <c r="AG1954" s="85">
        <f t="shared" si="279"/>
        <v>0</v>
      </c>
      <c r="AH1954" s="81"/>
      <c r="AJ1954" s="72"/>
      <c r="AK1954" s="72"/>
      <c r="AL1954" s="72"/>
      <c r="AM1954" s="72"/>
      <c r="AN1954" s="72"/>
    </row>
    <row r="1955" spans="2:40" ht="15" customHeight="1" x14ac:dyDescent="0.2">
      <c r="B1955" s="78"/>
      <c r="C1955" s="78"/>
      <c r="D1955" s="78"/>
      <c r="E1955" s="79"/>
      <c r="F1955" s="80"/>
      <c r="G1955" s="73"/>
      <c r="H1955" s="82"/>
      <c r="I1955" s="93"/>
      <c r="J1955" s="90"/>
      <c r="K1955" s="83"/>
      <c r="L1955" s="83"/>
      <c r="M1955" s="84"/>
      <c r="N1955" s="83"/>
      <c r="O1955" s="104" t="str">
        <f ca="1">IF($B1955="","",IF(F1955="Arbeitgeberähnliche Stellung",OFFSET(MD!$Q$5,MATCH(Grundlagen_Abrechnung_KAE!$AK$7,MD_JAHR,0),0)*$H1955,IF(((AD1955/12*M1955*12)+N1955)&gt;AF1955,AF1955/12,((AD1955/12*M1955*12)+N1955)/12)))</f>
        <v/>
      </c>
      <c r="P1955" s="90"/>
      <c r="Q1955" s="90"/>
      <c r="R1955" s="104">
        <f t="shared" si="272"/>
        <v>0</v>
      </c>
      <c r="T1955" s="145">
        <f t="shared" si="273"/>
        <v>0</v>
      </c>
      <c r="U1955" s="76">
        <f t="shared" ca="1" si="274"/>
        <v>0</v>
      </c>
      <c r="V1955" s="76">
        <f t="shared" ca="1" si="280"/>
        <v>0</v>
      </c>
      <c r="W1955" s="76">
        <f t="shared" ca="1" si="275"/>
        <v>0</v>
      </c>
      <c r="Y1955" s="106" t="str">
        <f t="shared" si="276"/>
        <v>prüfen</v>
      </c>
      <c r="Z1955" s="107" t="str">
        <f ca="1">IFERROR(OFFSET(MD!$U$5,MATCH(Grundlagen_Abrechnung_KAE!$E1955,MD_GENDER,0),0),"")</f>
        <v/>
      </c>
      <c r="AA1955" s="104">
        <f t="shared" si="277"/>
        <v>0</v>
      </c>
      <c r="AC1955" s="104">
        <f t="shared" si="278"/>
        <v>0</v>
      </c>
      <c r="AD1955" s="104">
        <f ca="1">IF(F1955="Arbeitgeberähnliche Stellung",OFFSET(MD!$Q$5,MATCH(Grundlagen_Abrechnung_KAE!$AK$7,MD_JAHR,0),0)*$H1955,IF(J1955&gt;0,AC1955,I1955))</f>
        <v>0</v>
      </c>
      <c r="AF1955" s="85" t="e">
        <f ca="1">OFFSET(MD!$P$5,MATCH($AK$7,MD_JAHR,0),0)*12</f>
        <v>#VALUE!</v>
      </c>
      <c r="AG1955" s="85">
        <f t="shared" si="279"/>
        <v>0</v>
      </c>
      <c r="AH1955" s="81"/>
      <c r="AJ1955" s="72"/>
      <c r="AK1955" s="72"/>
      <c r="AL1955" s="72"/>
      <c r="AM1955" s="72"/>
      <c r="AN1955" s="72"/>
    </row>
    <row r="1956" spans="2:40" ht="15" customHeight="1" x14ac:dyDescent="0.2">
      <c r="B1956" s="78"/>
      <c r="C1956" s="78"/>
      <c r="D1956" s="78"/>
      <c r="E1956" s="79"/>
      <c r="F1956" s="80"/>
      <c r="G1956" s="73"/>
      <c r="H1956" s="82"/>
      <c r="I1956" s="93"/>
      <c r="J1956" s="90"/>
      <c r="K1956" s="83"/>
      <c r="L1956" s="83"/>
      <c r="M1956" s="84"/>
      <c r="N1956" s="83"/>
      <c r="O1956" s="104" t="str">
        <f ca="1">IF($B1956="","",IF(F1956="Arbeitgeberähnliche Stellung",OFFSET(MD!$Q$5,MATCH(Grundlagen_Abrechnung_KAE!$AK$7,MD_JAHR,0),0)*$H1956,IF(((AD1956/12*M1956*12)+N1956)&gt;AF1956,AF1956/12,((AD1956/12*M1956*12)+N1956)/12)))</f>
        <v/>
      </c>
      <c r="P1956" s="90"/>
      <c r="Q1956" s="90"/>
      <c r="R1956" s="104">
        <f t="shared" si="272"/>
        <v>0</v>
      </c>
      <c r="T1956" s="145">
        <f t="shared" si="273"/>
        <v>0</v>
      </c>
      <c r="U1956" s="76">
        <f t="shared" ca="1" si="274"/>
        <v>0</v>
      </c>
      <c r="V1956" s="76">
        <f t="shared" ca="1" si="280"/>
        <v>0</v>
      </c>
      <c r="W1956" s="76">
        <f t="shared" ca="1" si="275"/>
        <v>0</v>
      </c>
      <c r="Y1956" s="106" t="str">
        <f t="shared" si="276"/>
        <v>prüfen</v>
      </c>
      <c r="Z1956" s="107" t="str">
        <f ca="1">IFERROR(OFFSET(MD!$U$5,MATCH(Grundlagen_Abrechnung_KAE!$E1956,MD_GENDER,0),0),"")</f>
        <v/>
      </c>
      <c r="AA1956" s="104">
        <f t="shared" si="277"/>
        <v>0</v>
      </c>
      <c r="AC1956" s="104">
        <f t="shared" si="278"/>
        <v>0</v>
      </c>
      <c r="AD1956" s="104">
        <f ca="1">IF(F1956="Arbeitgeberähnliche Stellung",OFFSET(MD!$Q$5,MATCH(Grundlagen_Abrechnung_KAE!$AK$7,MD_JAHR,0),0)*$H1956,IF(J1956&gt;0,AC1956,I1956))</f>
        <v>0</v>
      </c>
      <c r="AF1956" s="85" t="e">
        <f ca="1">OFFSET(MD!$P$5,MATCH($AK$7,MD_JAHR,0),0)*12</f>
        <v>#VALUE!</v>
      </c>
      <c r="AG1956" s="85">
        <f t="shared" si="279"/>
        <v>0</v>
      </c>
      <c r="AH1956" s="81"/>
      <c r="AJ1956" s="72"/>
      <c r="AK1956" s="72"/>
      <c r="AL1956" s="72"/>
      <c r="AM1956" s="72"/>
      <c r="AN1956" s="72"/>
    </row>
    <row r="1957" spans="2:40" ht="15" customHeight="1" x14ac:dyDescent="0.2">
      <c r="B1957" s="78"/>
      <c r="C1957" s="78"/>
      <c r="D1957" s="78"/>
      <c r="E1957" s="79"/>
      <c r="F1957" s="80"/>
      <c r="G1957" s="73"/>
      <c r="H1957" s="82"/>
      <c r="I1957" s="93"/>
      <c r="J1957" s="90"/>
      <c r="K1957" s="83"/>
      <c r="L1957" s="83"/>
      <c r="M1957" s="84"/>
      <c r="N1957" s="83"/>
      <c r="O1957" s="104" t="str">
        <f ca="1">IF($B1957="","",IF(F1957="Arbeitgeberähnliche Stellung",OFFSET(MD!$Q$5,MATCH(Grundlagen_Abrechnung_KAE!$AK$7,MD_JAHR,0),0)*$H1957,IF(((AD1957/12*M1957*12)+N1957)&gt;AF1957,AF1957/12,((AD1957/12*M1957*12)+N1957)/12)))</f>
        <v/>
      </c>
      <c r="P1957" s="90"/>
      <c r="Q1957" s="90"/>
      <c r="R1957" s="104">
        <f t="shared" si="272"/>
        <v>0</v>
      </c>
      <c r="T1957" s="145">
        <f t="shared" si="273"/>
        <v>0</v>
      </c>
      <c r="U1957" s="76">
        <f t="shared" ca="1" si="274"/>
        <v>0</v>
      </c>
      <c r="V1957" s="76">
        <f t="shared" ca="1" si="280"/>
        <v>0</v>
      </c>
      <c r="W1957" s="76">
        <f t="shared" ca="1" si="275"/>
        <v>0</v>
      </c>
      <c r="Y1957" s="106" t="str">
        <f t="shared" si="276"/>
        <v>prüfen</v>
      </c>
      <c r="Z1957" s="107" t="str">
        <f ca="1">IFERROR(OFFSET(MD!$U$5,MATCH(Grundlagen_Abrechnung_KAE!$E1957,MD_GENDER,0),0),"")</f>
        <v/>
      </c>
      <c r="AA1957" s="104">
        <f t="shared" si="277"/>
        <v>0</v>
      </c>
      <c r="AC1957" s="104">
        <f t="shared" si="278"/>
        <v>0</v>
      </c>
      <c r="AD1957" s="104">
        <f ca="1">IF(F1957="Arbeitgeberähnliche Stellung",OFFSET(MD!$Q$5,MATCH(Grundlagen_Abrechnung_KAE!$AK$7,MD_JAHR,0),0)*$H1957,IF(J1957&gt;0,AC1957,I1957))</f>
        <v>0</v>
      </c>
      <c r="AF1957" s="85" t="e">
        <f ca="1">OFFSET(MD!$P$5,MATCH($AK$7,MD_JAHR,0),0)*12</f>
        <v>#VALUE!</v>
      </c>
      <c r="AG1957" s="85">
        <f t="shared" si="279"/>
        <v>0</v>
      </c>
      <c r="AH1957" s="81"/>
      <c r="AJ1957" s="72"/>
      <c r="AK1957" s="72"/>
      <c r="AL1957" s="72"/>
      <c r="AM1957" s="72"/>
      <c r="AN1957" s="72"/>
    </row>
    <row r="1958" spans="2:40" ht="15" customHeight="1" x14ac:dyDescent="0.2">
      <c r="B1958" s="78"/>
      <c r="C1958" s="78"/>
      <c r="D1958" s="78"/>
      <c r="E1958" s="79"/>
      <c r="F1958" s="80"/>
      <c r="G1958" s="73"/>
      <c r="H1958" s="82"/>
      <c r="I1958" s="93"/>
      <c r="J1958" s="90"/>
      <c r="K1958" s="83"/>
      <c r="L1958" s="83"/>
      <c r="M1958" s="84"/>
      <c r="N1958" s="83"/>
      <c r="O1958" s="104" t="str">
        <f ca="1">IF($B1958="","",IF(F1958="Arbeitgeberähnliche Stellung",OFFSET(MD!$Q$5,MATCH(Grundlagen_Abrechnung_KAE!$AK$7,MD_JAHR,0),0)*$H1958,IF(((AD1958/12*M1958*12)+N1958)&gt;AF1958,AF1958/12,((AD1958/12*M1958*12)+N1958)/12)))</f>
        <v/>
      </c>
      <c r="P1958" s="90"/>
      <c r="Q1958" s="90"/>
      <c r="R1958" s="104">
        <f t="shared" si="272"/>
        <v>0</v>
      </c>
      <c r="T1958" s="145">
        <f t="shared" si="273"/>
        <v>0</v>
      </c>
      <c r="U1958" s="76">
        <f t="shared" ca="1" si="274"/>
        <v>0</v>
      </c>
      <c r="V1958" s="76">
        <f t="shared" ca="1" si="280"/>
        <v>0</v>
      </c>
      <c r="W1958" s="76">
        <f t="shared" ca="1" si="275"/>
        <v>0</v>
      </c>
      <c r="Y1958" s="106" t="str">
        <f t="shared" si="276"/>
        <v>prüfen</v>
      </c>
      <c r="Z1958" s="107" t="str">
        <f ca="1">IFERROR(OFFSET(MD!$U$5,MATCH(Grundlagen_Abrechnung_KAE!$E1958,MD_GENDER,0),0),"")</f>
        <v/>
      </c>
      <c r="AA1958" s="104">
        <f t="shared" si="277"/>
        <v>0</v>
      </c>
      <c r="AC1958" s="104">
        <f t="shared" si="278"/>
        <v>0</v>
      </c>
      <c r="AD1958" s="104">
        <f ca="1">IF(F1958="Arbeitgeberähnliche Stellung",OFFSET(MD!$Q$5,MATCH(Grundlagen_Abrechnung_KAE!$AK$7,MD_JAHR,0),0)*$H1958,IF(J1958&gt;0,AC1958,I1958))</f>
        <v>0</v>
      </c>
      <c r="AF1958" s="85" t="e">
        <f ca="1">OFFSET(MD!$P$5,MATCH($AK$7,MD_JAHR,0),0)*12</f>
        <v>#VALUE!</v>
      </c>
      <c r="AG1958" s="85">
        <f t="shared" si="279"/>
        <v>0</v>
      </c>
      <c r="AH1958" s="81"/>
      <c r="AJ1958" s="72"/>
      <c r="AK1958" s="72"/>
      <c r="AL1958" s="72"/>
      <c r="AM1958" s="72"/>
      <c r="AN1958" s="72"/>
    </row>
    <row r="1959" spans="2:40" ht="15" customHeight="1" x14ac:dyDescent="0.2">
      <c r="B1959" s="78"/>
      <c r="C1959" s="78"/>
      <c r="D1959" s="78"/>
      <c r="E1959" s="79"/>
      <c r="F1959" s="80"/>
      <c r="G1959" s="73"/>
      <c r="H1959" s="82"/>
      <c r="I1959" s="93"/>
      <c r="J1959" s="90"/>
      <c r="K1959" s="83"/>
      <c r="L1959" s="83"/>
      <c r="M1959" s="84"/>
      <c r="N1959" s="83"/>
      <c r="O1959" s="104" t="str">
        <f ca="1">IF($B1959="","",IF(F1959="Arbeitgeberähnliche Stellung",OFFSET(MD!$Q$5,MATCH(Grundlagen_Abrechnung_KAE!$AK$7,MD_JAHR,0),0)*$H1959,IF(((AD1959/12*M1959*12)+N1959)&gt;AF1959,AF1959/12,((AD1959/12*M1959*12)+N1959)/12)))</f>
        <v/>
      </c>
      <c r="P1959" s="90"/>
      <c r="Q1959" s="90"/>
      <c r="R1959" s="104">
        <f t="shared" si="272"/>
        <v>0</v>
      </c>
      <c r="T1959" s="145">
        <f t="shared" si="273"/>
        <v>0</v>
      </c>
      <c r="U1959" s="76">
        <f t="shared" ca="1" si="274"/>
        <v>0</v>
      </c>
      <c r="V1959" s="76">
        <f t="shared" ca="1" si="280"/>
        <v>0</v>
      </c>
      <c r="W1959" s="76">
        <f t="shared" ca="1" si="275"/>
        <v>0</v>
      </c>
      <c r="Y1959" s="106" t="str">
        <f t="shared" si="276"/>
        <v>prüfen</v>
      </c>
      <c r="Z1959" s="107" t="str">
        <f ca="1">IFERROR(OFFSET(MD!$U$5,MATCH(Grundlagen_Abrechnung_KAE!$E1959,MD_GENDER,0),0),"")</f>
        <v/>
      </c>
      <c r="AA1959" s="104">
        <f t="shared" si="277"/>
        <v>0</v>
      </c>
      <c r="AC1959" s="104">
        <f t="shared" si="278"/>
        <v>0</v>
      </c>
      <c r="AD1959" s="104">
        <f ca="1">IF(F1959="Arbeitgeberähnliche Stellung",OFFSET(MD!$Q$5,MATCH(Grundlagen_Abrechnung_KAE!$AK$7,MD_JAHR,0),0)*$H1959,IF(J1959&gt;0,AC1959,I1959))</f>
        <v>0</v>
      </c>
      <c r="AF1959" s="85" t="e">
        <f ca="1">OFFSET(MD!$P$5,MATCH($AK$7,MD_JAHR,0),0)*12</f>
        <v>#VALUE!</v>
      </c>
      <c r="AG1959" s="85">
        <f t="shared" si="279"/>
        <v>0</v>
      </c>
      <c r="AH1959" s="81"/>
      <c r="AJ1959" s="72"/>
      <c r="AK1959" s="72"/>
      <c r="AL1959" s="72"/>
      <c r="AM1959" s="72"/>
      <c r="AN1959" s="72"/>
    </row>
    <row r="1960" spans="2:40" ht="15" customHeight="1" x14ac:dyDescent="0.2">
      <c r="B1960" s="78"/>
      <c r="C1960" s="78"/>
      <c r="D1960" s="78"/>
      <c r="E1960" s="79"/>
      <c r="F1960" s="80"/>
      <c r="G1960" s="73"/>
      <c r="H1960" s="82"/>
      <c r="I1960" s="93"/>
      <c r="J1960" s="90"/>
      <c r="K1960" s="83"/>
      <c r="L1960" s="83"/>
      <c r="M1960" s="84"/>
      <c r="N1960" s="83"/>
      <c r="O1960" s="104" t="str">
        <f ca="1">IF($B1960="","",IF(F1960="Arbeitgeberähnliche Stellung",OFFSET(MD!$Q$5,MATCH(Grundlagen_Abrechnung_KAE!$AK$7,MD_JAHR,0),0)*$H1960,IF(((AD1960/12*M1960*12)+N1960)&gt;AF1960,AF1960/12,((AD1960/12*M1960*12)+N1960)/12)))</f>
        <v/>
      </c>
      <c r="P1960" s="90"/>
      <c r="Q1960" s="90"/>
      <c r="R1960" s="104">
        <f t="shared" si="272"/>
        <v>0</v>
      </c>
      <c r="T1960" s="145">
        <f t="shared" si="273"/>
        <v>0</v>
      </c>
      <c r="U1960" s="76">
        <f t="shared" ca="1" si="274"/>
        <v>0</v>
      </c>
      <c r="V1960" s="76">
        <f t="shared" ca="1" si="280"/>
        <v>0</v>
      </c>
      <c r="W1960" s="76">
        <f t="shared" ca="1" si="275"/>
        <v>0</v>
      </c>
      <c r="Y1960" s="106" t="str">
        <f t="shared" si="276"/>
        <v>prüfen</v>
      </c>
      <c r="Z1960" s="107" t="str">
        <f ca="1">IFERROR(OFFSET(MD!$U$5,MATCH(Grundlagen_Abrechnung_KAE!$E1960,MD_GENDER,0),0),"")</f>
        <v/>
      </c>
      <c r="AA1960" s="104">
        <f t="shared" si="277"/>
        <v>0</v>
      </c>
      <c r="AC1960" s="104">
        <f t="shared" si="278"/>
        <v>0</v>
      </c>
      <c r="AD1960" s="104">
        <f ca="1">IF(F1960="Arbeitgeberähnliche Stellung",OFFSET(MD!$Q$5,MATCH(Grundlagen_Abrechnung_KAE!$AK$7,MD_JAHR,0),0)*$H1960,IF(J1960&gt;0,AC1960,I1960))</f>
        <v>0</v>
      </c>
      <c r="AF1960" s="85" t="e">
        <f ca="1">OFFSET(MD!$P$5,MATCH($AK$7,MD_JAHR,0),0)*12</f>
        <v>#VALUE!</v>
      </c>
      <c r="AG1960" s="85">
        <f t="shared" si="279"/>
        <v>0</v>
      </c>
      <c r="AH1960" s="81"/>
      <c r="AJ1960" s="72"/>
      <c r="AK1960" s="72"/>
      <c r="AL1960" s="72"/>
      <c r="AM1960" s="72"/>
      <c r="AN1960" s="72"/>
    </row>
    <row r="1961" spans="2:40" ht="15" customHeight="1" x14ac:dyDescent="0.2">
      <c r="B1961" s="78"/>
      <c r="C1961" s="78"/>
      <c r="D1961" s="78"/>
      <c r="E1961" s="79"/>
      <c r="F1961" s="80"/>
      <c r="G1961" s="73"/>
      <c r="H1961" s="82"/>
      <c r="I1961" s="93"/>
      <c r="J1961" s="90"/>
      <c r="K1961" s="83"/>
      <c r="L1961" s="83"/>
      <c r="M1961" s="84"/>
      <c r="N1961" s="83"/>
      <c r="O1961" s="104" t="str">
        <f ca="1">IF($B1961="","",IF(F1961="Arbeitgeberähnliche Stellung",OFFSET(MD!$Q$5,MATCH(Grundlagen_Abrechnung_KAE!$AK$7,MD_JAHR,0),0)*$H1961,IF(((AD1961/12*M1961*12)+N1961)&gt;AF1961,AF1961/12,((AD1961/12*M1961*12)+N1961)/12)))</f>
        <v/>
      </c>
      <c r="P1961" s="90"/>
      <c r="Q1961" s="90"/>
      <c r="R1961" s="104">
        <f t="shared" si="272"/>
        <v>0</v>
      </c>
      <c r="T1961" s="145">
        <f t="shared" si="273"/>
        <v>0</v>
      </c>
      <c r="U1961" s="76">
        <f t="shared" ca="1" si="274"/>
        <v>0</v>
      </c>
      <c r="V1961" s="76">
        <f t="shared" ca="1" si="280"/>
        <v>0</v>
      </c>
      <c r="W1961" s="76">
        <f t="shared" ca="1" si="275"/>
        <v>0</v>
      </c>
      <c r="Y1961" s="106" t="str">
        <f t="shared" si="276"/>
        <v>prüfen</v>
      </c>
      <c r="Z1961" s="107" t="str">
        <f ca="1">IFERROR(OFFSET(MD!$U$5,MATCH(Grundlagen_Abrechnung_KAE!$E1961,MD_GENDER,0),0),"")</f>
        <v/>
      </c>
      <c r="AA1961" s="104">
        <f t="shared" si="277"/>
        <v>0</v>
      </c>
      <c r="AC1961" s="104">
        <f t="shared" si="278"/>
        <v>0</v>
      </c>
      <c r="AD1961" s="104">
        <f ca="1">IF(F1961="Arbeitgeberähnliche Stellung",OFFSET(MD!$Q$5,MATCH(Grundlagen_Abrechnung_KAE!$AK$7,MD_JAHR,0),0)*$H1961,IF(J1961&gt;0,AC1961,I1961))</f>
        <v>0</v>
      </c>
      <c r="AF1961" s="85" t="e">
        <f ca="1">OFFSET(MD!$P$5,MATCH($AK$7,MD_JAHR,0),0)*12</f>
        <v>#VALUE!</v>
      </c>
      <c r="AG1961" s="85">
        <f t="shared" si="279"/>
        <v>0</v>
      </c>
      <c r="AH1961" s="81"/>
      <c r="AJ1961" s="72"/>
      <c r="AK1961" s="72"/>
      <c r="AL1961" s="72"/>
      <c r="AM1961" s="72"/>
      <c r="AN1961" s="72"/>
    </row>
    <row r="1962" spans="2:40" ht="15" customHeight="1" x14ac:dyDescent="0.2">
      <c r="B1962" s="78"/>
      <c r="C1962" s="78"/>
      <c r="D1962" s="78"/>
      <c r="E1962" s="79"/>
      <c r="F1962" s="80"/>
      <c r="G1962" s="73"/>
      <c r="H1962" s="82"/>
      <c r="I1962" s="93"/>
      <c r="J1962" s="90"/>
      <c r="K1962" s="83"/>
      <c r="L1962" s="83"/>
      <c r="M1962" s="84"/>
      <c r="N1962" s="83"/>
      <c r="O1962" s="104" t="str">
        <f ca="1">IF($B1962="","",IF(F1962="Arbeitgeberähnliche Stellung",OFFSET(MD!$Q$5,MATCH(Grundlagen_Abrechnung_KAE!$AK$7,MD_JAHR,0),0)*$H1962,IF(((AD1962/12*M1962*12)+N1962)&gt;AF1962,AF1962/12,((AD1962/12*M1962*12)+N1962)/12)))</f>
        <v/>
      </c>
      <c r="P1962" s="90"/>
      <c r="Q1962" s="90"/>
      <c r="R1962" s="104">
        <f t="shared" si="272"/>
        <v>0</v>
      </c>
      <c r="T1962" s="145">
        <f t="shared" si="273"/>
        <v>0</v>
      </c>
      <c r="U1962" s="76">
        <f t="shared" ca="1" si="274"/>
        <v>0</v>
      </c>
      <c r="V1962" s="76">
        <f t="shared" ca="1" si="280"/>
        <v>0</v>
      </c>
      <c r="W1962" s="76">
        <f t="shared" ca="1" si="275"/>
        <v>0</v>
      </c>
      <c r="Y1962" s="106" t="str">
        <f t="shared" si="276"/>
        <v>prüfen</v>
      </c>
      <c r="Z1962" s="107" t="str">
        <f ca="1">IFERROR(OFFSET(MD!$U$5,MATCH(Grundlagen_Abrechnung_KAE!$E1962,MD_GENDER,0),0),"")</f>
        <v/>
      </c>
      <c r="AA1962" s="104">
        <f t="shared" si="277"/>
        <v>0</v>
      </c>
      <c r="AC1962" s="104">
        <f t="shared" si="278"/>
        <v>0</v>
      </c>
      <c r="AD1962" s="104">
        <f ca="1">IF(F1962="Arbeitgeberähnliche Stellung",OFFSET(MD!$Q$5,MATCH(Grundlagen_Abrechnung_KAE!$AK$7,MD_JAHR,0),0)*$H1962,IF(J1962&gt;0,AC1962,I1962))</f>
        <v>0</v>
      </c>
      <c r="AF1962" s="85" t="e">
        <f ca="1">OFFSET(MD!$P$5,MATCH($AK$7,MD_JAHR,0),0)*12</f>
        <v>#VALUE!</v>
      </c>
      <c r="AG1962" s="85">
        <f t="shared" si="279"/>
        <v>0</v>
      </c>
      <c r="AH1962" s="81"/>
      <c r="AJ1962" s="72"/>
      <c r="AK1962" s="72"/>
      <c r="AL1962" s="72"/>
      <c r="AM1962" s="72"/>
      <c r="AN1962" s="72"/>
    </row>
    <row r="1963" spans="2:40" ht="15" customHeight="1" x14ac:dyDescent="0.2">
      <c r="B1963" s="78"/>
      <c r="C1963" s="78"/>
      <c r="D1963" s="78"/>
      <c r="E1963" s="79"/>
      <c r="F1963" s="80"/>
      <c r="G1963" s="73"/>
      <c r="H1963" s="82"/>
      <c r="I1963" s="93"/>
      <c r="J1963" s="90"/>
      <c r="K1963" s="83"/>
      <c r="L1963" s="83"/>
      <c r="M1963" s="84"/>
      <c r="N1963" s="83"/>
      <c r="O1963" s="104" t="str">
        <f ca="1">IF($B1963="","",IF(F1963="Arbeitgeberähnliche Stellung",OFFSET(MD!$Q$5,MATCH(Grundlagen_Abrechnung_KAE!$AK$7,MD_JAHR,0),0)*$H1963,IF(((AD1963/12*M1963*12)+N1963)&gt;AF1963,AF1963/12,((AD1963/12*M1963*12)+N1963)/12)))</f>
        <v/>
      </c>
      <c r="P1963" s="90"/>
      <c r="Q1963" s="90"/>
      <c r="R1963" s="104">
        <f t="shared" si="272"/>
        <v>0</v>
      </c>
      <c r="T1963" s="145">
        <f t="shared" si="273"/>
        <v>0</v>
      </c>
      <c r="U1963" s="76">
        <f t="shared" ca="1" si="274"/>
        <v>0</v>
      </c>
      <c r="V1963" s="76">
        <f t="shared" ca="1" si="280"/>
        <v>0</v>
      </c>
      <c r="W1963" s="76">
        <f t="shared" ca="1" si="275"/>
        <v>0</v>
      </c>
      <c r="Y1963" s="106" t="str">
        <f t="shared" si="276"/>
        <v>prüfen</v>
      </c>
      <c r="Z1963" s="107" t="str">
        <f ca="1">IFERROR(OFFSET(MD!$U$5,MATCH(Grundlagen_Abrechnung_KAE!$E1963,MD_GENDER,0),0),"")</f>
        <v/>
      </c>
      <c r="AA1963" s="104">
        <f t="shared" si="277"/>
        <v>0</v>
      </c>
      <c r="AC1963" s="104">
        <f t="shared" si="278"/>
        <v>0</v>
      </c>
      <c r="AD1963" s="104">
        <f ca="1">IF(F1963="Arbeitgeberähnliche Stellung",OFFSET(MD!$Q$5,MATCH(Grundlagen_Abrechnung_KAE!$AK$7,MD_JAHR,0),0)*$H1963,IF(J1963&gt;0,AC1963,I1963))</f>
        <v>0</v>
      </c>
      <c r="AF1963" s="85" t="e">
        <f ca="1">OFFSET(MD!$P$5,MATCH($AK$7,MD_JAHR,0),0)*12</f>
        <v>#VALUE!</v>
      </c>
      <c r="AG1963" s="85">
        <f t="shared" si="279"/>
        <v>0</v>
      </c>
      <c r="AH1963" s="81"/>
      <c r="AJ1963" s="72"/>
      <c r="AK1963" s="72"/>
      <c r="AL1963" s="72"/>
      <c r="AM1963" s="72"/>
      <c r="AN1963" s="72"/>
    </row>
    <row r="1964" spans="2:40" ht="15" customHeight="1" x14ac:dyDescent="0.2">
      <c r="B1964" s="78"/>
      <c r="C1964" s="78"/>
      <c r="D1964" s="78"/>
      <c r="E1964" s="79"/>
      <c r="F1964" s="80"/>
      <c r="G1964" s="73"/>
      <c r="H1964" s="82"/>
      <c r="I1964" s="93"/>
      <c r="J1964" s="90"/>
      <c r="K1964" s="83"/>
      <c r="L1964" s="83"/>
      <c r="M1964" s="84"/>
      <c r="N1964" s="83"/>
      <c r="O1964" s="104" t="str">
        <f ca="1">IF($B1964="","",IF(F1964="Arbeitgeberähnliche Stellung",OFFSET(MD!$Q$5,MATCH(Grundlagen_Abrechnung_KAE!$AK$7,MD_JAHR,0),0)*$H1964,IF(((AD1964/12*M1964*12)+N1964)&gt;AF1964,AF1964/12,((AD1964/12*M1964*12)+N1964)/12)))</f>
        <v/>
      </c>
      <c r="P1964" s="90"/>
      <c r="Q1964" s="90"/>
      <c r="R1964" s="104">
        <f t="shared" si="272"/>
        <v>0</v>
      </c>
      <c r="T1964" s="145">
        <f t="shared" si="273"/>
        <v>0</v>
      </c>
      <c r="U1964" s="76">
        <f t="shared" ca="1" si="274"/>
        <v>0</v>
      </c>
      <c r="V1964" s="76">
        <f t="shared" ca="1" si="280"/>
        <v>0</v>
      </c>
      <c r="W1964" s="76">
        <f t="shared" ca="1" si="275"/>
        <v>0</v>
      </c>
      <c r="Y1964" s="106" t="str">
        <f t="shared" si="276"/>
        <v>prüfen</v>
      </c>
      <c r="Z1964" s="107" t="str">
        <f ca="1">IFERROR(OFFSET(MD!$U$5,MATCH(Grundlagen_Abrechnung_KAE!$E1964,MD_GENDER,0),0),"")</f>
        <v/>
      </c>
      <c r="AA1964" s="104">
        <f t="shared" si="277"/>
        <v>0</v>
      </c>
      <c r="AC1964" s="104">
        <f t="shared" si="278"/>
        <v>0</v>
      </c>
      <c r="AD1964" s="104">
        <f ca="1">IF(F1964="Arbeitgeberähnliche Stellung",OFFSET(MD!$Q$5,MATCH(Grundlagen_Abrechnung_KAE!$AK$7,MD_JAHR,0),0)*$H1964,IF(J1964&gt;0,AC1964,I1964))</f>
        <v>0</v>
      </c>
      <c r="AF1964" s="85" t="e">
        <f ca="1">OFFSET(MD!$P$5,MATCH($AK$7,MD_JAHR,0),0)*12</f>
        <v>#VALUE!</v>
      </c>
      <c r="AG1964" s="85">
        <f t="shared" si="279"/>
        <v>0</v>
      </c>
      <c r="AH1964" s="81"/>
      <c r="AJ1964" s="72"/>
      <c r="AK1964" s="72"/>
      <c r="AL1964" s="72"/>
      <c r="AM1964" s="72"/>
      <c r="AN1964" s="72"/>
    </row>
    <row r="1965" spans="2:40" ht="15" customHeight="1" x14ac:dyDescent="0.2">
      <c r="B1965" s="78"/>
      <c r="C1965" s="78"/>
      <c r="D1965" s="78"/>
      <c r="E1965" s="79"/>
      <c r="F1965" s="80"/>
      <c r="G1965" s="73"/>
      <c r="H1965" s="82"/>
      <c r="I1965" s="93"/>
      <c r="J1965" s="90"/>
      <c r="K1965" s="83"/>
      <c r="L1965" s="83"/>
      <c r="M1965" s="84"/>
      <c r="N1965" s="83"/>
      <c r="O1965" s="104" t="str">
        <f ca="1">IF($B1965="","",IF(F1965="Arbeitgeberähnliche Stellung",OFFSET(MD!$Q$5,MATCH(Grundlagen_Abrechnung_KAE!$AK$7,MD_JAHR,0),0)*$H1965,IF(((AD1965/12*M1965*12)+N1965)&gt;AF1965,AF1965/12,((AD1965/12*M1965*12)+N1965)/12)))</f>
        <v/>
      </c>
      <c r="P1965" s="90"/>
      <c r="Q1965" s="90"/>
      <c r="R1965" s="104">
        <f t="shared" si="272"/>
        <v>0</v>
      </c>
      <c r="T1965" s="145">
        <f t="shared" si="273"/>
        <v>0</v>
      </c>
      <c r="U1965" s="76">
        <f t="shared" ca="1" si="274"/>
        <v>0</v>
      </c>
      <c r="V1965" s="76">
        <f t="shared" ca="1" si="280"/>
        <v>0</v>
      </c>
      <c r="W1965" s="76">
        <f t="shared" ca="1" si="275"/>
        <v>0</v>
      </c>
      <c r="Y1965" s="106" t="str">
        <f t="shared" si="276"/>
        <v>prüfen</v>
      </c>
      <c r="Z1965" s="107" t="str">
        <f ca="1">IFERROR(OFFSET(MD!$U$5,MATCH(Grundlagen_Abrechnung_KAE!$E1965,MD_GENDER,0),0),"")</f>
        <v/>
      </c>
      <c r="AA1965" s="104">
        <f t="shared" si="277"/>
        <v>0</v>
      </c>
      <c r="AC1965" s="104">
        <f t="shared" si="278"/>
        <v>0</v>
      </c>
      <c r="AD1965" s="104">
        <f ca="1">IF(F1965="Arbeitgeberähnliche Stellung",OFFSET(MD!$Q$5,MATCH(Grundlagen_Abrechnung_KAE!$AK$7,MD_JAHR,0),0)*$H1965,IF(J1965&gt;0,AC1965,I1965))</f>
        <v>0</v>
      </c>
      <c r="AF1965" s="85" t="e">
        <f ca="1">OFFSET(MD!$P$5,MATCH($AK$7,MD_JAHR,0),0)*12</f>
        <v>#VALUE!</v>
      </c>
      <c r="AG1965" s="85">
        <f t="shared" si="279"/>
        <v>0</v>
      </c>
      <c r="AH1965" s="81"/>
      <c r="AJ1965" s="72"/>
      <c r="AK1965" s="72"/>
      <c r="AL1965" s="72"/>
      <c r="AM1965" s="72"/>
      <c r="AN1965" s="72"/>
    </row>
    <row r="1966" spans="2:40" ht="15" customHeight="1" x14ac:dyDescent="0.2">
      <c r="B1966" s="78"/>
      <c r="C1966" s="78"/>
      <c r="D1966" s="78"/>
      <c r="E1966" s="79"/>
      <c r="F1966" s="80"/>
      <c r="G1966" s="73"/>
      <c r="H1966" s="82"/>
      <c r="I1966" s="93"/>
      <c r="J1966" s="90"/>
      <c r="K1966" s="83"/>
      <c r="L1966" s="83"/>
      <c r="M1966" s="84"/>
      <c r="N1966" s="83"/>
      <c r="O1966" s="104" t="str">
        <f ca="1">IF($B1966="","",IF(F1966="Arbeitgeberähnliche Stellung",OFFSET(MD!$Q$5,MATCH(Grundlagen_Abrechnung_KAE!$AK$7,MD_JAHR,0),0)*$H1966,IF(((AD1966/12*M1966*12)+N1966)&gt;AF1966,AF1966/12,((AD1966/12*M1966*12)+N1966)/12)))</f>
        <v/>
      </c>
      <c r="P1966" s="90"/>
      <c r="Q1966" s="90"/>
      <c r="R1966" s="104">
        <f t="shared" si="272"/>
        <v>0</v>
      </c>
      <c r="T1966" s="145">
        <f t="shared" si="273"/>
        <v>0</v>
      </c>
      <c r="U1966" s="76">
        <f t="shared" ca="1" si="274"/>
        <v>0</v>
      </c>
      <c r="V1966" s="76">
        <f t="shared" ca="1" si="280"/>
        <v>0</v>
      </c>
      <c r="W1966" s="76">
        <f t="shared" ca="1" si="275"/>
        <v>0</v>
      </c>
      <c r="Y1966" s="106" t="str">
        <f t="shared" si="276"/>
        <v>prüfen</v>
      </c>
      <c r="Z1966" s="107" t="str">
        <f ca="1">IFERROR(OFFSET(MD!$U$5,MATCH(Grundlagen_Abrechnung_KAE!$E1966,MD_GENDER,0),0),"")</f>
        <v/>
      </c>
      <c r="AA1966" s="104">
        <f t="shared" si="277"/>
        <v>0</v>
      </c>
      <c r="AC1966" s="104">
        <f t="shared" si="278"/>
        <v>0</v>
      </c>
      <c r="AD1966" s="104">
        <f ca="1">IF(F1966="Arbeitgeberähnliche Stellung",OFFSET(MD!$Q$5,MATCH(Grundlagen_Abrechnung_KAE!$AK$7,MD_JAHR,0),0)*$H1966,IF(J1966&gt;0,AC1966,I1966))</f>
        <v>0</v>
      </c>
      <c r="AF1966" s="85" t="e">
        <f ca="1">OFFSET(MD!$P$5,MATCH($AK$7,MD_JAHR,0),0)*12</f>
        <v>#VALUE!</v>
      </c>
      <c r="AG1966" s="85">
        <f t="shared" si="279"/>
        <v>0</v>
      </c>
      <c r="AH1966" s="81"/>
      <c r="AJ1966" s="72"/>
      <c r="AK1966" s="72"/>
      <c r="AL1966" s="72"/>
      <c r="AM1966" s="72"/>
      <c r="AN1966" s="72"/>
    </row>
    <row r="1967" spans="2:40" ht="15" customHeight="1" x14ac:dyDescent="0.2">
      <c r="B1967" s="78"/>
      <c r="C1967" s="78"/>
      <c r="D1967" s="78"/>
      <c r="E1967" s="79"/>
      <c r="F1967" s="80"/>
      <c r="G1967" s="73"/>
      <c r="H1967" s="82"/>
      <c r="I1967" s="93"/>
      <c r="J1967" s="90"/>
      <c r="K1967" s="83"/>
      <c r="L1967" s="83"/>
      <c r="M1967" s="84"/>
      <c r="N1967" s="83"/>
      <c r="O1967" s="104" t="str">
        <f ca="1">IF($B1967="","",IF(F1967="Arbeitgeberähnliche Stellung",OFFSET(MD!$Q$5,MATCH(Grundlagen_Abrechnung_KAE!$AK$7,MD_JAHR,0),0)*$H1967,IF(((AD1967/12*M1967*12)+N1967)&gt;AF1967,AF1967/12,((AD1967/12*M1967*12)+N1967)/12)))</f>
        <v/>
      </c>
      <c r="P1967" s="90"/>
      <c r="Q1967" s="90"/>
      <c r="R1967" s="104">
        <f t="shared" si="272"/>
        <v>0</v>
      </c>
      <c r="T1967" s="145">
        <f t="shared" si="273"/>
        <v>0</v>
      </c>
      <c r="U1967" s="76">
        <f t="shared" ca="1" si="274"/>
        <v>0</v>
      </c>
      <c r="V1967" s="76">
        <f t="shared" ca="1" si="280"/>
        <v>0</v>
      </c>
      <c r="W1967" s="76">
        <f t="shared" ca="1" si="275"/>
        <v>0</v>
      </c>
      <c r="Y1967" s="106" t="str">
        <f t="shared" si="276"/>
        <v>prüfen</v>
      </c>
      <c r="Z1967" s="107" t="str">
        <f ca="1">IFERROR(OFFSET(MD!$U$5,MATCH(Grundlagen_Abrechnung_KAE!$E1967,MD_GENDER,0),0),"")</f>
        <v/>
      </c>
      <c r="AA1967" s="104">
        <f t="shared" si="277"/>
        <v>0</v>
      </c>
      <c r="AC1967" s="104">
        <f t="shared" si="278"/>
        <v>0</v>
      </c>
      <c r="AD1967" s="104">
        <f ca="1">IF(F1967="Arbeitgeberähnliche Stellung",OFFSET(MD!$Q$5,MATCH(Grundlagen_Abrechnung_KAE!$AK$7,MD_JAHR,0),0)*$H1967,IF(J1967&gt;0,AC1967,I1967))</f>
        <v>0</v>
      </c>
      <c r="AF1967" s="85" t="e">
        <f ca="1">OFFSET(MD!$P$5,MATCH($AK$7,MD_JAHR,0),0)*12</f>
        <v>#VALUE!</v>
      </c>
      <c r="AG1967" s="85">
        <f t="shared" si="279"/>
        <v>0</v>
      </c>
      <c r="AH1967" s="81"/>
      <c r="AJ1967" s="72"/>
      <c r="AK1967" s="72"/>
      <c r="AL1967" s="72"/>
      <c r="AM1967" s="72"/>
      <c r="AN1967" s="72"/>
    </row>
    <row r="1968" spans="2:40" ht="15" customHeight="1" x14ac:dyDescent="0.2">
      <c r="B1968" s="78"/>
      <c r="C1968" s="78"/>
      <c r="D1968" s="78"/>
      <c r="E1968" s="79"/>
      <c r="F1968" s="80"/>
      <c r="G1968" s="73"/>
      <c r="H1968" s="82"/>
      <c r="I1968" s="93"/>
      <c r="J1968" s="90"/>
      <c r="K1968" s="83"/>
      <c r="L1968" s="83"/>
      <c r="M1968" s="84"/>
      <c r="N1968" s="83"/>
      <c r="O1968" s="104" t="str">
        <f ca="1">IF($B1968="","",IF(F1968="Arbeitgeberähnliche Stellung",OFFSET(MD!$Q$5,MATCH(Grundlagen_Abrechnung_KAE!$AK$7,MD_JAHR,0),0)*$H1968,IF(((AD1968/12*M1968*12)+N1968)&gt;AF1968,AF1968/12,((AD1968/12*M1968*12)+N1968)/12)))</f>
        <v/>
      </c>
      <c r="P1968" s="90"/>
      <c r="Q1968" s="90"/>
      <c r="R1968" s="104">
        <f t="shared" si="272"/>
        <v>0</v>
      </c>
      <c r="T1968" s="145">
        <f t="shared" si="273"/>
        <v>0</v>
      </c>
      <c r="U1968" s="76">
        <f t="shared" ca="1" si="274"/>
        <v>0</v>
      </c>
      <c r="V1968" s="76">
        <f t="shared" ca="1" si="280"/>
        <v>0</v>
      </c>
      <c r="W1968" s="76">
        <f t="shared" ca="1" si="275"/>
        <v>0</v>
      </c>
      <c r="Y1968" s="106" t="str">
        <f t="shared" si="276"/>
        <v>prüfen</v>
      </c>
      <c r="Z1968" s="107" t="str">
        <f ca="1">IFERROR(OFFSET(MD!$U$5,MATCH(Grundlagen_Abrechnung_KAE!$E1968,MD_GENDER,0),0),"")</f>
        <v/>
      </c>
      <c r="AA1968" s="104">
        <f t="shared" si="277"/>
        <v>0</v>
      </c>
      <c r="AC1968" s="104">
        <f t="shared" si="278"/>
        <v>0</v>
      </c>
      <c r="AD1968" s="104">
        <f ca="1">IF(F1968="Arbeitgeberähnliche Stellung",OFFSET(MD!$Q$5,MATCH(Grundlagen_Abrechnung_KAE!$AK$7,MD_JAHR,0),0)*$H1968,IF(J1968&gt;0,AC1968,I1968))</f>
        <v>0</v>
      </c>
      <c r="AF1968" s="85" t="e">
        <f ca="1">OFFSET(MD!$P$5,MATCH($AK$7,MD_JAHR,0),0)*12</f>
        <v>#VALUE!</v>
      </c>
      <c r="AG1968" s="85">
        <f t="shared" si="279"/>
        <v>0</v>
      </c>
      <c r="AH1968" s="81"/>
      <c r="AJ1968" s="72"/>
      <c r="AK1968" s="72"/>
      <c r="AL1968" s="72"/>
      <c r="AM1968" s="72"/>
      <c r="AN1968" s="72"/>
    </row>
    <row r="1969" spans="2:40" ht="15" customHeight="1" x14ac:dyDescent="0.2">
      <c r="B1969" s="78"/>
      <c r="C1969" s="78"/>
      <c r="D1969" s="78"/>
      <c r="E1969" s="79"/>
      <c r="F1969" s="80"/>
      <c r="G1969" s="73"/>
      <c r="H1969" s="82"/>
      <c r="I1969" s="93"/>
      <c r="J1969" s="90"/>
      <c r="K1969" s="83"/>
      <c r="L1969" s="83"/>
      <c r="M1969" s="84"/>
      <c r="N1969" s="83"/>
      <c r="O1969" s="104" t="str">
        <f ca="1">IF($B1969="","",IF(F1969="Arbeitgeberähnliche Stellung",OFFSET(MD!$Q$5,MATCH(Grundlagen_Abrechnung_KAE!$AK$7,MD_JAHR,0),0)*$H1969,IF(((AD1969/12*M1969*12)+N1969)&gt;AF1969,AF1969/12,((AD1969/12*M1969*12)+N1969)/12)))</f>
        <v/>
      </c>
      <c r="P1969" s="90"/>
      <c r="Q1969" s="90"/>
      <c r="R1969" s="104">
        <f t="shared" si="272"/>
        <v>0</v>
      </c>
      <c r="T1969" s="145">
        <f t="shared" si="273"/>
        <v>0</v>
      </c>
      <c r="U1969" s="76">
        <f t="shared" ca="1" si="274"/>
        <v>0</v>
      </c>
      <c r="V1969" s="76">
        <f t="shared" ca="1" si="280"/>
        <v>0</v>
      </c>
      <c r="W1969" s="76">
        <f t="shared" ca="1" si="275"/>
        <v>0</v>
      </c>
      <c r="Y1969" s="106" t="str">
        <f t="shared" si="276"/>
        <v>prüfen</v>
      </c>
      <c r="Z1969" s="107" t="str">
        <f ca="1">IFERROR(OFFSET(MD!$U$5,MATCH(Grundlagen_Abrechnung_KAE!$E1969,MD_GENDER,0),0),"")</f>
        <v/>
      </c>
      <c r="AA1969" s="104">
        <f t="shared" si="277"/>
        <v>0</v>
      </c>
      <c r="AC1969" s="104">
        <f t="shared" si="278"/>
        <v>0</v>
      </c>
      <c r="AD1969" s="104">
        <f ca="1">IF(F1969="Arbeitgeberähnliche Stellung",OFFSET(MD!$Q$5,MATCH(Grundlagen_Abrechnung_KAE!$AK$7,MD_JAHR,0),0)*$H1969,IF(J1969&gt;0,AC1969,I1969))</f>
        <v>0</v>
      </c>
      <c r="AF1969" s="85" t="e">
        <f ca="1">OFFSET(MD!$P$5,MATCH($AK$7,MD_JAHR,0),0)*12</f>
        <v>#VALUE!</v>
      </c>
      <c r="AG1969" s="85">
        <f t="shared" si="279"/>
        <v>0</v>
      </c>
      <c r="AH1969" s="81"/>
      <c r="AJ1969" s="72"/>
      <c r="AK1969" s="72"/>
      <c r="AL1969" s="72"/>
      <c r="AM1969" s="72"/>
      <c r="AN1969" s="72"/>
    </row>
    <row r="1970" spans="2:40" ht="15" customHeight="1" x14ac:dyDescent="0.2">
      <c r="B1970" s="78"/>
      <c r="C1970" s="78"/>
      <c r="D1970" s="78"/>
      <c r="E1970" s="79"/>
      <c r="F1970" s="80"/>
      <c r="G1970" s="73"/>
      <c r="H1970" s="82"/>
      <c r="I1970" s="93"/>
      <c r="J1970" s="90"/>
      <c r="K1970" s="83"/>
      <c r="L1970" s="83"/>
      <c r="M1970" s="84"/>
      <c r="N1970" s="83"/>
      <c r="O1970" s="104" t="str">
        <f ca="1">IF($B1970="","",IF(F1970="Arbeitgeberähnliche Stellung",OFFSET(MD!$Q$5,MATCH(Grundlagen_Abrechnung_KAE!$AK$7,MD_JAHR,0),0)*$H1970,IF(((AD1970/12*M1970*12)+N1970)&gt;AF1970,AF1970/12,((AD1970/12*M1970*12)+N1970)/12)))</f>
        <v/>
      </c>
      <c r="P1970" s="90"/>
      <c r="Q1970" s="90"/>
      <c r="R1970" s="104">
        <f t="shared" si="272"/>
        <v>0</v>
      </c>
      <c r="T1970" s="145">
        <f t="shared" si="273"/>
        <v>0</v>
      </c>
      <c r="U1970" s="76">
        <f t="shared" ca="1" si="274"/>
        <v>0</v>
      </c>
      <c r="V1970" s="76">
        <f t="shared" ca="1" si="280"/>
        <v>0</v>
      </c>
      <c r="W1970" s="76">
        <f t="shared" ca="1" si="275"/>
        <v>0</v>
      </c>
      <c r="Y1970" s="106" t="str">
        <f t="shared" si="276"/>
        <v>prüfen</v>
      </c>
      <c r="Z1970" s="107" t="str">
        <f ca="1">IFERROR(OFFSET(MD!$U$5,MATCH(Grundlagen_Abrechnung_KAE!$E1970,MD_GENDER,0),0),"")</f>
        <v/>
      </c>
      <c r="AA1970" s="104">
        <f t="shared" si="277"/>
        <v>0</v>
      </c>
      <c r="AC1970" s="104">
        <f t="shared" si="278"/>
        <v>0</v>
      </c>
      <c r="AD1970" s="104">
        <f ca="1">IF(F1970="Arbeitgeberähnliche Stellung",OFFSET(MD!$Q$5,MATCH(Grundlagen_Abrechnung_KAE!$AK$7,MD_JAHR,0),0)*$H1970,IF(J1970&gt;0,AC1970,I1970))</f>
        <v>0</v>
      </c>
      <c r="AF1970" s="85" t="e">
        <f ca="1">OFFSET(MD!$P$5,MATCH($AK$7,MD_JAHR,0),0)*12</f>
        <v>#VALUE!</v>
      </c>
      <c r="AG1970" s="85">
        <f t="shared" si="279"/>
        <v>0</v>
      </c>
      <c r="AH1970" s="81"/>
      <c r="AJ1970" s="72"/>
      <c r="AK1970" s="72"/>
      <c r="AL1970" s="72"/>
      <c r="AM1970" s="72"/>
      <c r="AN1970" s="72"/>
    </row>
    <row r="1971" spans="2:40" ht="15" customHeight="1" x14ac:dyDescent="0.2">
      <c r="B1971" s="78"/>
      <c r="C1971" s="78"/>
      <c r="D1971" s="78"/>
      <c r="E1971" s="79"/>
      <c r="F1971" s="80"/>
      <c r="G1971" s="73"/>
      <c r="H1971" s="82"/>
      <c r="I1971" s="93"/>
      <c r="J1971" s="90"/>
      <c r="K1971" s="83"/>
      <c r="L1971" s="83"/>
      <c r="M1971" s="84"/>
      <c r="N1971" s="83"/>
      <c r="O1971" s="104" t="str">
        <f ca="1">IF($B1971="","",IF(F1971="Arbeitgeberähnliche Stellung",OFFSET(MD!$Q$5,MATCH(Grundlagen_Abrechnung_KAE!$AK$7,MD_JAHR,0),0)*$H1971,IF(((AD1971/12*M1971*12)+N1971)&gt;AF1971,AF1971/12,((AD1971/12*M1971*12)+N1971)/12)))</f>
        <v/>
      </c>
      <c r="P1971" s="90"/>
      <c r="Q1971" s="90"/>
      <c r="R1971" s="104">
        <f t="shared" si="272"/>
        <v>0</v>
      </c>
      <c r="T1971" s="145">
        <f t="shared" si="273"/>
        <v>0</v>
      </c>
      <c r="U1971" s="76">
        <f t="shared" ca="1" si="274"/>
        <v>0</v>
      </c>
      <c r="V1971" s="76">
        <f t="shared" ca="1" si="280"/>
        <v>0</v>
      </c>
      <c r="W1971" s="76">
        <f t="shared" ca="1" si="275"/>
        <v>0</v>
      </c>
      <c r="Y1971" s="106" t="str">
        <f t="shared" si="276"/>
        <v>prüfen</v>
      </c>
      <c r="Z1971" s="107" t="str">
        <f ca="1">IFERROR(OFFSET(MD!$U$5,MATCH(Grundlagen_Abrechnung_KAE!$E1971,MD_GENDER,0),0),"")</f>
        <v/>
      </c>
      <c r="AA1971" s="104">
        <f t="shared" si="277"/>
        <v>0</v>
      </c>
      <c r="AC1971" s="104">
        <f t="shared" si="278"/>
        <v>0</v>
      </c>
      <c r="AD1971" s="104">
        <f ca="1">IF(F1971="Arbeitgeberähnliche Stellung",OFFSET(MD!$Q$5,MATCH(Grundlagen_Abrechnung_KAE!$AK$7,MD_JAHR,0),0)*$H1971,IF(J1971&gt;0,AC1971,I1971))</f>
        <v>0</v>
      </c>
      <c r="AF1971" s="85" t="e">
        <f ca="1">OFFSET(MD!$P$5,MATCH($AK$7,MD_JAHR,0),0)*12</f>
        <v>#VALUE!</v>
      </c>
      <c r="AG1971" s="85">
        <f t="shared" si="279"/>
        <v>0</v>
      </c>
      <c r="AH1971" s="81"/>
      <c r="AJ1971" s="72"/>
      <c r="AK1971" s="72"/>
      <c r="AL1971" s="72"/>
      <c r="AM1971" s="72"/>
      <c r="AN1971" s="72"/>
    </row>
    <row r="1972" spans="2:40" ht="15" customHeight="1" x14ac:dyDescent="0.2">
      <c r="B1972" s="78"/>
      <c r="C1972" s="78"/>
      <c r="D1972" s="78"/>
      <c r="E1972" s="79"/>
      <c r="F1972" s="80"/>
      <c r="G1972" s="73"/>
      <c r="H1972" s="82"/>
      <c r="I1972" s="93"/>
      <c r="J1972" s="90"/>
      <c r="K1972" s="83"/>
      <c r="L1972" s="83"/>
      <c r="M1972" s="84"/>
      <c r="N1972" s="83"/>
      <c r="O1972" s="104" t="str">
        <f ca="1">IF($B1972="","",IF(F1972="Arbeitgeberähnliche Stellung",OFFSET(MD!$Q$5,MATCH(Grundlagen_Abrechnung_KAE!$AK$7,MD_JAHR,0),0)*$H1972,IF(((AD1972/12*M1972*12)+N1972)&gt;AF1972,AF1972/12,((AD1972/12*M1972*12)+N1972)/12)))</f>
        <v/>
      </c>
      <c r="P1972" s="90"/>
      <c r="Q1972" s="90"/>
      <c r="R1972" s="104">
        <f t="shared" si="272"/>
        <v>0</v>
      </c>
      <c r="T1972" s="145">
        <f t="shared" si="273"/>
        <v>0</v>
      </c>
      <c r="U1972" s="76">
        <f t="shared" ca="1" si="274"/>
        <v>0</v>
      </c>
      <c r="V1972" s="76">
        <f t="shared" ca="1" si="280"/>
        <v>0</v>
      </c>
      <c r="W1972" s="76">
        <f t="shared" ca="1" si="275"/>
        <v>0</v>
      </c>
      <c r="Y1972" s="106" t="str">
        <f t="shared" si="276"/>
        <v>prüfen</v>
      </c>
      <c r="Z1972" s="107" t="str">
        <f ca="1">IFERROR(OFFSET(MD!$U$5,MATCH(Grundlagen_Abrechnung_KAE!$E1972,MD_GENDER,0),0),"")</f>
        <v/>
      </c>
      <c r="AA1972" s="104">
        <f t="shared" si="277"/>
        <v>0</v>
      </c>
      <c r="AC1972" s="104">
        <f t="shared" si="278"/>
        <v>0</v>
      </c>
      <c r="AD1972" s="104">
        <f ca="1">IF(F1972="Arbeitgeberähnliche Stellung",OFFSET(MD!$Q$5,MATCH(Grundlagen_Abrechnung_KAE!$AK$7,MD_JAHR,0),0)*$H1972,IF(J1972&gt;0,AC1972,I1972))</f>
        <v>0</v>
      </c>
      <c r="AF1972" s="85" t="e">
        <f ca="1">OFFSET(MD!$P$5,MATCH($AK$7,MD_JAHR,0),0)*12</f>
        <v>#VALUE!</v>
      </c>
      <c r="AG1972" s="85">
        <f t="shared" si="279"/>
        <v>0</v>
      </c>
      <c r="AH1972" s="81"/>
      <c r="AJ1972" s="72"/>
      <c r="AK1972" s="72"/>
      <c r="AL1972" s="72"/>
      <c r="AM1972" s="72"/>
      <c r="AN1972" s="72"/>
    </row>
    <row r="1973" spans="2:40" ht="15" customHeight="1" x14ac:dyDescent="0.2">
      <c r="B1973" s="78"/>
      <c r="C1973" s="78"/>
      <c r="D1973" s="78"/>
      <c r="E1973" s="79"/>
      <c r="F1973" s="80"/>
      <c r="G1973" s="73"/>
      <c r="H1973" s="82"/>
      <c r="I1973" s="93"/>
      <c r="J1973" s="90"/>
      <c r="K1973" s="83"/>
      <c r="L1973" s="83"/>
      <c r="M1973" s="84"/>
      <c r="N1973" s="83"/>
      <c r="O1973" s="104" t="str">
        <f ca="1">IF($B1973="","",IF(F1973="Arbeitgeberähnliche Stellung",OFFSET(MD!$Q$5,MATCH(Grundlagen_Abrechnung_KAE!$AK$7,MD_JAHR,0),0)*$H1973,IF(((AD1973/12*M1973*12)+N1973)&gt;AF1973,AF1973/12,((AD1973/12*M1973*12)+N1973)/12)))</f>
        <v/>
      </c>
      <c r="P1973" s="90"/>
      <c r="Q1973" s="90"/>
      <c r="R1973" s="104">
        <f t="shared" si="272"/>
        <v>0</v>
      </c>
      <c r="T1973" s="145">
        <f t="shared" si="273"/>
        <v>0</v>
      </c>
      <c r="U1973" s="76">
        <f t="shared" ca="1" si="274"/>
        <v>0</v>
      </c>
      <c r="V1973" s="76">
        <f t="shared" ca="1" si="280"/>
        <v>0</v>
      </c>
      <c r="W1973" s="76">
        <f t="shared" ca="1" si="275"/>
        <v>0</v>
      </c>
      <c r="Y1973" s="106" t="str">
        <f t="shared" si="276"/>
        <v>prüfen</v>
      </c>
      <c r="Z1973" s="107" t="str">
        <f ca="1">IFERROR(OFFSET(MD!$U$5,MATCH(Grundlagen_Abrechnung_KAE!$E1973,MD_GENDER,0),0),"")</f>
        <v/>
      </c>
      <c r="AA1973" s="104">
        <f t="shared" si="277"/>
        <v>0</v>
      </c>
      <c r="AC1973" s="104">
        <f t="shared" si="278"/>
        <v>0</v>
      </c>
      <c r="AD1973" s="104">
        <f ca="1">IF(F1973="Arbeitgeberähnliche Stellung",OFFSET(MD!$Q$5,MATCH(Grundlagen_Abrechnung_KAE!$AK$7,MD_JAHR,0),0)*$H1973,IF(J1973&gt;0,AC1973,I1973))</f>
        <v>0</v>
      </c>
      <c r="AF1973" s="85" t="e">
        <f ca="1">OFFSET(MD!$P$5,MATCH($AK$7,MD_JAHR,0),0)*12</f>
        <v>#VALUE!</v>
      </c>
      <c r="AG1973" s="85">
        <f t="shared" si="279"/>
        <v>0</v>
      </c>
      <c r="AH1973" s="81"/>
      <c r="AJ1973" s="72"/>
      <c r="AK1973" s="72"/>
      <c r="AL1973" s="72"/>
      <c r="AM1973" s="72"/>
      <c r="AN1973" s="72"/>
    </row>
    <row r="1974" spans="2:40" ht="15" customHeight="1" x14ac:dyDescent="0.2">
      <c r="B1974" s="78"/>
      <c r="C1974" s="78"/>
      <c r="D1974" s="78"/>
      <c r="E1974" s="79"/>
      <c r="F1974" s="80"/>
      <c r="G1974" s="73"/>
      <c r="H1974" s="82"/>
      <c r="I1974" s="93"/>
      <c r="J1974" s="90"/>
      <c r="K1974" s="83"/>
      <c r="L1974" s="83"/>
      <c r="M1974" s="84"/>
      <c r="N1974" s="83"/>
      <c r="O1974" s="104" t="str">
        <f ca="1">IF($B1974="","",IF(F1974="Arbeitgeberähnliche Stellung",OFFSET(MD!$Q$5,MATCH(Grundlagen_Abrechnung_KAE!$AK$7,MD_JAHR,0),0)*$H1974,IF(((AD1974/12*M1974*12)+N1974)&gt;AF1974,AF1974/12,((AD1974/12*M1974*12)+N1974)/12)))</f>
        <v/>
      </c>
      <c r="P1974" s="90"/>
      <c r="Q1974" s="90"/>
      <c r="R1974" s="104">
        <f t="shared" si="272"/>
        <v>0</v>
      </c>
      <c r="T1974" s="145">
        <f t="shared" si="273"/>
        <v>0</v>
      </c>
      <c r="U1974" s="76">
        <f t="shared" ca="1" si="274"/>
        <v>0</v>
      </c>
      <c r="V1974" s="76">
        <f t="shared" ca="1" si="280"/>
        <v>0</v>
      </c>
      <c r="W1974" s="76">
        <f t="shared" ca="1" si="275"/>
        <v>0</v>
      </c>
      <c r="Y1974" s="106" t="str">
        <f t="shared" si="276"/>
        <v>prüfen</v>
      </c>
      <c r="Z1974" s="107" t="str">
        <f ca="1">IFERROR(OFFSET(MD!$U$5,MATCH(Grundlagen_Abrechnung_KAE!$E1974,MD_GENDER,0),0),"")</f>
        <v/>
      </c>
      <c r="AA1974" s="104">
        <f t="shared" si="277"/>
        <v>0</v>
      </c>
      <c r="AC1974" s="104">
        <f t="shared" si="278"/>
        <v>0</v>
      </c>
      <c r="AD1974" s="104">
        <f ca="1">IF(F1974="Arbeitgeberähnliche Stellung",OFFSET(MD!$Q$5,MATCH(Grundlagen_Abrechnung_KAE!$AK$7,MD_JAHR,0),0)*$H1974,IF(J1974&gt;0,AC1974,I1974))</f>
        <v>0</v>
      </c>
      <c r="AF1974" s="85" t="e">
        <f ca="1">OFFSET(MD!$P$5,MATCH($AK$7,MD_JAHR,0),0)*12</f>
        <v>#VALUE!</v>
      </c>
      <c r="AG1974" s="85">
        <f t="shared" si="279"/>
        <v>0</v>
      </c>
      <c r="AH1974" s="81"/>
      <c r="AJ1974" s="72"/>
      <c r="AK1974" s="72"/>
      <c r="AL1974" s="72"/>
      <c r="AM1974" s="72"/>
      <c r="AN1974" s="72"/>
    </row>
    <row r="1975" spans="2:40" ht="15" customHeight="1" x14ac:dyDescent="0.2">
      <c r="B1975" s="78"/>
      <c r="C1975" s="78"/>
      <c r="D1975" s="78"/>
      <c r="E1975" s="79"/>
      <c r="F1975" s="80"/>
      <c r="G1975" s="73"/>
      <c r="H1975" s="82"/>
      <c r="I1975" s="93"/>
      <c r="J1975" s="90"/>
      <c r="K1975" s="83"/>
      <c r="L1975" s="83"/>
      <c r="M1975" s="84"/>
      <c r="N1975" s="83"/>
      <c r="O1975" s="104" t="str">
        <f ca="1">IF($B1975="","",IF(F1975="Arbeitgeberähnliche Stellung",OFFSET(MD!$Q$5,MATCH(Grundlagen_Abrechnung_KAE!$AK$7,MD_JAHR,0),0)*$H1975,IF(((AD1975/12*M1975*12)+N1975)&gt;AF1975,AF1975/12,((AD1975/12*M1975*12)+N1975)/12)))</f>
        <v/>
      </c>
      <c r="P1975" s="90"/>
      <c r="Q1975" s="90"/>
      <c r="R1975" s="104">
        <f t="shared" si="272"/>
        <v>0</v>
      </c>
      <c r="T1975" s="145">
        <f t="shared" si="273"/>
        <v>0</v>
      </c>
      <c r="U1975" s="76">
        <f t="shared" ca="1" si="274"/>
        <v>0</v>
      </c>
      <c r="V1975" s="76">
        <f t="shared" ca="1" si="280"/>
        <v>0</v>
      </c>
      <c r="W1975" s="76">
        <f t="shared" ca="1" si="275"/>
        <v>0</v>
      </c>
      <c r="Y1975" s="106" t="str">
        <f t="shared" si="276"/>
        <v>prüfen</v>
      </c>
      <c r="Z1975" s="107" t="str">
        <f ca="1">IFERROR(OFFSET(MD!$U$5,MATCH(Grundlagen_Abrechnung_KAE!$E1975,MD_GENDER,0),0),"")</f>
        <v/>
      </c>
      <c r="AA1975" s="104">
        <f t="shared" si="277"/>
        <v>0</v>
      </c>
      <c r="AC1975" s="104">
        <f t="shared" si="278"/>
        <v>0</v>
      </c>
      <c r="AD1975" s="104">
        <f ca="1">IF(F1975="Arbeitgeberähnliche Stellung",OFFSET(MD!$Q$5,MATCH(Grundlagen_Abrechnung_KAE!$AK$7,MD_JAHR,0),0)*$H1975,IF(J1975&gt;0,AC1975,I1975))</f>
        <v>0</v>
      </c>
      <c r="AF1975" s="85" t="e">
        <f ca="1">OFFSET(MD!$P$5,MATCH($AK$7,MD_JAHR,0),0)*12</f>
        <v>#VALUE!</v>
      </c>
      <c r="AG1975" s="85">
        <f t="shared" si="279"/>
        <v>0</v>
      </c>
      <c r="AH1975" s="81"/>
      <c r="AJ1975" s="72"/>
      <c r="AK1975" s="72"/>
      <c r="AL1975" s="72"/>
      <c r="AM1975" s="72"/>
      <c r="AN1975" s="72"/>
    </row>
    <row r="1976" spans="2:40" ht="15" customHeight="1" x14ac:dyDescent="0.2">
      <c r="B1976" s="78"/>
      <c r="C1976" s="78"/>
      <c r="D1976" s="78"/>
      <c r="E1976" s="79"/>
      <c r="F1976" s="80"/>
      <c r="G1976" s="73"/>
      <c r="H1976" s="82"/>
      <c r="I1976" s="93"/>
      <c r="J1976" s="90"/>
      <c r="K1976" s="83"/>
      <c r="L1976" s="83"/>
      <c r="M1976" s="84"/>
      <c r="N1976" s="83"/>
      <c r="O1976" s="104" t="str">
        <f ca="1">IF($B1976="","",IF(F1976="Arbeitgeberähnliche Stellung",OFFSET(MD!$Q$5,MATCH(Grundlagen_Abrechnung_KAE!$AK$7,MD_JAHR,0),0)*$H1976,IF(((AD1976/12*M1976*12)+N1976)&gt;AF1976,AF1976/12,((AD1976/12*M1976*12)+N1976)/12)))</f>
        <v/>
      </c>
      <c r="P1976" s="90"/>
      <c r="Q1976" s="90"/>
      <c r="R1976" s="104">
        <f t="shared" si="272"/>
        <v>0</v>
      </c>
      <c r="T1976" s="145">
        <f t="shared" si="273"/>
        <v>0</v>
      </c>
      <c r="U1976" s="76">
        <f t="shared" ca="1" si="274"/>
        <v>0</v>
      </c>
      <c r="V1976" s="76">
        <f t="shared" ca="1" si="280"/>
        <v>0</v>
      </c>
      <c r="W1976" s="76">
        <f t="shared" ca="1" si="275"/>
        <v>0</v>
      </c>
      <c r="Y1976" s="106" t="str">
        <f t="shared" si="276"/>
        <v>prüfen</v>
      </c>
      <c r="Z1976" s="107" t="str">
        <f ca="1">IFERROR(OFFSET(MD!$U$5,MATCH(Grundlagen_Abrechnung_KAE!$E1976,MD_GENDER,0),0),"")</f>
        <v/>
      </c>
      <c r="AA1976" s="104">
        <f t="shared" si="277"/>
        <v>0</v>
      </c>
      <c r="AC1976" s="104">
        <f t="shared" si="278"/>
        <v>0</v>
      </c>
      <c r="AD1976" s="104">
        <f ca="1">IF(F1976="Arbeitgeberähnliche Stellung",OFFSET(MD!$Q$5,MATCH(Grundlagen_Abrechnung_KAE!$AK$7,MD_JAHR,0),0)*$H1976,IF(J1976&gt;0,AC1976,I1976))</f>
        <v>0</v>
      </c>
      <c r="AF1976" s="85" t="e">
        <f ca="1">OFFSET(MD!$P$5,MATCH($AK$7,MD_JAHR,0),0)*12</f>
        <v>#VALUE!</v>
      </c>
      <c r="AG1976" s="85">
        <f t="shared" si="279"/>
        <v>0</v>
      </c>
      <c r="AH1976" s="81"/>
      <c r="AJ1976" s="72"/>
      <c r="AK1976" s="72"/>
      <c r="AL1976" s="72"/>
      <c r="AM1976" s="72"/>
      <c r="AN1976" s="72"/>
    </row>
    <row r="1977" spans="2:40" ht="15" customHeight="1" x14ac:dyDescent="0.2">
      <c r="B1977" s="78"/>
      <c r="C1977" s="78"/>
      <c r="D1977" s="78"/>
      <c r="E1977" s="79"/>
      <c r="F1977" s="80"/>
      <c r="G1977" s="73"/>
      <c r="H1977" s="82"/>
      <c r="I1977" s="93"/>
      <c r="J1977" s="90"/>
      <c r="K1977" s="83"/>
      <c r="L1977" s="83"/>
      <c r="M1977" s="84"/>
      <c r="N1977" s="83"/>
      <c r="O1977" s="104" t="str">
        <f ca="1">IF($B1977="","",IF(F1977="Arbeitgeberähnliche Stellung",OFFSET(MD!$Q$5,MATCH(Grundlagen_Abrechnung_KAE!$AK$7,MD_JAHR,0),0)*$H1977,IF(((AD1977/12*M1977*12)+N1977)&gt;AF1977,AF1977/12,((AD1977/12*M1977*12)+N1977)/12)))</f>
        <v/>
      </c>
      <c r="P1977" s="90"/>
      <c r="Q1977" s="90"/>
      <c r="R1977" s="104">
        <f t="shared" si="272"/>
        <v>0</v>
      </c>
      <c r="T1977" s="145">
        <f t="shared" si="273"/>
        <v>0</v>
      </c>
      <c r="U1977" s="76">
        <f t="shared" ca="1" si="274"/>
        <v>0</v>
      </c>
      <c r="V1977" s="76">
        <f t="shared" ca="1" si="280"/>
        <v>0</v>
      </c>
      <c r="W1977" s="76">
        <f t="shared" ca="1" si="275"/>
        <v>0</v>
      </c>
      <c r="Y1977" s="106" t="str">
        <f t="shared" si="276"/>
        <v>prüfen</v>
      </c>
      <c r="Z1977" s="107" t="str">
        <f ca="1">IFERROR(OFFSET(MD!$U$5,MATCH(Grundlagen_Abrechnung_KAE!$E1977,MD_GENDER,0),0),"")</f>
        <v/>
      </c>
      <c r="AA1977" s="104">
        <f t="shared" si="277"/>
        <v>0</v>
      </c>
      <c r="AC1977" s="104">
        <f t="shared" si="278"/>
        <v>0</v>
      </c>
      <c r="AD1977" s="104">
        <f ca="1">IF(F1977="Arbeitgeberähnliche Stellung",OFFSET(MD!$Q$5,MATCH(Grundlagen_Abrechnung_KAE!$AK$7,MD_JAHR,0),0)*$H1977,IF(J1977&gt;0,AC1977,I1977))</f>
        <v>0</v>
      </c>
      <c r="AF1977" s="85" t="e">
        <f ca="1">OFFSET(MD!$P$5,MATCH($AK$7,MD_JAHR,0),0)*12</f>
        <v>#VALUE!</v>
      </c>
      <c r="AG1977" s="85">
        <f t="shared" si="279"/>
        <v>0</v>
      </c>
      <c r="AH1977" s="81"/>
      <c r="AJ1977" s="72"/>
      <c r="AK1977" s="72"/>
      <c r="AL1977" s="72"/>
      <c r="AM1977" s="72"/>
      <c r="AN1977" s="72"/>
    </row>
    <row r="1978" spans="2:40" ht="15" customHeight="1" x14ac:dyDescent="0.2">
      <c r="B1978" s="78"/>
      <c r="C1978" s="78"/>
      <c r="D1978" s="78"/>
      <c r="E1978" s="79"/>
      <c r="F1978" s="80"/>
      <c r="G1978" s="73"/>
      <c r="H1978" s="82"/>
      <c r="I1978" s="93"/>
      <c r="J1978" s="90"/>
      <c r="K1978" s="83"/>
      <c r="L1978" s="83"/>
      <c r="M1978" s="84"/>
      <c r="N1978" s="83"/>
      <c r="O1978" s="104" t="str">
        <f ca="1">IF($B1978="","",IF(F1978="Arbeitgeberähnliche Stellung",OFFSET(MD!$Q$5,MATCH(Grundlagen_Abrechnung_KAE!$AK$7,MD_JAHR,0),0)*$H1978,IF(((AD1978/12*M1978*12)+N1978)&gt;AF1978,AF1978/12,((AD1978/12*M1978*12)+N1978)/12)))</f>
        <v/>
      </c>
      <c r="P1978" s="90"/>
      <c r="Q1978" s="90"/>
      <c r="R1978" s="104">
        <f t="shared" si="272"/>
        <v>0</v>
      </c>
      <c r="T1978" s="145">
        <f t="shared" si="273"/>
        <v>0</v>
      </c>
      <c r="U1978" s="76">
        <f t="shared" ca="1" si="274"/>
        <v>0</v>
      </c>
      <c r="V1978" s="76">
        <f t="shared" ca="1" si="280"/>
        <v>0</v>
      </c>
      <c r="W1978" s="76">
        <f t="shared" ca="1" si="275"/>
        <v>0</v>
      </c>
      <c r="Y1978" s="106" t="str">
        <f t="shared" si="276"/>
        <v>prüfen</v>
      </c>
      <c r="Z1978" s="107" t="str">
        <f ca="1">IFERROR(OFFSET(MD!$U$5,MATCH(Grundlagen_Abrechnung_KAE!$E1978,MD_GENDER,0),0),"")</f>
        <v/>
      </c>
      <c r="AA1978" s="104">
        <f t="shared" si="277"/>
        <v>0</v>
      </c>
      <c r="AC1978" s="104">
        <f t="shared" si="278"/>
        <v>0</v>
      </c>
      <c r="AD1978" s="104">
        <f ca="1">IF(F1978="Arbeitgeberähnliche Stellung",OFFSET(MD!$Q$5,MATCH(Grundlagen_Abrechnung_KAE!$AK$7,MD_JAHR,0),0)*$H1978,IF(J1978&gt;0,AC1978,I1978))</f>
        <v>0</v>
      </c>
      <c r="AF1978" s="85" t="e">
        <f ca="1">OFFSET(MD!$P$5,MATCH($AK$7,MD_JAHR,0),0)*12</f>
        <v>#VALUE!</v>
      </c>
      <c r="AG1978" s="85">
        <f t="shared" si="279"/>
        <v>0</v>
      </c>
      <c r="AH1978" s="81"/>
      <c r="AJ1978" s="72"/>
      <c r="AK1978" s="72"/>
      <c r="AL1978" s="72"/>
      <c r="AM1978" s="72"/>
      <c r="AN1978" s="72"/>
    </row>
    <row r="1979" spans="2:40" ht="15" customHeight="1" x14ac:dyDescent="0.2">
      <c r="B1979" s="78"/>
      <c r="C1979" s="78"/>
      <c r="D1979" s="78"/>
      <c r="E1979" s="79"/>
      <c r="F1979" s="80"/>
      <c r="G1979" s="73"/>
      <c r="H1979" s="82"/>
      <c r="I1979" s="93"/>
      <c r="J1979" s="90"/>
      <c r="K1979" s="83"/>
      <c r="L1979" s="83"/>
      <c r="M1979" s="84"/>
      <c r="N1979" s="83"/>
      <c r="O1979" s="104" t="str">
        <f ca="1">IF($B1979="","",IF(F1979="Arbeitgeberähnliche Stellung",OFFSET(MD!$Q$5,MATCH(Grundlagen_Abrechnung_KAE!$AK$7,MD_JAHR,0),0)*$H1979,IF(((AD1979/12*M1979*12)+N1979)&gt;AF1979,AF1979/12,((AD1979/12*M1979*12)+N1979)/12)))</f>
        <v/>
      </c>
      <c r="P1979" s="90"/>
      <c r="Q1979" s="90"/>
      <c r="R1979" s="104">
        <f t="shared" si="272"/>
        <v>0</v>
      </c>
      <c r="T1979" s="145">
        <f t="shared" si="273"/>
        <v>0</v>
      </c>
      <c r="U1979" s="76">
        <f t="shared" ca="1" si="274"/>
        <v>0</v>
      </c>
      <c r="V1979" s="76">
        <f t="shared" ca="1" si="280"/>
        <v>0</v>
      </c>
      <c r="W1979" s="76">
        <f t="shared" ca="1" si="275"/>
        <v>0</v>
      </c>
      <c r="Y1979" s="106" t="str">
        <f t="shared" si="276"/>
        <v>prüfen</v>
      </c>
      <c r="Z1979" s="107" t="str">
        <f ca="1">IFERROR(OFFSET(MD!$U$5,MATCH(Grundlagen_Abrechnung_KAE!$E1979,MD_GENDER,0),0),"")</f>
        <v/>
      </c>
      <c r="AA1979" s="104">
        <f t="shared" si="277"/>
        <v>0</v>
      </c>
      <c r="AC1979" s="104">
        <f t="shared" si="278"/>
        <v>0</v>
      </c>
      <c r="AD1979" s="104">
        <f ca="1">IF(F1979="Arbeitgeberähnliche Stellung",OFFSET(MD!$Q$5,MATCH(Grundlagen_Abrechnung_KAE!$AK$7,MD_JAHR,0),0)*$H1979,IF(J1979&gt;0,AC1979,I1979))</f>
        <v>0</v>
      </c>
      <c r="AF1979" s="85" t="e">
        <f ca="1">OFFSET(MD!$P$5,MATCH($AK$7,MD_JAHR,0),0)*12</f>
        <v>#VALUE!</v>
      </c>
      <c r="AG1979" s="85">
        <f t="shared" si="279"/>
        <v>0</v>
      </c>
      <c r="AH1979" s="81"/>
      <c r="AJ1979" s="72"/>
      <c r="AK1979" s="72"/>
      <c r="AL1979" s="72"/>
      <c r="AM1979" s="72"/>
      <c r="AN1979" s="72"/>
    </row>
    <row r="1980" spans="2:40" ht="15" customHeight="1" x14ac:dyDescent="0.2">
      <c r="B1980" s="78"/>
      <c r="C1980" s="78"/>
      <c r="D1980" s="78"/>
      <c r="E1980" s="79"/>
      <c r="F1980" s="80"/>
      <c r="G1980" s="73"/>
      <c r="H1980" s="82"/>
      <c r="I1980" s="93"/>
      <c r="J1980" s="90"/>
      <c r="K1980" s="83"/>
      <c r="L1980" s="83"/>
      <c r="M1980" s="84"/>
      <c r="N1980" s="83"/>
      <c r="O1980" s="104" t="str">
        <f ca="1">IF($B1980="","",IF(F1980="Arbeitgeberähnliche Stellung",OFFSET(MD!$Q$5,MATCH(Grundlagen_Abrechnung_KAE!$AK$7,MD_JAHR,0),0)*$H1980,IF(((AD1980/12*M1980*12)+N1980)&gt;AF1980,AF1980/12,((AD1980/12*M1980*12)+N1980)/12)))</f>
        <v/>
      </c>
      <c r="P1980" s="90"/>
      <c r="Q1980" s="90"/>
      <c r="R1980" s="104">
        <f t="shared" si="272"/>
        <v>0</v>
      </c>
      <c r="T1980" s="145">
        <f t="shared" si="273"/>
        <v>0</v>
      </c>
      <c r="U1980" s="76">
        <f t="shared" ca="1" si="274"/>
        <v>0</v>
      </c>
      <c r="V1980" s="76">
        <f t="shared" ca="1" si="280"/>
        <v>0</v>
      </c>
      <c r="W1980" s="76">
        <f t="shared" ca="1" si="275"/>
        <v>0</v>
      </c>
      <c r="Y1980" s="106" t="str">
        <f t="shared" si="276"/>
        <v>prüfen</v>
      </c>
      <c r="Z1980" s="107" t="str">
        <f ca="1">IFERROR(OFFSET(MD!$U$5,MATCH(Grundlagen_Abrechnung_KAE!$E1980,MD_GENDER,0),0),"")</f>
        <v/>
      </c>
      <c r="AA1980" s="104">
        <f t="shared" si="277"/>
        <v>0</v>
      </c>
      <c r="AC1980" s="104">
        <f t="shared" si="278"/>
        <v>0</v>
      </c>
      <c r="AD1980" s="104">
        <f ca="1">IF(F1980="Arbeitgeberähnliche Stellung",OFFSET(MD!$Q$5,MATCH(Grundlagen_Abrechnung_KAE!$AK$7,MD_JAHR,0),0)*$H1980,IF(J1980&gt;0,AC1980,I1980))</f>
        <v>0</v>
      </c>
      <c r="AF1980" s="85" t="e">
        <f ca="1">OFFSET(MD!$P$5,MATCH($AK$7,MD_JAHR,0),0)*12</f>
        <v>#VALUE!</v>
      </c>
      <c r="AG1980" s="85">
        <f t="shared" si="279"/>
        <v>0</v>
      </c>
      <c r="AH1980" s="81"/>
      <c r="AJ1980" s="72"/>
      <c r="AK1980" s="72"/>
      <c r="AL1980" s="72"/>
      <c r="AM1980" s="72"/>
      <c r="AN1980" s="72"/>
    </row>
    <row r="1981" spans="2:40" ht="15" customHeight="1" x14ac:dyDescent="0.2">
      <c r="B1981" s="78"/>
      <c r="C1981" s="78"/>
      <c r="D1981" s="78"/>
      <c r="E1981" s="79"/>
      <c r="F1981" s="80"/>
      <c r="G1981" s="73"/>
      <c r="H1981" s="82"/>
      <c r="I1981" s="93"/>
      <c r="J1981" s="90"/>
      <c r="K1981" s="83"/>
      <c r="L1981" s="83"/>
      <c r="M1981" s="84"/>
      <c r="N1981" s="83"/>
      <c r="O1981" s="104" t="str">
        <f ca="1">IF($B1981="","",IF(F1981="Arbeitgeberähnliche Stellung",OFFSET(MD!$Q$5,MATCH(Grundlagen_Abrechnung_KAE!$AK$7,MD_JAHR,0),0)*$H1981,IF(((AD1981/12*M1981*12)+N1981)&gt;AF1981,AF1981/12,((AD1981/12*M1981*12)+N1981)/12)))</f>
        <v/>
      </c>
      <c r="P1981" s="90"/>
      <c r="Q1981" s="90"/>
      <c r="R1981" s="104">
        <f t="shared" si="272"/>
        <v>0</v>
      </c>
      <c r="T1981" s="145">
        <f t="shared" si="273"/>
        <v>0</v>
      </c>
      <c r="U1981" s="76">
        <f t="shared" ca="1" si="274"/>
        <v>0</v>
      </c>
      <c r="V1981" s="76">
        <f t="shared" ca="1" si="280"/>
        <v>0</v>
      </c>
      <c r="W1981" s="76">
        <f t="shared" ca="1" si="275"/>
        <v>0</v>
      </c>
      <c r="Y1981" s="106" t="str">
        <f t="shared" si="276"/>
        <v>prüfen</v>
      </c>
      <c r="Z1981" s="107" t="str">
        <f ca="1">IFERROR(OFFSET(MD!$U$5,MATCH(Grundlagen_Abrechnung_KAE!$E1981,MD_GENDER,0),0),"")</f>
        <v/>
      </c>
      <c r="AA1981" s="104">
        <f t="shared" si="277"/>
        <v>0</v>
      </c>
      <c r="AC1981" s="104">
        <f t="shared" si="278"/>
        <v>0</v>
      </c>
      <c r="AD1981" s="104">
        <f ca="1">IF(F1981="Arbeitgeberähnliche Stellung",OFFSET(MD!$Q$5,MATCH(Grundlagen_Abrechnung_KAE!$AK$7,MD_JAHR,0),0)*$H1981,IF(J1981&gt;0,AC1981,I1981))</f>
        <v>0</v>
      </c>
      <c r="AF1981" s="85" t="e">
        <f ca="1">OFFSET(MD!$P$5,MATCH($AK$7,MD_JAHR,0),0)*12</f>
        <v>#VALUE!</v>
      </c>
      <c r="AG1981" s="85">
        <f t="shared" si="279"/>
        <v>0</v>
      </c>
      <c r="AH1981" s="81"/>
      <c r="AJ1981" s="72"/>
      <c r="AK1981" s="72"/>
      <c r="AL1981" s="72"/>
      <c r="AM1981" s="72"/>
      <c r="AN1981" s="72"/>
    </row>
    <row r="1982" spans="2:40" ht="15" customHeight="1" x14ac:dyDescent="0.2">
      <c r="B1982" s="78"/>
      <c r="C1982" s="78"/>
      <c r="D1982" s="78"/>
      <c r="E1982" s="79"/>
      <c r="F1982" s="80"/>
      <c r="G1982" s="73"/>
      <c r="H1982" s="82"/>
      <c r="I1982" s="93"/>
      <c r="J1982" s="90"/>
      <c r="K1982" s="83"/>
      <c r="L1982" s="83"/>
      <c r="M1982" s="84"/>
      <c r="N1982" s="83"/>
      <c r="O1982" s="104" t="str">
        <f ca="1">IF($B1982="","",IF(F1982="Arbeitgeberähnliche Stellung",OFFSET(MD!$Q$5,MATCH(Grundlagen_Abrechnung_KAE!$AK$7,MD_JAHR,0),0)*$H1982,IF(((AD1982/12*M1982*12)+N1982)&gt;AF1982,AF1982/12,((AD1982/12*M1982*12)+N1982)/12)))</f>
        <v/>
      </c>
      <c r="P1982" s="90"/>
      <c r="Q1982" s="90"/>
      <c r="R1982" s="104">
        <f t="shared" si="272"/>
        <v>0</v>
      </c>
      <c r="T1982" s="145">
        <f t="shared" si="273"/>
        <v>0</v>
      </c>
      <c r="U1982" s="76">
        <f t="shared" ca="1" si="274"/>
        <v>0</v>
      </c>
      <c r="V1982" s="76">
        <f t="shared" ca="1" si="280"/>
        <v>0</v>
      </c>
      <c r="W1982" s="76">
        <f t="shared" ca="1" si="275"/>
        <v>0</v>
      </c>
      <c r="Y1982" s="106" t="str">
        <f t="shared" si="276"/>
        <v>prüfen</v>
      </c>
      <c r="Z1982" s="107" t="str">
        <f ca="1">IFERROR(OFFSET(MD!$U$5,MATCH(Grundlagen_Abrechnung_KAE!$E1982,MD_GENDER,0),0),"")</f>
        <v/>
      </c>
      <c r="AA1982" s="104">
        <f t="shared" si="277"/>
        <v>0</v>
      </c>
      <c r="AC1982" s="104">
        <f t="shared" si="278"/>
        <v>0</v>
      </c>
      <c r="AD1982" s="104">
        <f ca="1">IF(F1982="Arbeitgeberähnliche Stellung",OFFSET(MD!$Q$5,MATCH(Grundlagen_Abrechnung_KAE!$AK$7,MD_JAHR,0),0)*$H1982,IF(J1982&gt;0,AC1982,I1982))</f>
        <v>0</v>
      </c>
      <c r="AF1982" s="85" t="e">
        <f ca="1">OFFSET(MD!$P$5,MATCH($AK$7,MD_JAHR,0),0)*12</f>
        <v>#VALUE!</v>
      </c>
      <c r="AG1982" s="85">
        <f t="shared" si="279"/>
        <v>0</v>
      </c>
      <c r="AH1982" s="81"/>
      <c r="AJ1982" s="72"/>
      <c r="AK1982" s="72"/>
      <c r="AL1982" s="72"/>
      <c r="AM1982" s="72"/>
      <c r="AN1982" s="72"/>
    </row>
    <row r="1983" spans="2:40" ht="15" customHeight="1" x14ac:dyDescent="0.2">
      <c r="B1983" s="78"/>
      <c r="C1983" s="78"/>
      <c r="D1983" s="78"/>
      <c r="E1983" s="79"/>
      <c r="F1983" s="80"/>
      <c r="G1983" s="73"/>
      <c r="H1983" s="82"/>
      <c r="I1983" s="93"/>
      <c r="J1983" s="90"/>
      <c r="K1983" s="83"/>
      <c r="L1983" s="83"/>
      <c r="M1983" s="84"/>
      <c r="N1983" s="83"/>
      <c r="O1983" s="104" t="str">
        <f ca="1">IF($B1983="","",IF(F1983="Arbeitgeberähnliche Stellung",OFFSET(MD!$Q$5,MATCH(Grundlagen_Abrechnung_KAE!$AK$7,MD_JAHR,0),0)*$H1983,IF(((AD1983/12*M1983*12)+N1983)&gt;AF1983,AF1983/12,((AD1983/12*M1983*12)+N1983)/12)))</f>
        <v/>
      </c>
      <c r="P1983" s="90"/>
      <c r="Q1983" s="90"/>
      <c r="R1983" s="104">
        <f t="shared" si="272"/>
        <v>0</v>
      </c>
      <c r="T1983" s="145">
        <f t="shared" si="273"/>
        <v>0</v>
      </c>
      <c r="U1983" s="76">
        <f t="shared" ca="1" si="274"/>
        <v>0</v>
      </c>
      <c r="V1983" s="76">
        <f t="shared" ca="1" si="280"/>
        <v>0</v>
      </c>
      <c r="W1983" s="76">
        <f t="shared" ca="1" si="275"/>
        <v>0</v>
      </c>
      <c r="Y1983" s="106" t="str">
        <f t="shared" si="276"/>
        <v>prüfen</v>
      </c>
      <c r="Z1983" s="107" t="str">
        <f ca="1">IFERROR(OFFSET(MD!$U$5,MATCH(Grundlagen_Abrechnung_KAE!$E1983,MD_GENDER,0),0),"")</f>
        <v/>
      </c>
      <c r="AA1983" s="104">
        <f t="shared" si="277"/>
        <v>0</v>
      </c>
      <c r="AC1983" s="104">
        <f t="shared" si="278"/>
        <v>0</v>
      </c>
      <c r="AD1983" s="104">
        <f ca="1">IF(F1983="Arbeitgeberähnliche Stellung",OFFSET(MD!$Q$5,MATCH(Grundlagen_Abrechnung_KAE!$AK$7,MD_JAHR,0),0)*$H1983,IF(J1983&gt;0,AC1983,I1983))</f>
        <v>0</v>
      </c>
      <c r="AF1983" s="85" t="e">
        <f ca="1">OFFSET(MD!$P$5,MATCH($AK$7,MD_JAHR,0),0)*12</f>
        <v>#VALUE!</v>
      </c>
      <c r="AG1983" s="85">
        <f t="shared" si="279"/>
        <v>0</v>
      </c>
      <c r="AH1983" s="81"/>
      <c r="AJ1983" s="72"/>
      <c r="AK1983" s="72"/>
      <c r="AL1983" s="72"/>
      <c r="AM1983" s="72"/>
      <c r="AN1983" s="72"/>
    </row>
    <row r="1984" spans="2:40" ht="15" customHeight="1" x14ac:dyDescent="0.2">
      <c r="B1984" s="78"/>
      <c r="C1984" s="78"/>
      <c r="D1984" s="78"/>
      <c r="E1984" s="79"/>
      <c r="F1984" s="80"/>
      <c r="G1984" s="73"/>
      <c r="H1984" s="82"/>
      <c r="I1984" s="93"/>
      <c r="J1984" s="90"/>
      <c r="K1984" s="83"/>
      <c r="L1984" s="83"/>
      <c r="M1984" s="84"/>
      <c r="N1984" s="83"/>
      <c r="O1984" s="104" t="str">
        <f ca="1">IF($B1984="","",IF(F1984="Arbeitgeberähnliche Stellung",OFFSET(MD!$Q$5,MATCH(Grundlagen_Abrechnung_KAE!$AK$7,MD_JAHR,0),0)*$H1984,IF(((AD1984/12*M1984*12)+N1984)&gt;AF1984,AF1984/12,((AD1984/12*M1984*12)+N1984)/12)))</f>
        <v/>
      </c>
      <c r="P1984" s="90"/>
      <c r="Q1984" s="90"/>
      <c r="R1984" s="104">
        <f t="shared" si="272"/>
        <v>0</v>
      </c>
      <c r="T1984" s="145">
        <f t="shared" si="273"/>
        <v>0</v>
      </c>
      <c r="U1984" s="76">
        <f t="shared" ca="1" si="274"/>
        <v>0</v>
      </c>
      <c r="V1984" s="76">
        <f t="shared" ca="1" si="280"/>
        <v>0</v>
      </c>
      <c r="W1984" s="76">
        <f t="shared" ca="1" si="275"/>
        <v>0</v>
      </c>
      <c r="Y1984" s="106" t="str">
        <f t="shared" si="276"/>
        <v>prüfen</v>
      </c>
      <c r="Z1984" s="107" t="str">
        <f ca="1">IFERROR(OFFSET(MD!$U$5,MATCH(Grundlagen_Abrechnung_KAE!$E1984,MD_GENDER,0),0),"")</f>
        <v/>
      </c>
      <c r="AA1984" s="104">
        <f t="shared" si="277"/>
        <v>0</v>
      </c>
      <c r="AC1984" s="104">
        <f t="shared" si="278"/>
        <v>0</v>
      </c>
      <c r="AD1984" s="104">
        <f ca="1">IF(F1984="Arbeitgeberähnliche Stellung",OFFSET(MD!$Q$5,MATCH(Grundlagen_Abrechnung_KAE!$AK$7,MD_JAHR,0),0)*$H1984,IF(J1984&gt;0,AC1984,I1984))</f>
        <v>0</v>
      </c>
      <c r="AF1984" s="85" t="e">
        <f ca="1">OFFSET(MD!$P$5,MATCH($AK$7,MD_JAHR,0),0)*12</f>
        <v>#VALUE!</v>
      </c>
      <c r="AG1984" s="85">
        <f t="shared" si="279"/>
        <v>0</v>
      </c>
      <c r="AH1984" s="81"/>
      <c r="AJ1984" s="72"/>
      <c r="AK1984" s="72"/>
      <c r="AL1984" s="72"/>
      <c r="AM1984" s="72"/>
      <c r="AN1984" s="72"/>
    </row>
    <row r="1985" spans="2:40" ht="15" customHeight="1" x14ac:dyDescent="0.2">
      <c r="B1985" s="78"/>
      <c r="C1985" s="78"/>
      <c r="D1985" s="78"/>
      <c r="E1985" s="79"/>
      <c r="F1985" s="80"/>
      <c r="G1985" s="73"/>
      <c r="H1985" s="82"/>
      <c r="I1985" s="93"/>
      <c r="J1985" s="90"/>
      <c r="K1985" s="83"/>
      <c r="L1985" s="83"/>
      <c r="M1985" s="84"/>
      <c r="N1985" s="83"/>
      <c r="O1985" s="104" t="str">
        <f ca="1">IF($B1985="","",IF(F1985="Arbeitgeberähnliche Stellung",OFFSET(MD!$Q$5,MATCH(Grundlagen_Abrechnung_KAE!$AK$7,MD_JAHR,0),0)*$H1985,IF(((AD1985/12*M1985*12)+N1985)&gt;AF1985,AF1985/12,((AD1985/12*M1985*12)+N1985)/12)))</f>
        <v/>
      </c>
      <c r="P1985" s="90"/>
      <c r="Q1985" s="90"/>
      <c r="R1985" s="104">
        <f t="shared" si="272"/>
        <v>0</v>
      </c>
      <c r="T1985" s="145">
        <f t="shared" si="273"/>
        <v>0</v>
      </c>
      <c r="U1985" s="76">
        <f t="shared" ca="1" si="274"/>
        <v>0</v>
      </c>
      <c r="V1985" s="76">
        <f t="shared" ca="1" si="280"/>
        <v>0</v>
      </c>
      <c r="W1985" s="76">
        <f t="shared" ca="1" si="275"/>
        <v>0</v>
      </c>
      <c r="Y1985" s="106" t="str">
        <f t="shared" si="276"/>
        <v>prüfen</v>
      </c>
      <c r="Z1985" s="107" t="str">
        <f ca="1">IFERROR(OFFSET(MD!$U$5,MATCH(Grundlagen_Abrechnung_KAE!$E1985,MD_GENDER,0),0),"")</f>
        <v/>
      </c>
      <c r="AA1985" s="104">
        <f t="shared" si="277"/>
        <v>0</v>
      </c>
      <c r="AC1985" s="104">
        <f t="shared" si="278"/>
        <v>0</v>
      </c>
      <c r="AD1985" s="104">
        <f ca="1">IF(F1985="Arbeitgeberähnliche Stellung",OFFSET(MD!$Q$5,MATCH(Grundlagen_Abrechnung_KAE!$AK$7,MD_JAHR,0),0)*$H1985,IF(J1985&gt;0,AC1985,I1985))</f>
        <v>0</v>
      </c>
      <c r="AF1985" s="85" t="e">
        <f ca="1">OFFSET(MD!$P$5,MATCH($AK$7,MD_JAHR,0),0)*12</f>
        <v>#VALUE!</v>
      </c>
      <c r="AG1985" s="85">
        <f t="shared" si="279"/>
        <v>0</v>
      </c>
      <c r="AH1985" s="81"/>
      <c r="AJ1985" s="72"/>
      <c r="AK1985" s="72"/>
      <c r="AL1985" s="72"/>
      <c r="AM1985" s="72"/>
      <c r="AN1985" s="72"/>
    </row>
    <row r="1986" spans="2:40" ht="15" customHeight="1" x14ac:dyDescent="0.2">
      <c r="B1986" s="78"/>
      <c r="C1986" s="78"/>
      <c r="D1986" s="78"/>
      <c r="E1986" s="79"/>
      <c r="F1986" s="80"/>
      <c r="G1986" s="73"/>
      <c r="H1986" s="82"/>
      <c r="I1986" s="93"/>
      <c r="J1986" s="90"/>
      <c r="K1986" s="83"/>
      <c r="L1986" s="83"/>
      <c r="M1986" s="84"/>
      <c r="N1986" s="83"/>
      <c r="O1986" s="104" t="str">
        <f ca="1">IF($B1986="","",IF(F1986="Arbeitgeberähnliche Stellung",OFFSET(MD!$Q$5,MATCH(Grundlagen_Abrechnung_KAE!$AK$7,MD_JAHR,0),0)*$H1986,IF(((AD1986/12*M1986*12)+N1986)&gt;AF1986,AF1986/12,((AD1986/12*M1986*12)+N1986)/12)))</f>
        <v/>
      </c>
      <c r="P1986" s="90"/>
      <c r="Q1986" s="90"/>
      <c r="R1986" s="104">
        <f t="shared" si="272"/>
        <v>0</v>
      </c>
      <c r="T1986" s="145">
        <f t="shared" si="273"/>
        <v>0</v>
      </c>
      <c r="U1986" s="76">
        <f t="shared" ca="1" si="274"/>
        <v>0</v>
      </c>
      <c r="V1986" s="76">
        <f t="shared" ca="1" si="280"/>
        <v>0</v>
      </c>
      <c r="W1986" s="76">
        <f t="shared" ca="1" si="275"/>
        <v>0</v>
      </c>
      <c r="Y1986" s="106" t="str">
        <f t="shared" si="276"/>
        <v>prüfen</v>
      </c>
      <c r="Z1986" s="107" t="str">
        <f ca="1">IFERROR(OFFSET(MD!$U$5,MATCH(Grundlagen_Abrechnung_KAE!$E1986,MD_GENDER,0),0),"")</f>
        <v/>
      </c>
      <c r="AA1986" s="104">
        <f t="shared" si="277"/>
        <v>0</v>
      </c>
      <c r="AC1986" s="104">
        <f t="shared" si="278"/>
        <v>0</v>
      </c>
      <c r="AD1986" s="104">
        <f ca="1">IF(F1986="Arbeitgeberähnliche Stellung",OFFSET(MD!$Q$5,MATCH(Grundlagen_Abrechnung_KAE!$AK$7,MD_JAHR,0),0)*$H1986,IF(J1986&gt;0,AC1986,I1986))</f>
        <v>0</v>
      </c>
      <c r="AF1986" s="85" t="e">
        <f ca="1">OFFSET(MD!$P$5,MATCH($AK$7,MD_JAHR,0),0)*12</f>
        <v>#VALUE!</v>
      </c>
      <c r="AG1986" s="85">
        <f t="shared" si="279"/>
        <v>0</v>
      </c>
      <c r="AH1986" s="81"/>
      <c r="AJ1986" s="72"/>
      <c r="AK1986" s="72"/>
      <c r="AL1986" s="72"/>
      <c r="AM1986" s="72"/>
      <c r="AN1986" s="72"/>
    </row>
    <row r="1987" spans="2:40" ht="15" customHeight="1" x14ac:dyDescent="0.2">
      <c r="B1987" s="78"/>
      <c r="C1987" s="78"/>
      <c r="D1987" s="78"/>
      <c r="E1987" s="79"/>
      <c r="F1987" s="80"/>
      <c r="G1987" s="73"/>
      <c r="H1987" s="82"/>
      <c r="I1987" s="93"/>
      <c r="J1987" s="90"/>
      <c r="K1987" s="83"/>
      <c r="L1987" s="83"/>
      <c r="M1987" s="84"/>
      <c r="N1987" s="83"/>
      <c r="O1987" s="104" t="str">
        <f ca="1">IF($B1987="","",IF(F1987="Arbeitgeberähnliche Stellung",OFFSET(MD!$Q$5,MATCH(Grundlagen_Abrechnung_KAE!$AK$7,MD_JAHR,0),0)*$H1987,IF(((AD1987/12*M1987*12)+N1987)&gt;AF1987,AF1987/12,((AD1987/12*M1987*12)+N1987)/12)))</f>
        <v/>
      </c>
      <c r="P1987" s="90"/>
      <c r="Q1987" s="90"/>
      <c r="R1987" s="104">
        <f t="shared" si="272"/>
        <v>0</v>
      </c>
      <c r="T1987" s="145">
        <f t="shared" si="273"/>
        <v>0</v>
      </c>
      <c r="U1987" s="76">
        <f t="shared" ca="1" si="274"/>
        <v>0</v>
      </c>
      <c r="V1987" s="76">
        <f t="shared" ca="1" si="280"/>
        <v>0</v>
      </c>
      <c r="W1987" s="76">
        <f t="shared" ca="1" si="275"/>
        <v>0</v>
      </c>
      <c r="Y1987" s="106" t="str">
        <f t="shared" si="276"/>
        <v>prüfen</v>
      </c>
      <c r="Z1987" s="107" t="str">
        <f ca="1">IFERROR(OFFSET(MD!$U$5,MATCH(Grundlagen_Abrechnung_KAE!$E1987,MD_GENDER,0),0),"")</f>
        <v/>
      </c>
      <c r="AA1987" s="104">
        <f t="shared" si="277"/>
        <v>0</v>
      </c>
      <c r="AC1987" s="104">
        <f t="shared" si="278"/>
        <v>0</v>
      </c>
      <c r="AD1987" s="104">
        <f ca="1">IF(F1987="Arbeitgeberähnliche Stellung",OFFSET(MD!$Q$5,MATCH(Grundlagen_Abrechnung_KAE!$AK$7,MD_JAHR,0),0)*$H1987,IF(J1987&gt;0,AC1987,I1987))</f>
        <v>0</v>
      </c>
      <c r="AF1987" s="85" t="e">
        <f ca="1">OFFSET(MD!$P$5,MATCH($AK$7,MD_JAHR,0),0)*12</f>
        <v>#VALUE!</v>
      </c>
      <c r="AG1987" s="85">
        <f t="shared" si="279"/>
        <v>0</v>
      </c>
      <c r="AH1987" s="81"/>
      <c r="AJ1987" s="72"/>
      <c r="AK1987" s="72"/>
      <c r="AL1987" s="72"/>
      <c r="AM1987" s="72"/>
      <c r="AN1987" s="72"/>
    </row>
    <row r="1988" spans="2:40" ht="15" customHeight="1" x14ac:dyDescent="0.2">
      <c r="B1988" s="78"/>
      <c r="C1988" s="78"/>
      <c r="D1988" s="78"/>
      <c r="E1988" s="79"/>
      <c r="F1988" s="80"/>
      <c r="G1988" s="73"/>
      <c r="H1988" s="82"/>
      <c r="I1988" s="93"/>
      <c r="J1988" s="90"/>
      <c r="K1988" s="83"/>
      <c r="L1988" s="83"/>
      <c r="M1988" s="84"/>
      <c r="N1988" s="83"/>
      <c r="O1988" s="104" t="str">
        <f ca="1">IF($B1988="","",IF(F1988="Arbeitgeberähnliche Stellung",OFFSET(MD!$Q$5,MATCH(Grundlagen_Abrechnung_KAE!$AK$7,MD_JAHR,0),0)*$H1988,IF(((AD1988/12*M1988*12)+N1988)&gt;AF1988,AF1988/12,((AD1988/12*M1988*12)+N1988)/12)))</f>
        <v/>
      </c>
      <c r="P1988" s="90"/>
      <c r="Q1988" s="90"/>
      <c r="R1988" s="104">
        <f t="shared" si="272"/>
        <v>0</v>
      </c>
      <c r="T1988" s="145">
        <f t="shared" si="273"/>
        <v>0</v>
      </c>
      <c r="U1988" s="76">
        <f t="shared" ca="1" si="274"/>
        <v>0</v>
      </c>
      <c r="V1988" s="76">
        <f t="shared" ca="1" si="280"/>
        <v>0</v>
      </c>
      <c r="W1988" s="76">
        <f t="shared" ca="1" si="275"/>
        <v>0</v>
      </c>
      <c r="Y1988" s="106" t="str">
        <f t="shared" si="276"/>
        <v>prüfen</v>
      </c>
      <c r="Z1988" s="107" t="str">
        <f ca="1">IFERROR(OFFSET(MD!$U$5,MATCH(Grundlagen_Abrechnung_KAE!$E1988,MD_GENDER,0),0),"")</f>
        <v/>
      </c>
      <c r="AA1988" s="104">
        <f t="shared" si="277"/>
        <v>0</v>
      </c>
      <c r="AC1988" s="104">
        <f t="shared" si="278"/>
        <v>0</v>
      </c>
      <c r="AD1988" s="104">
        <f ca="1">IF(F1988="Arbeitgeberähnliche Stellung",OFFSET(MD!$Q$5,MATCH(Grundlagen_Abrechnung_KAE!$AK$7,MD_JAHR,0),0)*$H1988,IF(J1988&gt;0,AC1988,I1988))</f>
        <v>0</v>
      </c>
      <c r="AF1988" s="85" t="e">
        <f ca="1">OFFSET(MD!$P$5,MATCH($AK$7,MD_JAHR,0),0)*12</f>
        <v>#VALUE!</v>
      </c>
      <c r="AG1988" s="85">
        <f t="shared" si="279"/>
        <v>0</v>
      </c>
      <c r="AH1988" s="81"/>
      <c r="AJ1988" s="72"/>
      <c r="AK1988" s="72"/>
      <c r="AL1988" s="72"/>
      <c r="AM1988" s="72"/>
      <c r="AN1988" s="72"/>
    </row>
    <row r="1989" spans="2:40" ht="15" customHeight="1" x14ac:dyDescent="0.2">
      <c r="B1989" s="78"/>
      <c r="C1989" s="78"/>
      <c r="D1989" s="78"/>
      <c r="E1989" s="79"/>
      <c r="F1989" s="80"/>
      <c r="G1989" s="73"/>
      <c r="H1989" s="82"/>
      <c r="I1989" s="93"/>
      <c r="J1989" s="90"/>
      <c r="K1989" s="83"/>
      <c r="L1989" s="83"/>
      <c r="M1989" s="84"/>
      <c r="N1989" s="83"/>
      <c r="O1989" s="104" t="str">
        <f ca="1">IF($B1989="","",IF(F1989="Arbeitgeberähnliche Stellung",OFFSET(MD!$Q$5,MATCH(Grundlagen_Abrechnung_KAE!$AK$7,MD_JAHR,0),0)*$H1989,IF(((AD1989/12*M1989*12)+N1989)&gt;AF1989,AF1989/12,((AD1989/12*M1989*12)+N1989)/12)))</f>
        <v/>
      </c>
      <c r="P1989" s="90"/>
      <c r="Q1989" s="90"/>
      <c r="R1989" s="104">
        <f t="shared" si="272"/>
        <v>0</v>
      </c>
      <c r="T1989" s="145">
        <f t="shared" si="273"/>
        <v>0</v>
      </c>
      <c r="U1989" s="76">
        <f t="shared" ca="1" si="274"/>
        <v>0</v>
      </c>
      <c r="V1989" s="76">
        <f t="shared" ca="1" si="280"/>
        <v>0</v>
      </c>
      <c r="W1989" s="76">
        <f t="shared" ca="1" si="275"/>
        <v>0</v>
      </c>
      <c r="Y1989" s="106" t="str">
        <f t="shared" si="276"/>
        <v>prüfen</v>
      </c>
      <c r="Z1989" s="107" t="str">
        <f ca="1">IFERROR(OFFSET(MD!$U$5,MATCH(Grundlagen_Abrechnung_KAE!$E1989,MD_GENDER,0),0),"")</f>
        <v/>
      </c>
      <c r="AA1989" s="104">
        <f t="shared" si="277"/>
        <v>0</v>
      </c>
      <c r="AC1989" s="104">
        <f t="shared" si="278"/>
        <v>0</v>
      </c>
      <c r="AD1989" s="104">
        <f ca="1">IF(F1989="Arbeitgeberähnliche Stellung",OFFSET(MD!$Q$5,MATCH(Grundlagen_Abrechnung_KAE!$AK$7,MD_JAHR,0),0)*$H1989,IF(J1989&gt;0,AC1989,I1989))</f>
        <v>0</v>
      </c>
      <c r="AF1989" s="85" t="e">
        <f ca="1">OFFSET(MD!$P$5,MATCH($AK$7,MD_JAHR,0),0)*12</f>
        <v>#VALUE!</v>
      </c>
      <c r="AG1989" s="85">
        <f t="shared" si="279"/>
        <v>0</v>
      </c>
      <c r="AH1989" s="81"/>
      <c r="AJ1989" s="72"/>
      <c r="AK1989" s="72"/>
      <c r="AL1989" s="72"/>
      <c r="AM1989" s="72"/>
      <c r="AN1989" s="72"/>
    </row>
    <row r="1990" spans="2:40" ht="15" customHeight="1" x14ac:dyDescent="0.2">
      <c r="B1990" s="78"/>
      <c r="C1990" s="78"/>
      <c r="D1990" s="78"/>
      <c r="E1990" s="79"/>
      <c r="F1990" s="80"/>
      <c r="G1990" s="73"/>
      <c r="H1990" s="82"/>
      <c r="I1990" s="93"/>
      <c r="J1990" s="90"/>
      <c r="K1990" s="83"/>
      <c r="L1990" s="83"/>
      <c r="M1990" s="84"/>
      <c r="N1990" s="83"/>
      <c r="O1990" s="104" t="str">
        <f ca="1">IF($B1990="","",IF(F1990="Arbeitgeberähnliche Stellung",OFFSET(MD!$Q$5,MATCH(Grundlagen_Abrechnung_KAE!$AK$7,MD_JAHR,0),0)*$H1990,IF(((AD1990/12*M1990*12)+N1990)&gt;AF1990,AF1990/12,((AD1990/12*M1990*12)+N1990)/12)))</f>
        <v/>
      </c>
      <c r="P1990" s="90"/>
      <c r="Q1990" s="90"/>
      <c r="R1990" s="104">
        <f t="shared" si="272"/>
        <v>0</v>
      </c>
      <c r="T1990" s="145">
        <f t="shared" si="273"/>
        <v>0</v>
      </c>
      <c r="U1990" s="76">
        <f t="shared" ca="1" si="274"/>
        <v>0</v>
      </c>
      <c r="V1990" s="76">
        <f t="shared" ca="1" si="280"/>
        <v>0</v>
      </c>
      <c r="W1990" s="76">
        <f t="shared" ca="1" si="275"/>
        <v>0</v>
      </c>
      <c r="Y1990" s="106" t="str">
        <f t="shared" si="276"/>
        <v>prüfen</v>
      </c>
      <c r="Z1990" s="107" t="str">
        <f ca="1">IFERROR(OFFSET(MD!$U$5,MATCH(Grundlagen_Abrechnung_KAE!$E1990,MD_GENDER,0),0),"")</f>
        <v/>
      </c>
      <c r="AA1990" s="104">
        <f t="shared" si="277"/>
        <v>0</v>
      </c>
      <c r="AC1990" s="104">
        <f t="shared" si="278"/>
        <v>0</v>
      </c>
      <c r="AD1990" s="104">
        <f ca="1">IF(F1990="Arbeitgeberähnliche Stellung",OFFSET(MD!$Q$5,MATCH(Grundlagen_Abrechnung_KAE!$AK$7,MD_JAHR,0),0)*$H1990,IF(J1990&gt;0,AC1990,I1990))</f>
        <v>0</v>
      </c>
      <c r="AF1990" s="85" t="e">
        <f ca="1">OFFSET(MD!$P$5,MATCH($AK$7,MD_JAHR,0),0)*12</f>
        <v>#VALUE!</v>
      </c>
      <c r="AG1990" s="85">
        <f t="shared" si="279"/>
        <v>0</v>
      </c>
      <c r="AH1990" s="81"/>
      <c r="AJ1990" s="72"/>
      <c r="AK1990" s="72"/>
      <c r="AL1990" s="72"/>
      <c r="AM1990" s="72"/>
      <c r="AN1990" s="72"/>
    </row>
    <row r="1991" spans="2:40" ht="15" customHeight="1" x14ac:dyDescent="0.2">
      <c r="B1991" s="78"/>
      <c r="C1991" s="78"/>
      <c r="D1991" s="78"/>
      <c r="E1991" s="79"/>
      <c r="F1991" s="80"/>
      <c r="G1991" s="73"/>
      <c r="H1991" s="82"/>
      <c r="I1991" s="93"/>
      <c r="J1991" s="90"/>
      <c r="K1991" s="83"/>
      <c r="L1991" s="83"/>
      <c r="M1991" s="84"/>
      <c r="N1991" s="83"/>
      <c r="O1991" s="104" t="str">
        <f ca="1">IF($B1991="","",IF(F1991="Arbeitgeberähnliche Stellung",OFFSET(MD!$Q$5,MATCH(Grundlagen_Abrechnung_KAE!$AK$7,MD_JAHR,0),0)*$H1991,IF(((AD1991/12*M1991*12)+N1991)&gt;AF1991,AF1991/12,((AD1991/12*M1991*12)+N1991)/12)))</f>
        <v/>
      </c>
      <c r="P1991" s="90"/>
      <c r="Q1991" s="90"/>
      <c r="R1991" s="104">
        <f t="shared" si="272"/>
        <v>0</v>
      </c>
      <c r="T1991" s="145">
        <f t="shared" si="273"/>
        <v>0</v>
      </c>
      <c r="U1991" s="76">
        <f t="shared" ca="1" si="274"/>
        <v>0</v>
      </c>
      <c r="V1991" s="76">
        <f t="shared" ca="1" si="280"/>
        <v>0</v>
      </c>
      <c r="W1991" s="76">
        <f t="shared" ca="1" si="275"/>
        <v>0</v>
      </c>
      <c r="Y1991" s="106" t="str">
        <f t="shared" si="276"/>
        <v>prüfen</v>
      </c>
      <c r="Z1991" s="107" t="str">
        <f ca="1">IFERROR(OFFSET(MD!$U$5,MATCH(Grundlagen_Abrechnung_KAE!$E1991,MD_GENDER,0),0),"")</f>
        <v/>
      </c>
      <c r="AA1991" s="104">
        <f t="shared" si="277"/>
        <v>0</v>
      </c>
      <c r="AC1991" s="104">
        <f t="shared" si="278"/>
        <v>0</v>
      </c>
      <c r="AD1991" s="104">
        <f ca="1">IF(F1991="Arbeitgeberähnliche Stellung",OFFSET(MD!$Q$5,MATCH(Grundlagen_Abrechnung_KAE!$AK$7,MD_JAHR,0),0)*$H1991,IF(J1991&gt;0,AC1991,I1991))</f>
        <v>0</v>
      </c>
      <c r="AF1991" s="85" t="e">
        <f ca="1">OFFSET(MD!$P$5,MATCH($AK$7,MD_JAHR,0),0)*12</f>
        <v>#VALUE!</v>
      </c>
      <c r="AG1991" s="85">
        <f t="shared" si="279"/>
        <v>0</v>
      </c>
      <c r="AH1991" s="81"/>
      <c r="AJ1991" s="72"/>
      <c r="AK1991" s="72"/>
      <c r="AL1991" s="72"/>
      <c r="AM1991" s="72"/>
      <c r="AN1991" s="72"/>
    </row>
    <row r="1992" spans="2:40" ht="15" customHeight="1" x14ac:dyDescent="0.2">
      <c r="B1992" s="78"/>
      <c r="C1992" s="78"/>
      <c r="D1992" s="78"/>
      <c r="E1992" s="79"/>
      <c r="F1992" s="80"/>
      <c r="G1992" s="73"/>
      <c r="H1992" s="82"/>
      <c r="I1992" s="93"/>
      <c r="J1992" s="90"/>
      <c r="K1992" s="83"/>
      <c r="L1992" s="83"/>
      <c r="M1992" s="84"/>
      <c r="N1992" s="83"/>
      <c r="O1992" s="104" t="str">
        <f ca="1">IF($B1992="","",IF(F1992="Arbeitgeberähnliche Stellung",OFFSET(MD!$Q$5,MATCH(Grundlagen_Abrechnung_KAE!$AK$7,MD_JAHR,0),0)*$H1992,IF(((AD1992/12*M1992*12)+N1992)&gt;AF1992,AF1992/12,((AD1992/12*M1992*12)+N1992)/12)))</f>
        <v/>
      </c>
      <c r="P1992" s="90"/>
      <c r="Q1992" s="90"/>
      <c r="R1992" s="104">
        <f t="shared" si="272"/>
        <v>0</v>
      </c>
      <c r="T1992" s="145">
        <f t="shared" si="273"/>
        <v>0</v>
      </c>
      <c r="U1992" s="76">
        <f t="shared" ca="1" si="274"/>
        <v>0</v>
      </c>
      <c r="V1992" s="76">
        <f t="shared" ca="1" si="280"/>
        <v>0</v>
      </c>
      <c r="W1992" s="76">
        <f t="shared" ca="1" si="275"/>
        <v>0</v>
      </c>
      <c r="Y1992" s="106" t="str">
        <f t="shared" si="276"/>
        <v>prüfen</v>
      </c>
      <c r="Z1992" s="107" t="str">
        <f ca="1">IFERROR(OFFSET(MD!$U$5,MATCH(Grundlagen_Abrechnung_KAE!$E1992,MD_GENDER,0),0),"")</f>
        <v/>
      </c>
      <c r="AA1992" s="104">
        <f t="shared" si="277"/>
        <v>0</v>
      </c>
      <c r="AC1992" s="104">
        <f t="shared" si="278"/>
        <v>0</v>
      </c>
      <c r="AD1992" s="104">
        <f ca="1">IF(F1992="Arbeitgeberähnliche Stellung",OFFSET(MD!$Q$5,MATCH(Grundlagen_Abrechnung_KAE!$AK$7,MD_JAHR,0),0)*$H1992,IF(J1992&gt;0,AC1992,I1992))</f>
        <v>0</v>
      </c>
      <c r="AF1992" s="85" t="e">
        <f ca="1">OFFSET(MD!$P$5,MATCH($AK$7,MD_JAHR,0),0)*12</f>
        <v>#VALUE!</v>
      </c>
      <c r="AG1992" s="85">
        <f t="shared" si="279"/>
        <v>0</v>
      </c>
      <c r="AH1992" s="81"/>
      <c r="AJ1992" s="72"/>
      <c r="AK1992" s="72"/>
      <c r="AL1992" s="72"/>
      <c r="AM1992" s="72"/>
      <c r="AN1992" s="72"/>
    </row>
    <row r="1993" spans="2:40" ht="15" customHeight="1" x14ac:dyDescent="0.2">
      <c r="B1993" s="78"/>
      <c r="C1993" s="78"/>
      <c r="D1993" s="78"/>
      <c r="E1993" s="79"/>
      <c r="F1993" s="80"/>
      <c r="G1993" s="73"/>
      <c r="H1993" s="82"/>
      <c r="I1993" s="93"/>
      <c r="J1993" s="90"/>
      <c r="K1993" s="83"/>
      <c r="L1993" s="83"/>
      <c r="M1993" s="84"/>
      <c r="N1993" s="83"/>
      <c r="O1993" s="104" t="str">
        <f ca="1">IF($B1993="","",IF(F1993="Arbeitgeberähnliche Stellung",OFFSET(MD!$Q$5,MATCH(Grundlagen_Abrechnung_KAE!$AK$7,MD_JAHR,0),0)*$H1993,IF(((AD1993/12*M1993*12)+N1993)&gt;AF1993,AF1993/12,((AD1993/12*M1993*12)+N1993)/12)))</f>
        <v/>
      </c>
      <c r="P1993" s="90"/>
      <c r="Q1993" s="90"/>
      <c r="R1993" s="104">
        <f t="shared" si="272"/>
        <v>0</v>
      </c>
      <c r="T1993" s="145">
        <f t="shared" si="273"/>
        <v>0</v>
      </c>
      <c r="U1993" s="76">
        <f t="shared" ca="1" si="274"/>
        <v>0</v>
      </c>
      <c r="V1993" s="76">
        <f t="shared" ca="1" si="280"/>
        <v>0</v>
      </c>
      <c r="W1993" s="76">
        <f t="shared" ca="1" si="275"/>
        <v>0</v>
      </c>
      <c r="Y1993" s="106" t="str">
        <f t="shared" si="276"/>
        <v>prüfen</v>
      </c>
      <c r="Z1993" s="107" t="str">
        <f ca="1">IFERROR(OFFSET(MD!$U$5,MATCH(Grundlagen_Abrechnung_KAE!$E1993,MD_GENDER,0),0),"")</f>
        <v/>
      </c>
      <c r="AA1993" s="104">
        <f t="shared" si="277"/>
        <v>0</v>
      </c>
      <c r="AC1993" s="104">
        <f t="shared" si="278"/>
        <v>0</v>
      </c>
      <c r="AD1993" s="104">
        <f ca="1">IF(F1993="Arbeitgeberähnliche Stellung",OFFSET(MD!$Q$5,MATCH(Grundlagen_Abrechnung_KAE!$AK$7,MD_JAHR,0),0)*$H1993,IF(J1993&gt;0,AC1993,I1993))</f>
        <v>0</v>
      </c>
      <c r="AF1993" s="85" t="e">
        <f ca="1">OFFSET(MD!$P$5,MATCH($AK$7,MD_JAHR,0),0)*12</f>
        <v>#VALUE!</v>
      </c>
      <c r="AG1993" s="85">
        <f t="shared" si="279"/>
        <v>0</v>
      </c>
      <c r="AH1993" s="81"/>
      <c r="AJ1993" s="72"/>
      <c r="AK1993" s="72"/>
      <c r="AL1993" s="72"/>
      <c r="AM1993" s="72"/>
      <c r="AN1993" s="72"/>
    </row>
    <row r="1994" spans="2:40" ht="15" customHeight="1" x14ac:dyDescent="0.2">
      <c r="B1994" s="78"/>
      <c r="C1994" s="78"/>
      <c r="D1994" s="78"/>
      <c r="E1994" s="79"/>
      <c r="F1994" s="80"/>
      <c r="G1994" s="73"/>
      <c r="H1994" s="82"/>
      <c r="I1994" s="93"/>
      <c r="J1994" s="90"/>
      <c r="K1994" s="83"/>
      <c r="L1994" s="83"/>
      <c r="M1994" s="84"/>
      <c r="N1994" s="83"/>
      <c r="O1994" s="104" t="str">
        <f ca="1">IF($B1994="","",IF(F1994="Arbeitgeberähnliche Stellung",OFFSET(MD!$Q$5,MATCH(Grundlagen_Abrechnung_KAE!$AK$7,MD_JAHR,0),0)*$H1994,IF(((AD1994/12*M1994*12)+N1994)&gt;AF1994,AF1994/12,((AD1994/12*M1994*12)+N1994)/12)))</f>
        <v/>
      </c>
      <c r="P1994" s="90"/>
      <c r="Q1994" s="90"/>
      <c r="R1994" s="104">
        <f t="shared" si="272"/>
        <v>0</v>
      </c>
      <c r="T1994" s="145">
        <f t="shared" si="273"/>
        <v>0</v>
      </c>
      <c r="U1994" s="76">
        <f t="shared" ca="1" si="274"/>
        <v>0</v>
      </c>
      <c r="V1994" s="76">
        <f t="shared" ca="1" si="280"/>
        <v>0</v>
      </c>
      <c r="W1994" s="76">
        <f t="shared" ca="1" si="275"/>
        <v>0</v>
      </c>
      <c r="Y1994" s="106" t="str">
        <f t="shared" si="276"/>
        <v>prüfen</v>
      </c>
      <c r="Z1994" s="107" t="str">
        <f ca="1">IFERROR(OFFSET(MD!$U$5,MATCH(Grundlagen_Abrechnung_KAE!$E1994,MD_GENDER,0),0),"")</f>
        <v/>
      </c>
      <c r="AA1994" s="104">
        <f t="shared" si="277"/>
        <v>0</v>
      </c>
      <c r="AC1994" s="104">
        <f t="shared" si="278"/>
        <v>0</v>
      </c>
      <c r="AD1994" s="104">
        <f ca="1">IF(F1994="Arbeitgeberähnliche Stellung",OFFSET(MD!$Q$5,MATCH(Grundlagen_Abrechnung_KAE!$AK$7,MD_JAHR,0),0)*$H1994,IF(J1994&gt;0,AC1994,I1994))</f>
        <v>0</v>
      </c>
      <c r="AF1994" s="85" t="e">
        <f ca="1">OFFSET(MD!$P$5,MATCH($AK$7,MD_JAHR,0),0)*12</f>
        <v>#VALUE!</v>
      </c>
      <c r="AG1994" s="85">
        <f t="shared" si="279"/>
        <v>0</v>
      </c>
      <c r="AH1994" s="81"/>
      <c r="AJ1994" s="72"/>
      <c r="AK1994" s="72"/>
      <c r="AL1994" s="72"/>
      <c r="AM1994" s="72"/>
      <c r="AN1994" s="72"/>
    </row>
    <row r="1995" spans="2:40" ht="15" customHeight="1" x14ac:dyDescent="0.2">
      <c r="B1995" s="78"/>
      <c r="C1995" s="78"/>
      <c r="D1995" s="78"/>
      <c r="E1995" s="79"/>
      <c r="F1995" s="80"/>
      <c r="G1995" s="73"/>
      <c r="H1995" s="82"/>
      <c r="I1995" s="93"/>
      <c r="J1995" s="90"/>
      <c r="K1995" s="83"/>
      <c r="L1995" s="83"/>
      <c r="M1995" s="84"/>
      <c r="N1995" s="83"/>
      <c r="O1995" s="104" t="str">
        <f ca="1">IF($B1995="","",IF(F1995="Arbeitgeberähnliche Stellung",OFFSET(MD!$Q$5,MATCH(Grundlagen_Abrechnung_KAE!$AK$7,MD_JAHR,0),0)*$H1995,IF(((AD1995/12*M1995*12)+N1995)&gt;AF1995,AF1995/12,((AD1995/12*M1995*12)+N1995)/12)))</f>
        <v/>
      </c>
      <c r="P1995" s="90"/>
      <c r="Q1995" s="90"/>
      <c r="R1995" s="104">
        <f t="shared" si="272"/>
        <v>0</v>
      </c>
      <c r="T1995" s="145">
        <f t="shared" si="273"/>
        <v>0</v>
      </c>
      <c r="U1995" s="76">
        <f t="shared" ca="1" si="274"/>
        <v>0</v>
      </c>
      <c r="V1995" s="76">
        <f t="shared" ca="1" si="280"/>
        <v>0</v>
      </c>
      <c r="W1995" s="76">
        <f t="shared" ca="1" si="275"/>
        <v>0</v>
      </c>
      <c r="Y1995" s="106" t="str">
        <f t="shared" si="276"/>
        <v>prüfen</v>
      </c>
      <c r="Z1995" s="107" t="str">
        <f ca="1">IFERROR(OFFSET(MD!$U$5,MATCH(Grundlagen_Abrechnung_KAE!$E1995,MD_GENDER,0),0),"")</f>
        <v/>
      </c>
      <c r="AA1995" s="104">
        <f t="shared" si="277"/>
        <v>0</v>
      </c>
      <c r="AC1995" s="104">
        <f t="shared" si="278"/>
        <v>0</v>
      </c>
      <c r="AD1995" s="104">
        <f ca="1">IF(F1995="Arbeitgeberähnliche Stellung",OFFSET(MD!$Q$5,MATCH(Grundlagen_Abrechnung_KAE!$AK$7,MD_JAHR,0),0)*$H1995,IF(J1995&gt;0,AC1995,I1995))</f>
        <v>0</v>
      </c>
      <c r="AF1995" s="85" t="e">
        <f ca="1">OFFSET(MD!$P$5,MATCH($AK$7,MD_JAHR,0),0)*12</f>
        <v>#VALUE!</v>
      </c>
      <c r="AG1995" s="85">
        <f t="shared" si="279"/>
        <v>0</v>
      </c>
      <c r="AH1995" s="81"/>
      <c r="AJ1995" s="72"/>
      <c r="AK1995" s="72"/>
      <c r="AL1995" s="72"/>
      <c r="AM1995" s="72"/>
      <c r="AN1995" s="72"/>
    </row>
    <row r="1996" spans="2:40" ht="15" customHeight="1" x14ac:dyDescent="0.2">
      <c r="B1996" s="78"/>
      <c r="C1996" s="78"/>
      <c r="D1996" s="78"/>
      <c r="E1996" s="79"/>
      <c r="F1996" s="80"/>
      <c r="G1996" s="73"/>
      <c r="H1996" s="82"/>
      <c r="I1996" s="93"/>
      <c r="J1996" s="90"/>
      <c r="K1996" s="83"/>
      <c r="L1996" s="83"/>
      <c r="M1996" s="84"/>
      <c r="N1996" s="83"/>
      <c r="O1996" s="104" t="str">
        <f ca="1">IF($B1996="","",IF(F1996="Arbeitgeberähnliche Stellung",OFFSET(MD!$Q$5,MATCH(Grundlagen_Abrechnung_KAE!$AK$7,MD_JAHR,0),0)*$H1996,IF(((AD1996/12*M1996*12)+N1996)&gt;AF1996,AF1996/12,((AD1996/12*M1996*12)+N1996)/12)))</f>
        <v/>
      </c>
      <c r="P1996" s="90"/>
      <c r="Q1996" s="90"/>
      <c r="R1996" s="104">
        <f t="shared" si="272"/>
        <v>0</v>
      </c>
      <c r="T1996" s="145">
        <f t="shared" si="273"/>
        <v>0</v>
      </c>
      <c r="U1996" s="76">
        <f t="shared" ca="1" si="274"/>
        <v>0</v>
      </c>
      <c r="V1996" s="76">
        <f t="shared" ca="1" si="280"/>
        <v>0</v>
      </c>
      <c r="W1996" s="76">
        <f t="shared" ca="1" si="275"/>
        <v>0</v>
      </c>
      <c r="Y1996" s="106" t="str">
        <f t="shared" si="276"/>
        <v>prüfen</v>
      </c>
      <c r="Z1996" s="107" t="str">
        <f ca="1">IFERROR(OFFSET(MD!$U$5,MATCH(Grundlagen_Abrechnung_KAE!$E1996,MD_GENDER,0),0),"")</f>
        <v/>
      </c>
      <c r="AA1996" s="104">
        <f t="shared" si="277"/>
        <v>0</v>
      </c>
      <c r="AC1996" s="104">
        <f t="shared" si="278"/>
        <v>0</v>
      </c>
      <c r="AD1996" s="104">
        <f ca="1">IF(F1996="Arbeitgeberähnliche Stellung",OFFSET(MD!$Q$5,MATCH(Grundlagen_Abrechnung_KAE!$AK$7,MD_JAHR,0),0)*$H1996,IF(J1996&gt;0,AC1996,I1996))</f>
        <v>0</v>
      </c>
      <c r="AF1996" s="85" t="e">
        <f ca="1">OFFSET(MD!$P$5,MATCH($AK$7,MD_JAHR,0),0)*12</f>
        <v>#VALUE!</v>
      </c>
      <c r="AG1996" s="85">
        <f t="shared" si="279"/>
        <v>0</v>
      </c>
      <c r="AH1996" s="81"/>
      <c r="AJ1996" s="72"/>
      <c r="AK1996" s="72"/>
      <c r="AL1996" s="72"/>
      <c r="AM1996" s="72"/>
      <c r="AN1996" s="72"/>
    </row>
    <row r="1997" spans="2:40" ht="15" customHeight="1" x14ac:dyDescent="0.2">
      <c r="B1997" s="78"/>
      <c r="C1997" s="78"/>
      <c r="D1997" s="78"/>
      <c r="E1997" s="79"/>
      <c r="F1997" s="80"/>
      <c r="G1997" s="73"/>
      <c r="H1997" s="82"/>
      <c r="I1997" s="93"/>
      <c r="J1997" s="90"/>
      <c r="K1997" s="83"/>
      <c r="L1997" s="83"/>
      <c r="M1997" s="84"/>
      <c r="N1997" s="83"/>
      <c r="O1997" s="104" t="str">
        <f ca="1">IF($B1997="","",IF(F1997="Arbeitgeberähnliche Stellung",OFFSET(MD!$Q$5,MATCH(Grundlagen_Abrechnung_KAE!$AK$7,MD_JAHR,0),0)*$H1997,IF(((AD1997/12*M1997*12)+N1997)&gt;AF1997,AF1997/12,((AD1997/12*M1997*12)+N1997)/12)))</f>
        <v/>
      </c>
      <c r="P1997" s="90"/>
      <c r="Q1997" s="90"/>
      <c r="R1997" s="104">
        <f t="shared" si="272"/>
        <v>0</v>
      </c>
      <c r="T1997" s="145">
        <f t="shared" si="273"/>
        <v>0</v>
      </c>
      <c r="U1997" s="76">
        <f t="shared" ca="1" si="274"/>
        <v>0</v>
      </c>
      <c r="V1997" s="76">
        <f t="shared" ca="1" si="280"/>
        <v>0</v>
      </c>
      <c r="W1997" s="76">
        <f t="shared" ca="1" si="275"/>
        <v>0</v>
      </c>
      <c r="Y1997" s="106" t="str">
        <f t="shared" si="276"/>
        <v>prüfen</v>
      </c>
      <c r="Z1997" s="107" t="str">
        <f ca="1">IFERROR(OFFSET(MD!$U$5,MATCH(Grundlagen_Abrechnung_KAE!$E1997,MD_GENDER,0),0),"")</f>
        <v/>
      </c>
      <c r="AA1997" s="104">
        <f t="shared" si="277"/>
        <v>0</v>
      </c>
      <c r="AC1997" s="104">
        <f t="shared" si="278"/>
        <v>0</v>
      </c>
      <c r="AD1997" s="104">
        <f ca="1">IF(F1997="Arbeitgeberähnliche Stellung",OFFSET(MD!$Q$5,MATCH(Grundlagen_Abrechnung_KAE!$AK$7,MD_JAHR,0),0)*$H1997,IF(J1997&gt;0,AC1997,I1997))</f>
        <v>0</v>
      </c>
      <c r="AF1997" s="85" t="e">
        <f ca="1">OFFSET(MD!$P$5,MATCH($AK$7,MD_JAHR,0),0)*12</f>
        <v>#VALUE!</v>
      </c>
      <c r="AG1997" s="85">
        <f t="shared" si="279"/>
        <v>0</v>
      </c>
      <c r="AH1997" s="81"/>
      <c r="AJ1997" s="72"/>
      <c r="AK1997" s="72"/>
      <c r="AL1997" s="72"/>
      <c r="AM1997" s="72"/>
      <c r="AN1997" s="72"/>
    </row>
    <row r="1998" spans="2:40" ht="15" customHeight="1" x14ac:dyDescent="0.2">
      <c r="B1998" s="78"/>
      <c r="C1998" s="78"/>
      <c r="D1998" s="78"/>
      <c r="E1998" s="79"/>
      <c r="F1998" s="80"/>
      <c r="G1998" s="73"/>
      <c r="H1998" s="82"/>
      <c r="I1998" s="93"/>
      <c r="J1998" s="90"/>
      <c r="K1998" s="83"/>
      <c r="L1998" s="83"/>
      <c r="M1998" s="84"/>
      <c r="N1998" s="83"/>
      <c r="O1998" s="104" t="str">
        <f ca="1">IF($B1998="","",IF(F1998="Arbeitgeberähnliche Stellung",OFFSET(MD!$Q$5,MATCH(Grundlagen_Abrechnung_KAE!$AK$7,MD_JAHR,0),0)*$H1998,IF(((AD1998/12*M1998*12)+N1998)&gt;AF1998,AF1998/12,((AD1998/12*M1998*12)+N1998)/12)))</f>
        <v/>
      </c>
      <c r="P1998" s="90"/>
      <c r="Q1998" s="90"/>
      <c r="R1998" s="104">
        <f t="shared" si="272"/>
        <v>0</v>
      </c>
      <c r="T1998" s="145">
        <f t="shared" si="273"/>
        <v>0</v>
      </c>
      <c r="U1998" s="76">
        <f t="shared" ca="1" si="274"/>
        <v>0</v>
      </c>
      <c r="V1998" s="76">
        <f t="shared" ca="1" si="280"/>
        <v>0</v>
      </c>
      <c r="W1998" s="76">
        <f t="shared" ca="1" si="275"/>
        <v>0</v>
      </c>
      <c r="Y1998" s="106" t="str">
        <f t="shared" si="276"/>
        <v>prüfen</v>
      </c>
      <c r="Z1998" s="107" t="str">
        <f ca="1">IFERROR(OFFSET(MD!$U$5,MATCH(Grundlagen_Abrechnung_KAE!$E1998,MD_GENDER,0),0),"")</f>
        <v/>
      </c>
      <c r="AA1998" s="104">
        <f t="shared" si="277"/>
        <v>0</v>
      </c>
      <c r="AC1998" s="104">
        <f t="shared" si="278"/>
        <v>0</v>
      </c>
      <c r="AD1998" s="104">
        <f ca="1">IF(F1998="Arbeitgeberähnliche Stellung",OFFSET(MD!$Q$5,MATCH(Grundlagen_Abrechnung_KAE!$AK$7,MD_JAHR,0),0)*$H1998,IF(J1998&gt;0,AC1998,I1998))</f>
        <v>0</v>
      </c>
      <c r="AF1998" s="85" t="e">
        <f ca="1">OFFSET(MD!$P$5,MATCH($AK$7,MD_JAHR,0),0)*12</f>
        <v>#VALUE!</v>
      </c>
      <c r="AG1998" s="85">
        <f t="shared" si="279"/>
        <v>0</v>
      </c>
      <c r="AH1998" s="81"/>
      <c r="AJ1998" s="72"/>
      <c r="AK1998" s="72"/>
      <c r="AL1998" s="72"/>
      <c r="AM1998" s="72"/>
      <c r="AN1998" s="72"/>
    </row>
    <row r="1999" spans="2:40" ht="15" customHeight="1" x14ac:dyDescent="0.2">
      <c r="B1999" s="78"/>
      <c r="C1999" s="78"/>
      <c r="D1999" s="78"/>
      <c r="E1999" s="79"/>
      <c r="F1999" s="80"/>
      <c r="G1999" s="73"/>
      <c r="H1999" s="82"/>
      <c r="I1999" s="93"/>
      <c r="J1999" s="90"/>
      <c r="K1999" s="83"/>
      <c r="L1999" s="83"/>
      <c r="M1999" s="84"/>
      <c r="N1999" s="83"/>
      <c r="O1999" s="104" t="str">
        <f ca="1">IF($B1999="","",IF(F1999="Arbeitgeberähnliche Stellung",OFFSET(MD!$Q$5,MATCH(Grundlagen_Abrechnung_KAE!$AK$7,MD_JAHR,0),0)*$H1999,IF(((AD1999/12*M1999*12)+N1999)&gt;AF1999,AF1999/12,((AD1999/12*M1999*12)+N1999)/12)))</f>
        <v/>
      </c>
      <c r="P1999" s="90"/>
      <c r="Q1999" s="90"/>
      <c r="R1999" s="104">
        <f t="shared" si="272"/>
        <v>0</v>
      </c>
      <c r="T1999" s="145">
        <f t="shared" si="273"/>
        <v>0</v>
      </c>
      <c r="U1999" s="76">
        <f t="shared" ca="1" si="274"/>
        <v>0</v>
      </c>
      <c r="V1999" s="76">
        <f t="shared" ca="1" si="280"/>
        <v>0</v>
      </c>
      <c r="W1999" s="76">
        <f t="shared" ca="1" si="275"/>
        <v>0</v>
      </c>
      <c r="Y1999" s="106" t="str">
        <f t="shared" si="276"/>
        <v>prüfen</v>
      </c>
      <c r="Z1999" s="107" t="str">
        <f ca="1">IFERROR(OFFSET(MD!$U$5,MATCH(Grundlagen_Abrechnung_KAE!$E1999,MD_GENDER,0),0),"")</f>
        <v/>
      </c>
      <c r="AA1999" s="104">
        <f t="shared" si="277"/>
        <v>0</v>
      </c>
      <c r="AC1999" s="104">
        <f t="shared" si="278"/>
        <v>0</v>
      </c>
      <c r="AD1999" s="104">
        <f ca="1">IF(F1999="Arbeitgeberähnliche Stellung",OFFSET(MD!$Q$5,MATCH(Grundlagen_Abrechnung_KAE!$AK$7,MD_JAHR,0),0)*$H1999,IF(J1999&gt;0,AC1999,I1999))</f>
        <v>0</v>
      </c>
      <c r="AF1999" s="85" t="e">
        <f ca="1">OFFSET(MD!$P$5,MATCH($AK$7,MD_JAHR,0),0)*12</f>
        <v>#VALUE!</v>
      </c>
      <c r="AG1999" s="85">
        <f t="shared" si="279"/>
        <v>0</v>
      </c>
      <c r="AH1999" s="81"/>
      <c r="AJ1999" s="72"/>
      <c r="AK1999" s="72"/>
      <c r="AL1999" s="72"/>
      <c r="AM1999" s="72"/>
      <c r="AN1999" s="72"/>
    </row>
    <row r="2000" spans="2:40" ht="15" customHeight="1" x14ac:dyDescent="0.2">
      <c r="B2000" s="78"/>
      <c r="C2000" s="78"/>
      <c r="D2000" s="78"/>
      <c r="E2000" s="79"/>
      <c r="F2000" s="80"/>
      <c r="G2000" s="73"/>
      <c r="H2000" s="82"/>
      <c r="I2000" s="93"/>
      <c r="J2000" s="90"/>
      <c r="K2000" s="83"/>
      <c r="L2000" s="83"/>
      <c r="M2000" s="84"/>
      <c r="N2000" s="83"/>
      <c r="O2000" s="104" t="str">
        <f ca="1">IF($B2000="","",IF(F2000="Arbeitgeberähnliche Stellung",OFFSET(MD!$Q$5,MATCH(Grundlagen_Abrechnung_KAE!$AK$7,MD_JAHR,0),0)*$H2000,IF(((AD2000/12*M2000*12)+N2000)&gt;AF2000,AF2000/12,((AD2000/12*M2000*12)+N2000)/12)))</f>
        <v/>
      </c>
      <c r="P2000" s="90"/>
      <c r="Q2000" s="90"/>
      <c r="R2000" s="104">
        <f t="shared" ref="R2000" si="281">ROUND(IF(Q2000="",0,IF(P2000=0,0,IF(Q2000&gt;P2000,0,P2000-Q2000))),2)</f>
        <v>0</v>
      </c>
      <c r="T2000" s="145">
        <f t="shared" si="273"/>
        <v>0</v>
      </c>
      <c r="U2000" s="76">
        <f t="shared" ref="U2000" ca="1" si="282">IFERROR(IF(O2000-W2000=0,O2000,(O2000)*(1-T2000)),0)</f>
        <v>0</v>
      </c>
      <c r="V2000" s="76">
        <f t="shared" ca="1" si="280"/>
        <v>0</v>
      </c>
      <c r="W2000" s="76">
        <f t="shared" ref="W2000" ca="1" si="283">IFERROR(O2000*T2000,0)*0.8</f>
        <v>0</v>
      </c>
      <c r="Y2000" s="106" t="str">
        <f t="shared" ref="Y2000" si="284">IF(YEAR($G2000)&gt;$Y$16,"prüfen","")</f>
        <v>prüfen</v>
      </c>
      <c r="Z2000" s="107" t="str">
        <f ca="1">IFERROR(OFFSET(MD!$U$5,MATCH(Grundlagen_Abrechnung_KAE!$E2000,MD_GENDER,0),0),"")</f>
        <v/>
      </c>
      <c r="AA2000" s="104">
        <f t="shared" ref="AA2000" si="285">IF(B2000="",0,IF(YEAR(G2000)&gt;$AA$16,0,1))</f>
        <v>0</v>
      </c>
      <c r="AC2000" s="104">
        <f t="shared" ref="AC2000" si="286">IF(J2000*K2000/6&gt;J2000*L2000/12,J2000*K2000/6,J2000*L2000/12)</f>
        <v>0</v>
      </c>
      <c r="AD2000" s="104">
        <f ca="1">IF(F2000="Arbeitgeberähnliche Stellung",OFFSET(MD!$Q$5,MATCH(Grundlagen_Abrechnung_KAE!$AK$7,MD_JAHR,0),0)*$H2000,IF(J2000&gt;0,AC2000,I2000))</f>
        <v>0</v>
      </c>
      <c r="AF2000" s="85" t="e">
        <f ca="1">OFFSET(MD!$P$5,MATCH($AK$7,MD_JAHR,0),0)*12</f>
        <v>#VALUE!</v>
      </c>
      <c r="AG2000" s="85">
        <f t="shared" ref="AG2000" si="287">I2000*M2000+N2000</f>
        <v>0</v>
      </c>
      <c r="AH2000" s="81"/>
      <c r="AJ2000" s="72"/>
      <c r="AK2000" s="72"/>
      <c r="AL2000" s="72"/>
      <c r="AM2000" s="72"/>
      <c r="AN2000" s="72"/>
    </row>
    <row r="2001" spans="2:40" ht="15" customHeight="1" x14ac:dyDescent="0.2">
      <c r="B2001" s="42" t="s">
        <v>92</v>
      </c>
      <c r="C2001" s="42" t="s">
        <v>92</v>
      </c>
      <c r="D2001" s="42" t="s">
        <v>92</v>
      </c>
      <c r="E2001" s="42" t="s">
        <v>92</v>
      </c>
      <c r="F2001" s="42" t="s">
        <v>92</v>
      </c>
      <c r="G2001" s="42" t="s">
        <v>92</v>
      </c>
      <c r="H2001" s="42" t="s">
        <v>92</v>
      </c>
      <c r="I2001" s="42" t="s">
        <v>92</v>
      </c>
      <c r="J2001" s="42" t="s">
        <v>92</v>
      </c>
      <c r="K2001" s="42" t="s">
        <v>92</v>
      </c>
      <c r="L2001" s="42" t="s">
        <v>92</v>
      </c>
      <c r="M2001" s="42" t="s">
        <v>92</v>
      </c>
      <c r="N2001" s="42" t="s">
        <v>92</v>
      </c>
      <c r="O2001" s="42" t="s">
        <v>92</v>
      </c>
      <c r="P2001" s="42" t="s">
        <v>92</v>
      </c>
      <c r="Q2001" s="42" t="s">
        <v>92</v>
      </c>
      <c r="R2001" s="42" t="s">
        <v>92</v>
      </c>
      <c r="S2001" s="42" t="s">
        <v>92</v>
      </c>
      <c r="T2001" s="42" t="s">
        <v>92</v>
      </c>
      <c r="U2001" s="42" t="s">
        <v>92</v>
      </c>
      <c r="V2001" s="42"/>
      <c r="W2001" s="42" t="s">
        <v>92</v>
      </c>
      <c r="Y2001" s="42"/>
      <c r="Z2001" s="42"/>
      <c r="AA2001" s="42"/>
      <c r="AC2001" s="42"/>
      <c r="AD2001" s="42"/>
      <c r="AF2001" s="42"/>
      <c r="AG2001" s="42"/>
      <c r="AH2001" s="42"/>
      <c r="AJ2001" s="42"/>
      <c r="AK2001" s="42"/>
      <c r="AL2001" s="42"/>
      <c r="AM2001" s="42"/>
      <c r="AN2001" s="42"/>
    </row>
  </sheetData>
  <sheetProtection password="CC63" sheet="1" objects="1" scenarios="1" selectLockedCells="1" autoFilter="0"/>
  <autoFilter ref="B17:W2001" xr:uid="{00000000-0009-0000-0000-000002000000}"/>
  <mergeCells count="6">
    <mergeCell ref="B5:C5"/>
    <mergeCell ref="B6:C6"/>
    <mergeCell ref="B7:C7"/>
    <mergeCell ref="AJ14:AN14"/>
    <mergeCell ref="B4:D4"/>
    <mergeCell ref="T12:W13"/>
  </mergeCells>
  <phoneticPr fontId="3" type="noConversion"/>
  <conditionalFormatting sqref="J17:L17 AC17:AD17 AC19:AC2000 J19:L2000">
    <cfRule type="expression" dxfId="70" priority="115">
      <formula>$I17&gt;0</formula>
    </cfRule>
  </conditionalFormatting>
  <conditionalFormatting sqref="AJ19:AN2000">
    <cfRule type="expression" dxfId="69" priority="107">
      <formula>$H19&lt;100%</formula>
    </cfRule>
  </conditionalFormatting>
  <conditionalFormatting sqref="F19:F2000">
    <cfRule type="expression" dxfId="68" priority="96">
      <formula>AND($F19="",$B19&lt;&gt;"")</formula>
    </cfRule>
  </conditionalFormatting>
  <conditionalFormatting sqref="E19:E2000">
    <cfRule type="expression" dxfId="67" priority="94">
      <formula>AND($B19&lt;&gt;"",$E19="")</formula>
    </cfRule>
  </conditionalFormatting>
  <conditionalFormatting sqref="C19:C2000">
    <cfRule type="expression" dxfId="66" priority="88">
      <formula>AND($B19&lt;&gt;"",$C19="")</formula>
    </cfRule>
  </conditionalFormatting>
  <conditionalFormatting sqref="D19:D2000">
    <cfRule type="expression" dxfId="65" priority="87">
      <formula>AND($B19&lt;&gt;"",$D19="")</formula>
    </cfRule>
  </conditionalFormatting>
  <conditionalFormatting sqref="AC19:AC2000 K19:L2000">
    <cfRule type="expression" dxfId="64" priority="84">
      <formula>AND($J19&gt;0,$K19+$L19=0)</formula>
    </cfRule>
  </conditionalFormatting>
  <conditionalFormatting sqref="AC19:AC2000 I19:L2000">
    <cfRule type="expression" dxfId="63" priority="152">
      <formula>AND($B19&lt;&gt;"",($I19+$J19+$K19)=0)</formula>
    </cfRule>
    <cfRule type="expression" dxfId="62" priority="153">
      <formula>AND($I19&gt;0,$J19&gt;0)</formula>
    </cfRule>
  </conditionalFormatting>
  <conditionalFormatting sqref="I19:I2000">
    <cfRule type="expression" dxfId="61" priority="158">
      <formula>AND($F19="Stundenöhner",$I19&lt;&gt;"")</formula>
    </cfRule>
  </conditionalFormatting>
  <conditionalFormatting sqref="H19:H2000">
    <cfRule type="expression" dxfId="60" priority="159">
      <formula>AND($B19&lt;&gt;"",$H19="")</formula>
    </cfRule>
    <cfRule type="expression" dxfId="59" priority="160">
      <formula>AND($J19&gt;0,$H19&lt;&gt;1)</formula>
    </cfRule>
  </conditionalFormatting>
  <conditionalFormatting sqref="B19:B2000">
    <cfRule type="expression" dxfId="58" priority="161">
      <formula>AND($I19&gt;0,$B19="")</formula>
    </cfRule>
  </conditionalFormatting>
  <conditionalFormatting sqref="M19:M2000">
    <cfRule type="expression" dxfId="57" priority="169">
      <formula>AND($M19="",$B19&lt;&gt;"")</formula>
    </cfRule>
    <cfRule type="expression" dxfId="56" priority="170">
      <formula>AND((J19+K19)&gt;0,M19=13)</formula>
    </cfRule>
  </conditionalFormatting>
  <conditionalFormatting sqref="J21:L21">
    <cfRule type="expression" dxfId="55" priority="55">
      <formula>$I21&gt;0</formula>
    </cfRule>
  </conditionalFormatting>
  <conditionalFormatting sqref="F21">
    <cfRule type="expression" dxfId="54" priority="54">
      <formula>AND($F21="",$B21&lt;&gt;"")</formula>
    </cfRule>
  </conditionalFormatting>
  <conditionalFormatting sqref="E21">
    <cfRule type="expression" dxfId="53" priority="53">
      <formula>AND($B21&lt;&gt;"",$E21="")</formula>
    </cfRule>
  </conditionalFormatting>
  <conditionalFormatting sqref="K21:L21">
    <cfRule type="expression" dxfId="52" priority="50">
      <formula>AND($J21&gt;0,$K21+$L21=0)</formula>
    </cfRule>
  </conditionalFormatting>
  <conditionalFormatting sqref="I21:L21">
    <cfRule type="expression" dxfId="51" priority="56">
      <formula>AND($B21&lt;&gt;"",($I21+$J21+$K21)=0)</formula>
    </cfRule>
    <cfRule type="expression" dxfId="50" priority="57">
      <formula>AND($I21&gt;0,$J21&gt;0)</formula>
    </cfRule>
  </conditionalFormatting>
  <conditionalFormatting sqref="I21">
    <cfRule type="expression" dxfId="49" priority="58">
      <formula>AND($F21="Stundenöhner",$I21&lt;&gt;"")</formula>
    </cfRule>
  </conditionalFormatting>
  <conditionalFormatting sqref="H21">
    <cfRule type="expression" dxfId="48" priority="59">
      <formula>AND($B21&lt;&gt;"",$H21="")</formula>
    </cfRule>
    <cfRule type="expression" dxfId="47" priority="60">
      <formula>AND($J21&gt;0,$H21&lt;&gt;1)</formula>
    </cfRule>
  </conditionalFormatting>
  <conditionalFormatting sqref="B21">
    <cfRule type="expression" dxfId="46" priority="61">
      <formula>AND($I21&gt;0,$B21="")</formula>
    </cfRule>
  </conditionalFormatting>
  <conditionalFormatting sqref="M21">
    <cfRule type="expression" dxfId="45" priority="62">
      <formula>AND($M21="",$B21&lt;&gt;"")</formula>
    </cfRule>
    <cfRule type="expression" dxfId="44" priority="63">
      <formula>AND((J21+K21)&gt;0,M21=13)</formula>
    </cfRule>
  </conditionalFormatting>
  <conditionalFormatting sqref="J22:L22">
    <cfRule type="expression" dxfId="43" priority="40">
      <formula>$I22&gt;0</formula>
    </cfRule>
  </conditionalFormatting>
  <conditionalFormatting sqref="F22">
    <cfRule type="expression" dxfId="42" priority="39">
      <formula>AND($F22="",$B22&lt;&gt;"")</formula>
    </cfRule>
  </conditionalFormatting>
  <conditionalFormatting sqref="E22">
    <cfRule type="expression" dxfId="41" priority="38">
      <formula>AND($B22&lt;&gt;"",$E22="")</formula>
    </cfRule>
  </conditionalFormatting>
  <conditionalFormatting sqref="K22:L22">
    <cfRule type="expression" dxfId="40" priority="35">
      <formula>AND($J22&gt;0,$K22+$L22=0)</formula>
    </cfRule>
  </conditionalFormatting>
  <conditionalFormatting sqref="I22:L22">
    <cfRule type="expression" dxfId="39" priority="41">
      <formula>AND($B22&lt;&gt;"",($I22+$J22+$K22)=0)</formula>
    </cfRule>
    <cfRule type="expression" dxfId="38" priority="42">
      <formula>AND($I22&gt;0,$J22&gt;0)</formula>
    </cfRule>
  </conditionalFormatting>
  <conditionalFormatting sqref="I22">
    <cfRule type="expression" dxfId="37" priority="43">
      <formula>AND($F22="Stundenöhner",$I22&lt;&gt;"")</formula>
    </cfRule>
  </conditionalFormatting>
  <conditionalFormatting sqref="H22">
    <cfRule type="expression" dxfId="36" priority="44">
      <formula>AND($B22&lt;&gt;"",$H22="")</formula>
    </cfRule>
    <cfRule type="expression" dxfId="35" priority="45">
      <formula>AND($J22&gt;0,$H22&lt;&gt;1)</formula>
    </cfRule>
  </conditionalFormatting>
  <conditionalFormatting sqref="B22">
    <cfRule type="expression" dxfId="34" priority="46">
      <formula>AND($I22&gt;0,$B22="")</formula>
    </cfRule>
  </conditionalFormatting>
  <conditionalFormatting sqref="M22">
    <cfRule type="expression" dxfId="33" priority="47">
      <formula>AND($M22="",$B22&lt;&gt;"")</formula>
    </cfRule>
    <cfRule type="expression" dxfId="32" priority="48">
      <formula>AND((J22+K22)&gt;0,M22=13)</formula>
    </cfRule>
  </conditionalFormatting>
  <conditionalFormatting sqref="J23:L23">
    <cfRule type="expression" dxfId="31" priority="25">
      <formula>$I23&gt;0</formula>
    </cfRule>
  </conditionalFormatting>
  <conditionalFormatting sqref="F23">
    <cfRule type="expression" dxfId="30" priority="24">
      <formula>AND($F23="",$B23&lt;&gt;"")</formula>
    </cfRule>
  </conditionalFormatting>
  <conditionalFormatting sqref="E23">
    <cfRule type="expression" dxfId="29" priority="23">
      <formula>AND($B23&lt;&gt;"",$E23="")</formula>
    </cfRule>
  </conditionalFormatting>
  <conditionalFormatting sqref="K23:L23">
    <cfRule type="expression" dxfId="28" priority="20">
      <formula>AND($J23&gt;0,$K23+$L23=0)</formula>
    </cfRule>
  </conditionalFormatting>
  <conditionalFormatting sqref="I23:L23">
    <cfRule type="expression" dxfId="27" priority="26">
      <formula>AND($B23&lt;&gt;"",($I23+$J23+$K23)=0)</formula>
    </cfRule>
    <cfRule type="expression" dxfId="26" priority="27">
      <formula>AND($I23&gt;0,$J23&gt;0)</formula>
    </cfRule>
  </conditionalFormatting>
  <conditionalFormatting sqref="I23">
    <cfRule type="expression" dxfId="25" priority="28">
      <formula>AND($F23="Stundenöhner",$I23&lt;&gt;"")</formula>
    </cfRule>
  </conditionalFormatting>
  <conditionalFormatting sqref="H23">
    <cfRule type="expression" dxfId="24" priority="29">
      <formula>AND($B23&lt;&gt;"",$H23="")</formula>
    </cfRule>
    <cfRule type="expression" dxfId="23" priority="30">
      <formula>AND($J23&gt;0,$H23&lt;&gt;1)</formula>
    </cfRule>
  </conditionalFormatting>
  <conditionalFormatting sqref="B23">
    <cfRule type="expression" dxfId="22" priority="31">
      <formula>AND($I23&gt;0,$B23="")</formula>
    </cfRule>
  </conditionalFormatting>
  <conditionalFormatting sqref="M23">
    <cfRule type="expression" dxfId="21" priority="32">
      <formula>AND($M23="",$B23&lt;&gt;"")</formula>
    </cfRule>
    <cfRule type="expression" dxfId="20" priority="33">
      <formula>AND((J23+K23)&gt;0,M23=13)</formula>
    </cfRule>
  </conditionalFormatting>
  <conditionalFormatting sqref="Q19:Q2000">
    <cfRule type="expression" dxfId="19" priority="181">
      <formula>AND($P19&gt;0,$Q19="")</formula>
    </cfRule>
  </conditionalFormatting>
  <conditionalFormatting sqref="AC22">
    <cfRule type="expression" dxfId="18" priority="182">
      <formula>AND(($I22+$J22+$K22)=0,$Q22&gt;0)</formula>
    </cfRule>
  </conditionalFormatting>
  <conditionalFormatting sqref="Y17 G17:I17 AJ17:AN17">
    <cfRule type="expression" dxfId="17" priority="183">
      <formula>$G17&lt;$Z17</formula>
    </cfRule>
  </conditionalFormatting>
  <conditionalFormatting sqref="G19:G2000">
    <cfRule type="expression" dxfId="16" priority="186">
      <formula>AND($G19&lt;=$Z19,$B19&lt;&gt;"")</formula>
    </cfRule>
  </conditionalFormatting>
  <conditionalFormatting sqref="B19">
    <cfRule type="expression" dxfId="15" priority="19">
      <formula>AND($Q19&gt;0,$B19="")</formula>
    </cfRule>
  </conditionalFormatting>
  <conditionalFormatting sqref="J20:L20">
    <cfRule type="expression" dxfId="14" priority="8">
      <formula>$I20&gt;0</formula>
    </cfRule>
  </conditionalFormatting>
  <conditionalFormatting sqref="F20:F24">
    <cfRule type="expression" dxfId="13" priority="7">
      <formula>AND($F20="",$B20&lt;&gt;"")</formula>
    </cfRule>
  </conditionalFormatting>
  <conditionalFormatting sqref="E20">
    <cfRule type="expression" dxfId="12" priority="6">
      <formula>AND($B20&lt;&gt;"",$E20="")</formula>
    </cfRule>
  </conditionalFormatting>
  <conditionalFormatting sqref="K20:L20">
    <cfRule type="expression" dxfId="11" priority="3">
      <formula>AND($J20&gt;0,$K20+$L20=0)</formula>
    </cfRule>
  </conditionalFormatting>
  <conditionalFormatting sqref="I20:L20">
    <cfRule type="expression" dxfId="10" priority="9">
      <formula>AND($B20&lt;&gt;"",($I20+$J20+$K20)=0)</formula>
    </cfRule>
    <cfRule type="expression" dxfId="9" priority="10">
      <formula>AND($I20&gt;0,$J20&gt;0)</formula>
    </cfRule>
  </conditionalFormatting>
  <conditionalFormatting sqref="I20">
    <cfRule type="expression" dxfId="8" priority="11">
      <formula>AND($F20="Stundenöhner",$I20&lt;&gt;"")</formula>
    </cfRule>
  </conditionalFormatting>
  <conditionalFormatting sqref="H20">
    <cfRule type="expression" dxfId="7" priority="12">
      <formula>AND($B20&lt;&gt;"",$H20="")</formula>
    </cfRule>
    <cfRule type="expression" dxfId="6" priority="13">
      <formula>AND($J20&gt;0,$H20&lt;&gt;1)</formula>
    </cfRule>
  </conditionalFormatting>
  <conditionalFormatting sqref="M20">
    <cfRule type="expression" dxfId="5" priority="14">
      <formula>AND($M20="",$B20&lt;&gt;"")</formula>
    </cfRule>
    <cfRule type="expression" dxfId="4" priority="15">
      <formula>AND((J20+K20)&gt;0,M20=13)</formula>
    </cfRule>
  </conditionalFormatting>
  <conditionalFormatting sqref="G20">
    <cfRule type="expression" dxfId="3" priority="16">
      <formula>AND($G20&lt;=$Z20,$B20&lt;&gt;"")</formula>
    </cfRule>
  </conditionalFormatting>
  <conditionalFormatting sqref="B20">
    <cfRule type="expression" dxfId="2" priority="2">
      <formula>AND($Q20&gt;0,$B20="")</formula>
    </cfRule>
  </conditionalFormatting>
  <dataValidations count="17">
    <dataValidation type="date" operator="greaterThan" allowBlank="1" showInputMessage="1" showErrorMessage="1" sqref="Y17 AJ17:AN17 G17:I17" xr:uid="{00000000-0002-0000-0200-000000000000}">
      <formula1>$G$16</formula1>
    </dataValidation>
    <dataValidation type="whole" allowBlank="1" showInputMessage="1" showErrorMessage="1" sqref="M17" xr:uid="{00000000-0002-0000-0200-000001000000}">
      <formula1>12</formula1>
      <formula2>13</formula2>
    </dataValidation>
    <dataValidation operator="equal" allowBlank="1" showInputMessage="1" showErrorMessage="1" sqref="B17 E17:F17 G13" xr:uid="{00000000-0002-0000-0200-000002000000}"/>
    <dataValidation type="textLength" operator="equal" allowBlank="1" showInputMessage="1" showErrorMessage="1" sqref="B19:B2000" xr:uid="{00000000-0002-0000-0200-000003000000}">
      <formula1>$B$16</formula1>
    </dataValidation>
    <dataValidation type="list" allowBlank="1" showInputMessage="1" showErrorMessage="1" sqref="AJ19:AN2000" xr:uid="{00000000-0002-0000-0200-000004000000}">
      <formula1>"X"</formula1>
    </dataValidation>
    <dataValidation type="date" allowBlank="1" showInputMessage="1" showErrorMessage="1" errorTitle="Nicht Kurzarbeitsberechtigt!" error="Personen unter 14 Jahren sind nicht Kurzarbeitsberechtigt_x000a_" sqref="G19:G2000" xr:uid="{00000000-0002-0000-0200-000005000000}">
      <formula1>1</formula1>
      <formula2>38718</formula2>
    </dataValidation>
    <dataValidation type="custom" allowBlank="1" showInputMessage="1" showErrorMessage="1" errorTitle="Stundenlöhner!" error="Stundenlöhner dürfen keine weiteren Lohnbestandteile aufweisen!" sqref="N19:N2000" xr:uid="{00000000-0002-0000-0200-000006000000}">
      <formula1>K19=""</formula1>
    </dataValidation>
    <dataValidation type="list" showInputMessage="1" showErrorMessage="1" sqref="M19:M2000" xr:uid="{00000000-0002-0000-0200-000007000000}">
      <formula1>"12,13"</formula1>
    </dataValidation>
    <dataValidation showErrorMessage="1" errorTitle="Mitarbeiter-Typ erfassen!" sqref="AD19:AD2000 AC20:AC2000" xr:uid="{00000000-0002-0000-0200-000008000000}"/>
    <dataValidation type="list" showInputMessage="1" showErrorMessage="1" sqref="F19:F2000" xr:uid="{00000000-0002-0000-0200-000009000000}">
      <formula1>MD_MATYP</formula1>
    </dataValidation>
    <dataValidation type="custom" showErrorMessage="1" errorTitle="Mitarbeiter-Typ falsch!" error="Für Stundenlöhner hier leer lassen!" sqref="I19:I2000" xr:uid="{00000000-0002-0000-0200-00000A000000}">
      <formula1>F19&lt;&gt;"Stundenlöhner/Abruf"</formula1>
    </dataValidation>
    <dataValidation type="custom" showErrorMessage="1" errorTitle="Monatsslohn oder Stundenlohn?" error="Entweder Stundenlohn mit Mitarbeiter-Typ Stundenlohn ODER Monatslohn erfassen, nicht beide Zellen befüllen!" sqref="J19:L2000" xr:uid="{00000000-0002-0000-0200-00000B000000}">
      <formula1>$I19=""</formula1>
    </dataValidation>
    <dataValidation type="list" allowBlank="1" showInputMessage="1" showErrorMessage="1" sqref="E19:E2000" xr:uid="{00000000-0002-0000-0200-00000C000000}">
      <formula1>"M,W,m,w"</formula1>
    </dataValidation>
    <dataValidation type="whole" showErrorMessage="1" errorTitle="Mitarbeiter-Typ erfassen!" sqref="AC19" xr:uid="{00000000-0002-0000-0200-00000D000000}">
      <formula1>0</formula1>
      <formula2>12350</formula2>
    </dataValidation>
    <dataValidation type="custom" allowBlank="1" showInputMessage="1" showErrorMessage="1" errorTitle="Stundenlöhner = 100%" error="Wenn der Mitarbeiter-Typ &quot;Stundenöhner_x000a_&quot; ist, dann ist die Anstellung immer 100% zu wählen!" prompt="Stundenöhner immer mit 100% eintragen" sqref="H19:H2000" xr:uid="{00000000-0002-0000-0200-00000E000000}">
      <formula1>$F19&lt;&gt;"Stundenöhner"</formula1>
    </dataValidation>
    <dataValidation type="decimal" operator="greaterThan" allowBlank="1" showInputMessage="1" showErrorMessage="1" promptTitle="Folgende Stunden hier erfassen:" prompt="Total der Stunden im Abrechnungsmonat (normale Arbeitstage gemäss Arbeitsvertrag sowie Feiertage/Vorholtage)_x000a__x000a_Beispiel Mai: 19 Arbeitstage &amp; 2 Feiertage (1. Mai / Auffahrt = 21 x vertragliche Arbeitszeit) - z.B. 8h = 168 h" sqref="P19:P2000" xr:uid="{00000000-0002-0000-0200-00000F000000}">
      <formula1>-0.00001</formula1>
    </dataValidation>
    <dataValidation type="decimal" operator="greaterThan" allowBlank="1" showInputMessage="1" showErrorMessage="1" promptTitle="Folgende Stunden hier erfassen:" prompt="- effektiv gearbeitete Stunden_x000a_- Feiertage_x000a_- Ferien_x000a_- Krankheit_x000a_- Unfall_x000a_- Militärdienst / Zivilschutz_x000a_- Mutterschaftsurlaub_x000a_- Schule_x000a_- usw." sqref="Q19:Q2000" xr:uid="{00000000-0002-0000-0200-000010000000}">
      <formula1>-0.00001</formula1>
    </dataValidation>
  </dataValidations>
  <pageMargins left="0.19685039370078741" right="0.19685039370078741" top="0.19685039370078741" bottom="0.19685039370078741" header="0" footer="0.51181102362204722"/>
  <pageSetup paperSize="9" scale="68" orientation="landscape" r:id="rId1"/>
  <headerFooter alignWithMargins="0">
    <oddHeader xml:space="preserve">&amp;R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 filterMode="1">
    <pageSetUpPr fitToPage="1"/>
  </sheetPr>
  <dimension ref="B2:X896"/>
  <sheetViews>
    <sheetView showGridLines="0" zoomScaleNormal="100" workbookViewId="0">
      <pane ySplit="5" topLeftCell="A6" activePane="bottomLeft" state="frozen"/>
      <selection pane="bottomLeft" activeCell="E5" sqref="E5"/>
    </sheetView>
  </sheetViews>
  <sheetFormatPr baseColWidth="10" defaultColWidth="15.83203125" defaultRowHeight="15" customHeight="1" x14ac:dyDescent="0.2"/>
  <cols>
    <col min="1" max="1" width="2.83203125" style="2" customWidth="1"/>
    <col min="2" max="4" width="13.6640625" style="74" customWidth="1"/>
    <col min="5" max="5" width="10" style="42" customWidth="1"/>
    <col min="6" max="6" width="2.83203125" style="42" customWidth="1"/>
    <col min="7" max="7" width="14.33203125" style="128" bestFit="1" customWidth="1"/>
    <col min="8" max="8" width="7" style="74" bestFit="1" customWidth="1"/>
    <col min="9" max="9" width="6.6640625" style="74" bestFit="1" customWidth="1"/>
    <col min="10" max="10" width="8.6640625" style="42" customWidth="1"/>
    <col min="11" max="11" width="15.83203125" style="42" bestFit="1" customWidth="1"/>
    <col min="12" max="12" width="15.83203125" style="42" customWidth="1"/>
    <col min="13" max="13" width="2.83203125" style="42" customWidth="1"/>
    <col min="14" max="14" width="13" style="42" customWidth="1"/>
    <col min="15" max="18" width="15.83203125" style="2"/>
    <col min="19" max="19" width="2.83203125" style="2" customWidth="1"/>
    <col min="20" max="16384" width="15.83203125" style="2"/>
  </cols>
  <sheetData>
    <row r="2" spans="2:24" ht="30" customHeight="1" x14ac:dyDescent="0.2">
      <c r="B2" s="138" t="s">
        <v>0</v>
      </c>
      <c r="C2" s="134"/>
      <c r="D2" s="134"/>
      <c r="E2" s="43"/>
      <c r="F2" s="43"/>
      <c r="G2" s="138"/>
      <c r="H2" s="58"/>
      <c r="I2" s="5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X2" s="43"/>
    </row>
    <row r="3" spans="2:24" ht="15" customHeight="1" x14ac:dyDescent="0.2">
      <c r="E3" s="42">
        <f>SUBTOTAL(2,E7:E897)</f>
        <v>60</v>
      </c>
      <c r="O3" s="42"/>
      <c r="P3" s="42"/>
      <c r="Q3" s="42"/>
    </row>
    <row r="4" spans="2:24" ht="30" customHeight="1" x14ac:dyDescent="0.2">
      <c r="B4" s="132" t="s">
        <v>44</v>
      </c>
      <c r="C4" s="135" t="s">
        <v>48</v>
      </c>
      <c r="D4" s="135" t="s">
        <v>50</v>
      </c>
      <c r="E4" s="86" t="s">
        <v>31</v>
      </c>
      <c r="G4" s="86"/>
      <c r="H4" s="132"/>
      <c r="I4" s="132"/>
      <c r="J4" s="86" t="s">
        <v>56</v>
      </c>
      <c r="K4" s="86" t="s">
        <v>45</v>
      </c>
      <c r="L4" s="86"/>
      <c r="N4" s="46" t="s">
        <v>10</v>
      </c>
      <c r="T4" s="46" t="s">
        <v>32</v>
      </c>
    </row>
    <row r="5" spans="2:24" ht="15" customHeight="1" x14ac:dyDescent="0.2">
      <c r="B5" s="133" t="s">
        <v>46</v>
      </c>
      <c r="C5" s="136" t="s">
        <v>49</v>
      </c>
      <c r="D5" s="136" t="s">
        <v>51</v>
      </c>
      <c r="E5" s="87" t="s">
        <v>47</v>
      </c>
      <c r="G5" s="139" t="s">
        <v>52</v>
      </c>
      <c r="H5" s="133" t="s">
        <v>53</v>
      </c>
      <c r="I5" s="133" t="s">
        <v>55</v>
      </c>
      <c r="J5" s="87" t="s">
        <v>57</v>
      </c>
      <c r="K5" s="87" t="s">
        <v>54</v>
      </c>
      <c r="L5" s="87" t="s">
        <v>59</v>
      </c>
      <c r="N5" s="45" t="s">
        <v>12</v>
      </c>
      <c r="O5" s="45" t="s">
        <v>11</v>
      </c>
      <c r="P5" s="45" t="s">
        <v>13</v>
      </c>
      <c r="Q5" s="45" t="s">
        <v>43</v>
      </c>
      <c r="R5" s="45" t="s">
        <v>14</v>
      </c>
      <c r="T5" s="45" t="s">
        <v>33</v>
      </c>
      <c r="U5" s="45" t="s">
        <v>34</v>
      </c>
      <c r="V5" s="45" t="s">
        <v>35</v>
      </c>
      <c r="X5" s="45" t="s">
        <v>75</v>
      </c>
    </row>
    <row r="6" spans="2:24" ht="15" customHeight="1" x14ac:dyDescent="0.2">
      <c r="B6" s="141">
        <v>43891</v>
      </c>
      <c r="C6" s="137">
        <f>MONTH($B6)</f>
        <v>3</v>
      </c>
      <c r="D6" s="137">
        <f>YEAR($B6)</f>
        <v>2020</v>
      </c>
      <c r="E6" s="89">
        <f>WEEKDAY(B6,2)</f>
        <v>7</v>
      </c>
      <c r="G6" s="140">
        <v>43921</v>
      </c>
      <c r="H6" s="137">
        <f>MONTH($G6)</f>
        <v>3</v>
      </c>
      <c r="I6" s="137">
        <f>YEAR($G6)</f>
        <v>2020</v>
      </c>
      <c r="J6" s="108">
        <f t="shared" ref="J6:J28" si="0">SUMIFS(SD_FT_TAGE,SD_FT_MT,$H6,SD_FT_JR,$I6)</f>
        <v>0</v>
      </c>
      <c r="K6" s="88">
        <f t="shared" ref="K6:K28" si="1">COUNTIFS(MD_WOTG,"&lt;6",MD_KALMT,$H6,MD_KALJR,$I6)-J6</f>
        <v>22</v>
      </c>
      <c r="L6" s="88">
        <f>K6*'Stammdaten Betrieb '!$C$16</f>
        <v>0</v>
      </c>
      <c r="N6" s="69">
        <v>2020</v>
      </c>
      <c r="O6" s="69">
        <v>262</v>
      </c>
      <c r="P6" s="47">
        <v>12350</v>
      </c>
      <c r="Q6" s="47">
        <v>4150</v>
      </c>
      <c r="R6" s="48">
        <v>6.3750000000000001E-2</v>
      </c>
      <c r="T6" s="68" t="s">
        <v>26</v>
      </c>
      <c r="U6" s="70" t="e">
        <f>EOMONTH('Stammdaten Betrieb '!$C$11-V6,-1)</f>
        <v>#NUM!</v>
      </c>
      <c r="V6" s="47">
        <f>65*365.25</f>
        <v>23741.25</v>
      </c>
      <c r="W6" s="67"/>
      <c r="X6" s="102" t="s">
        <v>71</v>
      </c>
    </row>
    <row r="7" spans="2:24" ht="15" customHeight="1" x14ac:dyDescent="0.2">
      <c r="B7" s="141">
        <f>B6+1</f>
        <v>43892</v>
      </c>
      <c r="C7" s="137">
        <f t="shared" ref="C7:C70" si="2">MONTH($B7)</f>
        <v>3</v>
      </c>
      <c r="D7" s="137">
        <f t="shared" ref="D7:D70" si="3">YEAR($B7)</f>
        <v>2020</v>
      </c>
      <c r="E7" s="89">
        <f t="shared" ref="E7:E70" si="4">WEEKDAY(B7,2)</f>
        <v>1</v>
      </c>
      <c r="G7" s="140">
        <f>EOMONTH(G6,1)</f>
        <v>43951</v>
      </c>
      <c r="H7" s="137">
        <f t="shared" ref="H7:H28" si="5">MONTH($G7)</f>
        <v>4</v>
      </c>
      <c r="I7" s="137">
        <f t="shared" ref="I7:I28" si="6">YEAR($G7)</f>
        <v>2020</v>
      </c>
      <c r="J7" s="108">
        <f t="shared" si="0"/>
        <v>0</v>
      </c>
      <c r="K7" s="88">
        <f t="shared" si="1"/>
        <v>22</v>
      </c>
      <c r="L7" s="88">
        <f>K7*'Stammdaten Betrieb '!$C$16</f>
        <v>0</v>
      </c>
      <c r="N7" s="69">
        <f>N6+1</f>
        <v>2021</v>
      </c>
      <c r="O7" s="69">
        <v>261</v>
      </c>
      <c r="P7" s="47">
        <v>12350</v>
      </c>
      <c r="Q7" s="47">
        <v>4150</v>
      </c>
      <c r="R7" s="48">
        <v>6.3750000000000001E-2</v>
      </c>
      <c r="T7" s="68" t="s">
        <v>36</v>
      </c>
      <c r="U7" s="70" t="e">
        <f>EOMONTH('Stammdaten Betrieb '!$C$11-V7,-1)</f>
        <v>#NUM!</v>
      </c>
      <c r="V7" s="77">
        <f>64*365.25</f>
        <v>23376</v>
      </c>
      <c r="X7" s="102" t="s">
        <v>79</v>
      </c>
    </row>
    <row r="8" spans="2:24" ht="15" customHeight="1" x14ac:dyDescent="0.2">
      <c r="B8" s="141">
        <f t="shared" ref="B8:B71" si="7">B7+1</f>
        <v>43893</v>
      </c>
      <c r="C8" s="137">
        <f t="shared" si="2"/>
        <v>3</v>
      </c>
      <c r="D8" s="137">
        <f t="shared" si="3"/>
        <v>2020</v>
      </c>
      <c r="E8" s="89">
        <f t="shared" si="4"/>
        <v>2</v>
      </c>
      <c r="G8" s="140">
        <f t="shared" ref="G8:G28" si="8">EOMONTH(G7,1)</f>
        <v>43982</v>
      </c>
      <c r="H8" s="137">
        <f t="shared" si="5"/>
        <v>5</v>
      </c>
      <c r="I8" s="137">
        <f t="shared" si="6"/>
        <v>2020</v>
      </c>
      <c r="J8" s="108">
        <f t="shared" si="0"/>
        <v>0</v>
      </c>
      <c r="K8" s="88">
        <f t="shared" si="1"/>
        <v>21</v>
      </c>
      <c r="L8" s="88">
        <f>K8*'Stammdaten Betrieb '!$C$16</f>
        <v>0</v>
      </c>
      <c r="N8" s="69">
        <f t="shared" ref="N8:N28" si="9">N7+1</f>
        <v>2022</v>
      </c>
      <c r="O8" s="69">
        <v>260</v>
      </c>
      <c r="P8" s="47">
        <v>12350</v>
      </c>
      <c r="Q8" s="47">
        <v>4150</v>
      </c>
      <c r="R8" s="48">
        <v>6.3750000000000001E-2</v>
      </c>
      <c r="X8" s="102" t="s">
        <v>72</v>
      </c>
    </row>
    <row r="9" spans="2:24" ht="15" customHeight="1" x14ac:dyDescent="0.2">
      <c r="B9" s="141">
        <f t="shared" si="7"/>
        <v>43894</v>
      </c>
      <c r="C9" s="137">
        <f t="shared" si="2"/>
        <v>3</v>
      </c>
      <c r="D9" s="137">
        <f t="shared" si="3"/>
        <v>2020</v>
      </c>
      <c r="E9" s="89">
        <f t="shared" si="4"/>
        <v>3</v>
      </c>
      <c r="G9" s="140">
        <f t="shared" si="8"/>
        <v>44012</v>
      </c>
      <c r="H9" s="137">
        <f t="shared" si="5"/>
        <v>6</v>
      </c>
      <c r="I9" s="137">
        <f t="shared" si="6"/>
        <v>2020</v>
      </c>
      <c r="J9" s="108">
        <f t="shared" si="0"/>
        <v>0</v>
      </c>
      <c r="K9" s="88">
        <f t="shared" si="1"/>
        <v>22</v>
      </c>
      <c r="L9" s="88">
        <f>K9*'Stammdaten Betrieb '!$C$16</f>
        <v>0</v>
      </c>
      <c r="N9" s="69">
        <f t="shared" si="9"/>
        <v>2023</v>
      </c>
      <c r="O9" s="69">
        <v>260</v>
      </c>
      <c r="P9" s="47">
        <v>12350</v>
      </c>
      <c r="Q9" s="47">
        <v>4150</v>
      </c>
      <c r="R9" s="48">
        <v>6.3750000000000001E-2</v>
      </c>
      <c r="U9" s="67"/>
      <c r="V9" s="76"/>
      <c r="X9" s="102" t="s">
        <v>73</v>
      </c>
    </row>
    <row r="10" spans="2:24" ht="15" customHeight="1" x14ac:dyDescent="0.2">
      <c r="B10" s="141">
        <f t="shared" si="7"/>
        <v>43895</v>
      </c>
      <c r="C10" s="137">
        <f t="shared" si="2"/>
        <v>3</v>
      </c>
      <c r="D10" s="137">
        <f t="shared" si="3"/>
        <v>2020</v>
      </c>
      <c r="E10" s="89">
        <f t="shared" si="4"/>
        <v>4</v>
      </c>
      <c r="G10" s="140">
        <f t="shared" si="8"/>
        <v>44043</v>
      </c>
      <c r="H10" s="137">
        <f t="shared" si="5"/>
        <v>7</v>
      </c>
      <c r="I10" s="137">
        <f t="shared" si="6"/>
        <v>2020</v>
      </c>
      <c r="J10" s="108">
        <f t="shared" si="0"/>
        <v>0</v>
      </c>
      <c r="K10" s="88">
        <f t="shared" si="1"/>
        <v>23</v>
      </c>
      <c r="L10" s="88">
        <f>K10*'Stammdaten Betrieb '!$C$16</f>
        <v>0</v>
      </c>
      <c r="N10" s="69">
        <f t="shared" si="9"/>
        <v>2024</v>
      </c>
      <c r="O10" s="69">
        <v>260</v>
      </c>
      <c r="P10" s="47">
        <v>12350</v>
      </c>
      <c r="Q10" s="47">
        <v>4150</v>
      </c>
      <c r="R10" s="48">
        <v>6.3750000000000001E-2</v>
      </c>
      <c r="X10" s="102" t="s">
        <v>74</v>
      </c>
    </row>
    <row r="11" spans="2:24" ht="15" customHeight="1" x14ac:dyDescent="0.2">
      <c r="B11" s="141">
        <f t="shared" si="7"/>
        <v>43896</v>
      </c>
      <c r="C11" s="137">
        <f t="shared" si="2"/>
        <v>3</v>
      </c>
      <c r="D11" s="137">
        <f t="shared" si="3"/>
        <v>2020</v>
      </c>
      <c r="E11" s="89">
        <f t="shared" si="4"/>
        <v>5</v>
      </c>
      <c r="G11" s="140">
        <f t="shared" si="8"/>
        <v>44074</v>
      </c>
      <c r="H11" s="137">
        <f t="shared" si="5"/>
        <v>8</v>
      </c>
      <c r="I11" s="137">
        <f t="shared" si="6"/>
        <v>2020</v>
      </c>
      <c r="J11" s="108">
        <f t="shared" si="0"/>
        <v>0</v>
      </c>
      <c r="K11" s="88">
        <f t="shared" si="1"/>
        <v>21</v>
      </c>
      <c r="L11" s="88">
        <f>K11*'Stammdaten Betrieb '!$C$16</f>
        <v>0</v>
      </c>
      <c r="N11" s="69">
        <f t="shared" si="9"/>
        <v>2025</v>
      </c>
      <c r="O11" s="69"/>
      <c r="P11" s="47">
        <v>12350</v>
      </c>
      <c r="Q11" s="47">
        <v>4150</v>
      </c>
      <c r="R11" s="48">
        <v>6.3750000000000001E-2</v>
      </c>
      <c r="X11" s="102"/>
    </row>
    <row r="12" spans="2:24" ht="15" customHeight="1" x14ac:dyDescent="0.2">
      <c r="B12" s="141">
        <f t="shared" si="7"/>
        <v>43897</v>
      </c>
      <c r="C12" s="137">
        <f t="shared" si="2"/>
        <v>3</v>
      </c>
      <c r="D12" s="137">
        <f t="shared" si="3"/>
        <v>2020</v>
      </c>
      <c r="E12" s="89">
        <f t="shared" si="4"/>
        <v>6</v>
      </c>
      <c r="G12" s="140">
        <f t="shared" si="8"/>
        <v>44104</v>
      </c>
      <c r="H12" s="137">
        <f t="shared" si="5"/>
        <v>9</v>
      </c>
      <c r="I12" s="137">
        <f t="shared" si="6"/>
        <v>2020</v>
      </c>
      <c r="J12" s="108">
        <f t="shared" si="0"/>
        <v>0</v>
      </c>
      <c r="K12" s="88">
        <f t="shared" si="1"/>
        <v>22</v>
      </c>
      <c r="L12" s="88">
        <f>K12*'Stammdaten Betrieb '!$C$16</f>
        <v>0</v>
      </c>
      <c r="N12" s="69">
        <f t="shared" si="9"/>
        <v>2026</v>
      </c>
      <c r="O12" s="69"/>
      <c r="P12" s="47">
        <v>12350</v>
      </c>
      <c r="Q12" s="47">
        <v>4150</v>
      </c>
      <c r="R12" s="48">
        <v>6.3750000000000001E-2</v>
      </c>
    </row>
    <row r="13" spans="2:24" ht="15" customHeight="1" x14ac:dyDescent="0.2">
      <c r="B13" s="141">
        <f t="shared" si="7"/>
        <v>43898</v>
      </c>
      <c r="C13" s="137">
        <f t="shared" si="2"/>
        <v>3</v>
      </c>
      <c r="D13" s="137">
        <f t="shared" si="3"/>
        <v>2020</v>
      </c>
      <c r="E13" s="89">
        <f t="shared" si="4"/>
        <v>7</v>
      </c>
      <c r="G13" s="140">
        <f t="shared" si="8"/>
        <v>44135</v>
      </c>
      <c r="H13" s="137">
        <f t="shared" si="5"/>
        <v>10</v>
      </c>
      <c r="I13" s="137">
        <f t="shared" si="6"/>
        <v>2020</v>
      </c>
      <c r="J13" s="108">
        <f t="shared" si="0"/>
        <v>0</v>
      </c>
      <c r="K13" s="88">
        <f t="shared" si="1"/>
        <v>22</v>
      </c>
      <c r="L13" s="88">
        <f>K13*'Stammdaten Betrieb '!$C$16</f>
        <v>0</v>
      </c>
      <c r="N13" s="69">
        <f t="shared" si="9"/>
        <v>2027</v>
      </c>
      <c r="O13" s="69"/>
      <c r="P13" s="47">
        <v>12350</v>
      </c>
      <c r="Q13" s="47">
        <v>4150</v>
      </c>
      <c r="R13" s="48">
        <v>6.3750000000000001E-2</v>
      </c>
    </row>
    <row r="14" spans="2:24" ht="15" customHeight="1" x14ac:dyDescent="0.2">
      <c r="B14" s="141">
        <f t="shared" si="7"/>
        <v>43899</v>
      </c>
      <c r="C14" s="137">
        <f t="shared" si="2"/>
        <v>3</v>
      </c>
      <c r="D14" s="137">
        <f t="shared" si="3"/>
        <v>2020</v>
      </c>
      <c r="E14" s="89">
        <f t="shared" si="4"/>
        <v>1</v>
      </c>
      <c r="G14" s="140">
        <f t="shared" si="8"/>
        <v>44165</v>
      </c>
      <c r="H14" s="137">
        <f t="shared" si="5"/>
        <v>11</v>
      </c>
      <c r="I14" s="137">
        <f t="shared" si="6"/>
        <v>2020</v>
      </c>
      <c r="J14" s="108">
        <f t="shared" si="0"/>
        <v>0</v>
      </c>
      <c r="K14" s="88">
        <f t="shared" si="1"/>
        <v>21</v>
      </c>
      <c r="L14" s="88">
        <f>K14*'Stammdaten Betrieb '!$C$16</f>
        <v>0</v>
      </c>
      <c r="N14" s="69">
        <f t="shared" si="9"/>
        <v>2028</v>
      </c>
      <c r="O14" s="69"/>
      <c r="P14" s="47">
        <v>12350</v>
      </c>
      <c r="Q14" s="47">
        <v>4150</v>
      </c>
      <c r="R14" s="48">
        <v>6.3750000000000001E-2</v>
      </c>
    </row>
    <row r="15" spans="2:24" ht="15" customHeight="1" x14ac:dyDescent="0.2">
      <c r="B15" s="141">
        <f t="shared" si="7"/>
        <v>43900</v>
      </c>
      <c r="C15" s="137">
        <f t="shared" si="2"/>
        <v>3</v>
      </c>
      <c r="D15" s="137">
        <f t="shared" si="3"/>
        <v>2020</v>
      </c>
      <c r="E15" s="89">
        <f t="shared" si="4"/>
        <v>2</v>
      </c>
      <c r="G15" s="140">
        <f t="shared" si="8"/>
        <v>44196</v>
      </c>
      <c r="H15" s="137">
        <f t="shared" si="5"/>
        <v>12</v>
      </c>
      <c r="I15" s="137">
        <f t="shared" si="6"/>
        <v>2020</v>
      </c>
      <c r="J15" s="108">
        <f t="shared" si="0"/>
        <v>0</v>
      </c>
      <c r="K15" s="88">
        <f t="shared" si="1"/>
        <v>23</v>
      </c>
      <c r="L15" s="88">
        <f>K15*'Stammdaten Betrieb '!$C$16</f>
        <v>0</v>
      </c>
      <c r="N15" s="69">
        <f t="shared" si="9"/>
        <v>2029</v>
      </c>
      <c r="O15" s="69"/>
      <c r="P15" s="47">
        <v>12350</v>
      </c>
      <c r="Q15" s="47">
        <v>4150</v>
      </c>
      <c r="R15" s="48">
        <v>6.3750000000000001E-2</v>
      </c>
    </row>
    <row r="16" spans="2:24" ht="15" customHeight="1" x14ac:dyDescent="0.2">
      <c r="B16" s="141">
        <f t="shared" si="7"/>
        <v>43901</v>
      </c>
      <c r="C16" s="137">
        <f t="shared" si="2"/>
        <v>3</v>
      </c>
      <c r="D16" s="137">
        <f t="shared" si="3"/>
        <v>2020</v>
      </c>
      <c r="E16" s="89">
        <f t="shared" si="4"/>
        <v>3</v>
      </c>
      <c r="G16" s="140">
        <f t="shared" si="8"/>
        <v>44227</v>
      </c>
      <c r="H16" s="137">
        <f t="shared" si="5"/>
        <v>1</v>
      </c>
      <c r="I16" s="137">
        <f t="shared" si="6"/>
        <v>2021</v>
      </c>
      <c r="J16" s="108">
        <f t="shared" si="0"/>
        <v>0</v>
      </c>
      <c r="K16" s="88">
        <f t="shared" si="1"/>
        <v>21</v>
      </c>
      <c r="L16" s="88">
        <f>K16*'Stammdaten Betrieb '!$C$16</f>
        <v>0</v>
      </c>
      <c r="N16" s="69">
        <f t="shared" si="9"/>
        <v>2030</v>
      </c>
      <c r="O16" s="69"/>
      <c r="P16" s="47">
        <v>12350</v>
      </c>
      <c r="Q16" s="47">
        <v>4150</v>
      </c>
      <c r="R16" s="48">
        <v>6.3750000000000001E-2</v>
      </c>
    </row>
    <row r="17" spans="2:18" ht="15" customHeight="1" x14ac:dyDescent="0.2">
      <c r="B17" s="141">
        <f t="shared" si="7"/>
        <v>43902</v>
      </c>
      <c r="C17" s="137">
        <f t="shared" si="2"/>
        <v>3</v>
      </c>
      <c r="D17" s="137">
        <f t="shared" si="3"/>
        <v>2020</v>
      </c>
      <c r="E17" s="89">
        <f t="shared" si="4"/>
        <v>4</v>
      </c>
      <c r="G17" s="140">
        <f t="shared" si="8"/>
        <v>44255</v>
      </c>
      <c r="H17" s="137">
        <f t="shared" si="5"/>
        <v>2</v>
      </c>
      <c r="I17" s="137">
        <f t="shared" si="6"/>
        <v>2021</v>
      </c>
      <c r="J17" s="108">
        <f t="shared" si="0"/>
        <v>0</v>
      </c>
      <c r="K17" s="88">
        <f t="shared" si="1"/>
        <v>20</v>
      </c>
      <c r="L17" s="88">
        <f>K17*'Stammdaten Betrieb '!$C$16</f>
        <v>0</v>
      </c>
      <c r="N17" s="69">
        <f t="shared" si="9"/>
        <v>2031</v>
      </c>
      <c r="O17" s="69"/>
      <c r="P17" s="47">
        <v>12350</v>
      </c>
      <c r="Q17" s="47">
        <v>4150</v>
      </c>
      <c r="R17" s="48">
        <v>6.3750000000000001E-2</v>
      </c>
    </row>
    <row r="18" spans="2:18" ht="15" customHeight="1" x14ac:dyDescent="0.2">
      <c r="B18" s="141">
        <f t="shared" si="7"/>
        <v>43903</v>
      </c>
      <c r="C18" s="137">
        <f t="shared" si="2"/>
        <v>3</v>
      </c>
      <c r="D18" s="137">
        <f t="shared" si="3"/>
        <v>2020</v>
      </c>
      <c r="E18" s="89">
        <f t="shared" si="4"/>
        <v>5</v>
      </c>
      <c r="G18" s="140">
        <f t="shared" si="8"/>
        <v>44286</v>
      </c>
      <c r="H18" s="137">
        <f t="shared" si="5"/>
        <v>3</v>
      </c>
      <c r="I18" s="137">
        <f t="shared" si="6"/>
        <v>2021</v>
      </c>
      <c r="J18" s="108">
        <f t="shared" si="0"/>
        <v>0</v>
      </c>
      <c r="K18" s="88">
        <f t="shared" si="1"/>
        <v>23</v>
      </c>
      <c r="L18" s="88">
        <f>K18*'Stammdaten Betrieb '!$C$16</f>
        <v>0</v>
      </c>
      <c r="N18" s="69">
        <f t="shared" si="9"/>
        <v>2032</v>
      </c>
      <c r="O18" s="69"/>
      <c r="P18" s="47">
        <v>12350</v>
      </c>
      <c r="Q18" s="47">
        <v>4150</v>
      </c>
      <c r="R18" s="48">
        <v>6.3750000000000001E-2</v>
      </c>
    </row>
    <row r="19" spans="2:18" ht="15" customHeight="1" x14ac:dyDescent="0.2">
      <c r="B19" s="141">
        <f t="shared" si="7"/>
        <v>43904</v>
      </c>
      <c r="C19" s="137">
        <f t="shared" si="2"/>
        <v>3</v>
      </c>
      <c r="D19" s="137">
        <f t="shared" si="3"/>
        <v>2020</v>
      </c>
      <c r="E19" s="89">
        <f t="shared" si="4"/>
        <v>6</v>
      </c>
      <c r="G19" s="140">
        <f t="shared" si="8"/>
        <v>44316</v>
      </c>
      <c r="H19" s="137">
        <f t="shared" si="5"/>
        <v>4</v>
      </c>
      <c r="I19" s="137">
        <f t="shared" si="6"/>
        <v>2021</v>
      </c>
      <c r="J19" s="108">
        <f t="shared" si="0"/>
        <v>0</v>
      </c>
      <c r="K19" s="88">
        <f t="shared" si="1"/>
        <v>22</v>
      </c>
      <c r="L19" s="88">
        <f>K19*'Stammdaten Betrieb '!$C$16</f>
        <v>0</v>
      </c>
      <c r="N19" s="69">
        <f t="shared" si="9"/>
        <v>2033</v>
      </c>
      <c r="O19" s="69"/>
      <c r="P19" s="47">
        <v>12350</v>
      </c>
      <c r="Q19" s="47">
        <v>4150</v>
      </c>
      <c r="R19" s="48">
        <v>6.3750000000000001E-2</v>
      </c>
    </row>
    <row r="20" spans="2:18" ht="15" customHeight="1" x14ac:dyDescent="0.2">
      <c r="B20" s="141">
        <f t="shared" si="7"/>
        <v>43905</v>
      </c>
      <c r="C20" s="137">
        <f t="shared" si="2"/>
        <v>3</v>
      </c>
      <c r="D20" s="137">
        <f t="shared" si="3"/>
        <v>2020</v>
      </c>
      <c r="E20" s="89">
        <f t="shared" si="4"/>
        <v>7</v>
      </c>
      <c r="G20" s="140">
        <f t="shared" si="8"/>
        <v>44347</v>
      </c>
      <c r="H20" s="137">
        <f t="shared" si="5"/>
        <v>5</v>
      </c>
      <c r="I20" s="137">
        <f t="shared" si="6"/>
        <v>2021</v>
      </c>
      <c r="J20" s="108">
        <f t="shared" si="0"/>
        <v>0</v>
      </c>
      <c r="K20" s="88">
        <f t="shared" si="1"/>
        <v>21</v>
      </c>
      <c r="L20" s="88">
        <f>K20*'Stammdaten Betrieb '!$C$16</f>
        <v>0</v>
      </c>
      <c r="N20" s="69">
        <f t="shared" si="9"/>
        <v>2034</v>
      </c>
      <c r="O20" s="69"/>
      <c r="P20" s="47">
        <v>12350</v>
      </c>
      <c r="Q20" s="47">
        <v>4150</v>
      </c>
      <c r="R20" s="48">
        <v>6.3750000000000001E-2</v>
      </c>
    </row>
    <row r="21" spans="2:18" ht="15" customHeight="1" x14ac:dyDescent="0.2">
      <c r="B21" s="141">
        <f t="shared" si="7"/>
        <v>43906</v>
      </c>
      <c r="C21" s="137">
        <f t="shared" si="2"/>
        <v>3</v>
      </c>
      <c r="D21" s="137">
        <f t="shared" si="3"/>
        <v>2020</v>
      </c>
      <c r="E21" s="89">
        <f t="shared" si="4"/>
        <v>1</v>
      </c>
      <c r="G21" s="140">
        <f t="shared" si="8"/>
        <v>44377</v>
      </c>
      <c r="H21" s="137">
        <f t="shared" si="5"/>
        <v>6</v>
      </c>
      <c r="I21" s="137">
        <f t="shared" si="6"/>
        <v>2021</v>
      </c>
      <c r="J21" s="108">
        <f t="shared" si="0"/>
        <v>0</v>
      </c>
      <c r="K21" s="88">
        <f t="shared" si="1"/>
        <v>22</v>
      </c>
      <c r="L21" s="88">
        <f>K21*'Stammdaten Betrieb '!$C$16</f>
        <v>0</v>
      </c>
      <c r="N21" s="69">
        <f t="shared" si="9"/>
        <v>2035</v>
      </c>
      <c r="O21" s="69"/>
      <c r="P21" s="47">
        <v>12350</v>
      </c>
      <c r="Q21" s="47">
        <v>4150</v>
      </c>
      <c r="R21" s="48">
        <v>6.3750000000000001E-2</v>
      </c>
    </row>
    <row r="22" spans="2:18" ht="15" customHeight="1" x14ac:dyDescent="0.2">
      <c r="B22" s="141">
        <f t="shared" si="7"/>
        <v>43907</v>
      </c>
      <c r="C22" s="137">
        <f t="shared" si="2"/>
        <v>3</v>
      </c>
      <c r="D22" s="137">
        <f t="shared" si="3"/>
        <v>2020</v>
      </c>
      <c r="E22" s="89">
        <f t="shared" si="4"/>
        <v>2</v>
      </c>
      <c r="G22" s="140">
        <f t="shared" si="8"/>
        <v>44408</v>
      </c>
      <c r="H22" s="137">
        <f t="shared" si="5"/>
        <v>7</v>
      </c>
      <c r="I22" s="137">
        <f t="shared" si="6"/>
        <v>2021</v>
      </c>
      <c r="J22" s="108">
        <f t="shared" si="0"/>
        <v>0</v>
      </c>
      <c r="K22" s="88">
        <f t="shared" si="1"/>
        <v>22</v>
      </c>
      <c r="L22" s="88">
        <f>K22*'Stammdaten Betrieb '!$C$16</f>
        <v>0</v>
      </c>
      <c r="N22" s="69">
        <f t="shared" si="9"/>
        <v>2036</v>
      </c>
      <c r="O22" s="69"/>
      <c r="P22" s="47">
        <v>12350</v>
      </c>
      <c r="Q22" s="47">
        <v>4150</v>
      </c>
      <c r="R22" s="48">
        <v>6.3750000000000001E-2</v>
      </c>
    </row>
    <row r="23" spans="2:18" ht="15" customHeight="1" x14ac:dyDescent="0.2">
      <c r="B23" s="141">
        <f t="shared" si="7"/>
        <v>43908</v>
      </c>
      <c r="C23" s="137">
        <f t="shared" si="2"/>
        <v>3</v>
      </c>
      <c r="D23" s="137">
        <f t="shared" si="3"/>
        <v>2020</v>
      </c>
      <c r="E23" s="89">
        <f t="shared" si="4"/>
        <v>3</v>
      </c>
      <c r="G23" s="140">
        <f t="shared" si="8"/>
        <v>44439</v>
      </c>
      <c r="H23" s="137">
        <f t="shared" si="5"/>
        <v>8</v>
      </c>
      <c r="I23" s="137">
        <f t="shared" si="6"/>
        <v>2021</v>
      </c>
      <c r="J23" s="108">
        <f t="shared" si="0"/>
        <v>0</v>
      </c>
      <c r="K23" s="88">
        <f t="shared" si="1"/>
        <v>22</v>
      </c>
      <c r="L23" s="88">
        <f>K23*'Stammdaten Betrieb '!$C$16</f>
        <v>0</v>
      </c>
      <c r="N23" s="69">
        <f t="shared" si="9"/>
        <v>2037</v>
      </c>
      <c r="O23" s="69"/>
      <c r="P23" s="47">
        <v>12350</v>
      </c>
      <c r="Q23" s="47">
        <v>4150</v>
      </c>
      <c r="R23" s="48">
        <v>6.3750000000000001E-2</v>
      </c>
    </row>
    <row r="24" spans="2:18" ht="15" customHeight="1" x14ac:dyDescent="0.2">
      <c r="B24" s="141">
        <f t="shared" si="7"/>
        <v>43909</v>
      </c>
      <c r="C24" s="137">
        <f t="shared" si="2"/>
        <v>3</v>
      </c>
      <c r="D24" s="137">
        <f t="shared" si="3"/>
        <v>2020</v>
      </c>
      <c r="E24" s="89">
        <f t="shared" si="4"/>
        <v>4</v>
      </c>
      <c r="G24" s="140">
        <f t="shared" si="8"/>
        <v>44469</v>
      </c>
      <c r="H24" s="137">
        <f t="shared" si="5"/>
        <v>9</v>
      </c>
      <c r="I24" s="137">
        <f t="shared" si="6"/>
        <v>2021</v>
      </c>
      <c r="J24" s="108">
        <f t="shared" si="0"/>
        <v>0</v>
      </c>
      <c r="K24" s="88">
        <f t="shared" si="1"/>
        <v>22</v>
      </c>
      <c r="L24" s="88">
        <f>K24*'Stammdaten Betrieb '!$C$16</f>
        <v>0</v>
      </c>
      <c r="N24" s="69">
        <f t="shared" si="9"/>
        <v>2038</v>
      </c>
      <c r="O24" s="69"/>
      <c r="P24" s="47">
        <v>12350</v>
      </c>
      <c r="Q24" s="47">
        <v>4150</v>
      </c>
      <c r="R24" s="48">
        <v>6.3750000000000001E-2</v>
      </c>
    </row>
    <row r="25" spans="2:18" ht="15" customHeight="1" x14ac:dyDescent="0.2">
      <c r="B25" s="141">
        <f t="shared" si="7"/>
        <v>43910</v>
      </c>
      <c r="C25" s="137">
        <f t="shared" si="2"/>
        <v>3</v>
      </c>
      <c r="D25" s="137">
        <f t="shared" si="3"/>
        <v>2020</v>
      </c>
      <c r="E25" s="89">
        <f t="shared" si="4"/>
        <v>5</v>
      </c>
      <c r="G25" s="140">
        <f t="shared" si="8"/>
        <v>44500</v>
      </c>
      <c r="H25" s="137">
        <f t="shared" si="5"/>
        <v>10</v>
      </c>
      <c r="I25" s="137">
        <f t="shared" si="6"/>
        <v>2021</v>
      </c>
      <c r="J25" s="108">
        <f t="shared" si="0"/>
        <v>0</v>
      </c>
      <c r="K25" s="88">
        <f t="shared" si="1"/>
        <v>21</v>
      </c>
      <c r="L25" s="88">
        <f>K25*'Stammdaten Betrieb '!$C$16</f>
        <v>0</v>
      </c>
      <c r="N25" s="69">
        <f t="shared" si="9"/>
        <v>2039</v>
      </c>
      <c r="O25" s="69"/>
      <c r="P25" s="47">
        <v>12350</v>
      </c>
      <c r="Q25" s="47">
        <v>4150</v>
      </c>
      <c r="R25" s="48">
        <v>6.3750000000000001E-2</v>
      </c>
    </row>
    <row r="26" spans="2:18" ht="15" customHeight="1" x14ac:dyDescent="0.2">
      <c r="B26" s="141">
        <f t="shared" si="7"/>
        <v>43911</v>
      </c>
      <c r="C26" s="137">
        <f t="shared" si="2"/>
        <v>3</v>
      </c>
      <c r="D26" s="137">
        <f t="shared" si="3"/>
        <v>2020</v>
      </c>
      <c r="E26" s="89">
        <f t="shared" si="4"/>
        <v>6</v>
      </c>
      <c r="G26" s="140">
        <f t="shared" si="8"/>
        <v>44530</v>
      </c>
      <c r="H26" s="137">
        <f t="shared" si="5"/>
        <v>11</v>
      </c>
      <c r="I26" s="137">
        <f t="shared" si="6"/>
        <v>2021</v>
      </c>
      <c r="J26" s="108">
        <f t="shared" si="0"/>
        <v>0</v>
      </c>
      <c r="K26" s="88">
        <f t="shared" si="1"/>
        <v>22</v>
      </c>
      <c r="L26" s="88">
        <f>K26*'Stammdaten Betrieb '!$C$16</f>
        <v>0</v>
      </c>
      <c r="N26" s="69">
        <f t="shared" si="9"/>
        <v>2040</v>
      </c>
      <c r="O26" s="69"/>
      <c r="P26" s="47">
        <v>12350</v>
      </c>
      <c r="Q26" s="47">
        <v>4150</v>
      </c>
      <c r="R26" s="48">
        <v>6.3750000000000001E-2</v>
      </c>
    </row>
    <row r="27" spans="2:18" ht="15" customHeight="1" x14ac:dyDescent="0.2">
      <c r="B27" s="141">
        <f t="shared" si="7"/>
        <v>43912</v>
      </c>
      <c r="C27" s="137">
        <f t="shared" si="2"/>
        <v>3</v>
      </c>
      <c r="D27" s="137">
        <f t="shared" si="3"/>
        <v>2020</v>
      </c>
      <c r="E27" s="89">
        <f t="shared" si="4"/>
        <v>7</v>
      </c>
      <c r="G27" s="140">
        <f t="shared" si="8"/>
        <v>44561</v>
      </c>
      <c r="H27" s="137">
        <f t="shared" si="5"/>
        <v>12</v>
      </c>
      <c r="I27" s="137">
        <f t="shared" si="6"/>
        <v>2021</v>
      </c>
      <c r="J27" s="108">
        <f t="shared" si="0"/>
        <v>0</v>
      </c>
      <c r="K27" s="88">
        <f t="shared" si="1"/>
        <v>23</v>
      </c>
      <c r="L27" s="88">
        <f>K27*'Stammdaten Betrieb '!$C$16</f>
        <v>0</v>
      </c>
      <c r="N27" s="69">
        <f t="shared" si="9"/>
        <v>2041</v>
      </c>
      <c r="O27" s="69"/>
      <c r="P27" s="47">
        <v>12350</v>
      </c>
      <c r="Q27" s="47">
        <v>4150</v>
      </c>
      <c r="R27" s="48">
        <v>6.3750000000000001E-2</v>
      </c>
    </row>
    <row r="28" spans="2:18" ht="15" customHeight="1" x14ac:dyDescent="0.2">
      <c r="B28" s="141">
        <f t="shared" si="7"/>
        <v>43913</v>
      </c>
      <c r="C28" s="137">
        <f t="shared" si="2"/>
        <v>3</v>
      </c>
      <c r="D28" s="137">
        <f t="shared" si="3"/>
        <v>2020</v>
      </c>
      <c r="E28" s="89">
        <f t="shared" si="4"/>
        <v>1</v>
      </c>
      <c r="G28" s="140">
        <f t="shared" si="8"/>
        <v>44592</v>
      </c>
      <c r="H28" s="137">
        <f t="shared" si="5"/>
        <v>1</v>
      </c>
      <c r="I28" s="137">
        <f t="shared" si="6"/>
        <v>2022</v>
      </c>
      <c r="J28" s="108">
        <f t="shared" si="0"/>
        <v>0</v>
      </c>
      <c r="K28" s="88">
        <f t="shared" si="1"/>
        <v>21</v>
      </c>
      <c r="L28" s="88">
        <f>K28*'Stammdaten Betrieb '!$C$16</f>
        <v>0</v>
      </c>
      <c r="N28" s="69">
        <f t="shared" si="9"/>
        <v>2042</v>
      </c>
      <c r="O28" s="69"/>
      <c r="P28" s="47">
        <v>12350</v>
      </c>
      <c r="Q28" s="47">
        <v>4150</v>
      </c>
      <c r="R28" s="48">
        <v>6.3750000000000001E-2</v>
      </c>
    </row>
    <row r="29" spans="2:18" ht="15" customHeight="1" x14ac:dyDescent="0.2">
      <c r="B29" s="141">
        <f t="shared" si="7"/>
        <v>43914</v>
      </c>
      <c r="C29" s="137">
        <f t="shared" si="2"/>
        <v>3</v>
      </c>
      <c r="D29" s="137">
        <f t="shared" si="3"/>
        <v>2020</v>
      </c>
      <c r="E29" s="89">
        <f t="shared" si="4"/>
        <v>2</v>
      </c>
    </row>
    <row r="30" spans="2:18" ht="15" customHeight="1" x14ac:dyDescent="0.2">
      <c r="B30" s="141">
        <f t="shared" si="7"/>
        <v>43915</v>
      </c>
      <c r="C30" s="137">
        <f t="shared" si="2"/>
        <v>3</v>
      </c>
      <c r="D30" s="137">
        <f t="shared" si="3"/>
        <v>2020</v>
      </c>
      <c r="E30" s="89">
        <f t="shared" si="4"/>
        <v>3</v>
      </c>
    </row>
    <row r="31" spans="2:18" ht="15" customHeight="1" x14ac:dyDescent="0.2">
      <c r="B31" s="141">
        <f t="shared" si="7"/>
        <v>43916</v>
      </c>
      <c r="C31" s="137">
        <f t="shared" si="2"/>
        <v>3</v>
      </c>
      <c r="D31" s="137">
        <f t="shared" si="3"/>
        <v>2020</v>
      </c>
      <c r="E31" s="89">
        <f t="shared" si="4"/>
        <v>4</v>
      </c>
    </row>
    <row r="32" spans="2:18" ht="15" customHeight="1" x14ac:dyDescent="0.2">
      <c r="B32" s="141">
        <f t="shared" si="7"/>
        <v>43917</v>
      </c>
      <c r="C32" s="137">
        <f t="shared" si="2"/>
        <v>3</v>
      </c>
      <c r="D32" s="137">
        <f t="shared" si="3"/>
        <v>2020</v>
      </c>
      <c r="E32" s="89">
        <f t="shared" si="4"/>
        <v>5</v>
      </c>
    </row>
    <row r="33" spans="2:5" ht="15" customHeight="1" x14ac:dyDescent="0.2">
      <c r="B33" s="141">
        <f t="shared" si="7"/>
        <v>43918</v>
      </c>
      <c r="C33" s="137">
        <f t="shared" si="2"/>
        <v>3</v>
      </c>
      <c r="D33" s="137">
        <f t="shared" si="3"/>
        <v>2020</v>
      </c>
      <c r="E33" s="89">
        <f t="shared" si="4"/>
        <v>6</v>
      </c>
    </row>
    <row r="34" spans="2:5" ht="15" customHeight="1" x14ac:dyDescent="0.2">
      <c r="B34" s="141">
        <f t="shared" si="7"/>
        <v>43919</v>
      </c>
      <c r="C34" s="137">
        <f t="shared" si="2"/>
        <v>3</v>
      </c>
      <c r="D34" s="137">
        <f t="shared" si="3"/>
        <v>2020</v>
      </c>
      <c r="E34" s="89">
        <f t="shared" si="4"/>
        <v>7</v>
      </c>
    </row>
    <row r="35" spans="2:5" ht="15" customHeight="1" x14ac:dyDescent="0.2">
      <c r="B35" s="141">
        <f t="shared" si="7"/>
        <v>43920</v>
      </c>
      <c r="C35" s="137">
        <f t="shared" si="2"/>
        <v>3</v>
      </c>
      <c r="D35" s="137">
        <f t="shared" si="3"/>
        <v>2020</v>
      </c>
      <c r="E35" s="89">
        <f t="shared" si="4"/>
        <v>1</v>
      </c>
    </row>
    <row r="36" spans="2:5" ht="15" customHeight="1" x14ac:dyDescent="0.2">
      <c r="B36" s="141">
        <f t="shared" si="7"/>
        <v>43921</v>
      </c>
      <c r="C36" s="137">
        <f t="shared" si="2"/>
        <v>3</v>
      </c>
      <c r="D36" s="137">
        <f t="shared" si="3"/>
        <v>2020</v>
      </c>
      <c r="E36" s="89">
        <f t="shared" si="4"/>
        <v>2</v>
      </c>
    </row>
    <row r="37" spans="2:5" ht="15" customHeight="1" x14ac:dyDescent="0.2">
      <c r="B37" s="141">
        <f t="shared" si="7"/>
        <v>43922</v>
      </c>
      <c r="C37" s="137">
        <f t="shared" si="2"/>
        <v>4</v>
      </c>
      <c r="D37" s="137">
        <f t="shared" si="3"/>
        <v>2020</v>
      </c>
      <c r="E37" s="89">
        <f t="shared" si="4"/>
        <v>3</v>
      </c>
    </row>
    <row r="38" spans="2:5" ht="15" customHeight="1" x14ac:dyDescent="0.2">
      <c r="B38" s="141">
        <f t="shared" si="7"/>
        <v>43923</v>
      </c>
      <c r="C38" s="137">
        <f t="shared" si="2"/>
        <v>4</v>
      </c>
      <c r="D38" s="137">
        <f t="shared" si="3"/>
        <v>2020</v>
      </c>
      <c r="E38" s="89">
        <f t="shared" si="4"/>
        <v>4</v>
      </c>
    </row>
    <row r="39" spans="2:5" ht="15" customHeight="1" x14ac:dyDescent="0.2">
      <c r="B39" s="141">
        <f t="shared" si="7"/>
        <v>43924</v>
      </c>
      <c r="C39" s="137">
        <f t="shared" si="2"/>
        <v>4</v>
      </c>
      <c r="D39" s="137">
        <f t="shared" si="3"/>
        <v>2020</v>
      </c>
      <c r="E39" s="89">
        <f t="shared" si="4"/>
        <v>5</v>
      </c>
    </row>
    <row r="40" spans="2:5" ht="15" customHeight="1" x14ac:dyDescent="0.2">
      <c r="B40" s="141">
        <f t="shared" si="7"/>
        <v>43925</v>
      </c>
      <c r="C40" s="137">
        <f t="shared" si="2"/>
        <v>4</v>
      </c>
      <c r="D40" s="137">
        <f t="shared" si="3"/>
        <v>2020</v>
      </c>
      <c r="E40" s="89">
        <f t="shared" si="4"/>
        <v>6</v>
      </c>
    </row>
    <row r="41" spans="2:5" ht="15" customHeight="1" x14ac:dyDescent="0.2">
      <c r="B41" s="141">
        <f t="shared" si="7"/>
        <v>43926</v>
      </c>
      <c r="C41" s="137">
        <f t="shared" si="2"/>
        <v>4</v>
      </c>
      <c r="D41" s="137">
        <f t="shared" si="3"/>
        <v>2020</v>
      </c>
      <c r="E41" s="89">
        <f t="shared" si="4"/>
        <v>7</v>
      </c>
    </row>
    <row r="42" spans="2:5" ht="15" customHeight="1" x14ac:dyDescent="0.2">
      <c r="B42" s="141">
        <f t="shared" si="7"/>
        <v>43927</v>
      </c>
      <c r="C42" s="137">
        <f t="shared" si="2"/>
        <v>4</v>
      </c>
      <c r="D42" s="137">
        <f t="shared" si="3"/>
        <v>2020</v>
      </c>
      <c r="E42" s="89">
        <f t="shared" si="4"/>
        <v>1</v>
      </c>
    </row>
    <row r="43" spans="2:5" ht="15" customHeight="1" x14ac:dyDescent="0.2">
      <c r="B43" s="141">
        <f t="shared" si="7"/>
        <v>43928</v>
      </c>
      <c r="C43" s="137">
        <f t="shared" si="2"/>
        <v>4</v>
      </c>
      <c r="D43" s="137">
        <f t="shared" si="3"/>
        <v>2020</v>
      </c>
      <c r="E43" s="89">
        <f t="shared" si="4"/>
        <v>2</v>
      </c>
    </row>
    <row r="44" spans="2:5" ht="15" customHeight="1" x14ac:dyDescent="0.2">
      <c r="B44" s="141">
        <f t="shared" si="7"/>
        <v>43929</v>
      </c>
      <c r="C44" s="137">
        <f t="shared" si="2"/>
        <v>4</v>
      </c>
      <c r="D44" s="137">
        <f t="shared" si="3"/>
        <v>2020</v>
      </c>
      <c r="E44" s="89">
        <f t="shared" si="4"/>
        <v>3</v>
      </c>
    </row>
    <row r="45" spans="2:5" ht="15" customHeight="1" x14ac:dyDescent="0.2">
      <c r="B45" s="141">
        <f t="shared" si="7"/>
        <v>43930</v>
      </c>
      <c r="C45" s="137">
        <f t="shared" si="2"/>
        <v>4</v>
      </c>
      <c r="D45" s="137">
        <f t="shared" si="3"/>
        <v>2020</v>
      </c>
      <c r="E45" s="89">
        <f t="shared" si="4"/>
        <v>4</v>
      </c>
    </row>
    <row r="46" spans="2:5" ht="15" customHeight="1" x14ac:dyDescent="0.2">
      <c r="B46" s="141">
        <f t="shared" si="7"/>
        <v>43931</v>
      </c>
      <c r="C46" s="137">
        <f t="shared" si="2"/>
        <v>4</v>
      </c>
      <c r="D46" s="137">
        <f t="shared" si="3"/>
        <v>2020</v>
      </c>
      <c r="E46" s="89">
        <f t="shared" si="4"/>
        <v>5</v>
      </c>
    </row>
    <row r="47" spans="2:5" ht="15" customHeight="1" x14ac:dyDescent="0.2">
      <c r="B47" s="141">
        <f t="shared" si="7"/>
        <v>43932</v>
      </c>
      <c r="C47" s="137">
        <f t="shared" si="2"/>
        <v>4</v>
      </c>
      <c r="D47" s="137">
        <f t="shared" si="3"/>
        <v>2020</v>
      </c>
      <c r="E47" s="89">
        <f t="shared" si="4"/>
        <v>6</v>
      </c>
    </row>
    <row r="48" spans="2:5" ht="15" customHeight="1" x14ac:dyDescent="0.2">
      <c r="B48" s="141">
        <f t="shared" si="7"/>
        <v>43933</v>
      </c>
      <c r="C48" s="137">
        <f t="shared" si="2"/>
        <v>4</v>
      </c>
      <c r="D48" s="137">
        <f t="shared" si="3"/>
        <v>2020</v>
      </c>
      <c r="E48" s="89">
        <f t="shared" si="4"/>
        <v>7</v>
      </c>
    </row>
    <row r="49" spans="2:5" ht="15" customHeight="1" x14ac:dyDescent="0.2">
      <c r="B49" s="141">
        <f t="shared" si="7"/>
        <v>43934</v>
      </c>
      <c r="C49" s="137">
        <f t="shared" si="2"/>
        <v>4</v>
      </c>
      <c r="D49" s="137">
        <f t="shared" si="3"/>
        <v>2020</v>
      </c>
      <c r="E49" s="89">
        <f t="shared" si="4"/>
        <v>1</v>
      </c>
    </row>
    <row r="50" spans="2:5" ht="15" customHeight="1" x14ac:dyDescent="0.2">
      <c r="B50" s="141">
        <f t="shared" si="7"/>
        <v>43935</v>
      </c>
      <c r="C50" s="137">
        <f t="shared" si="2"/>
        <v>4</v>
      </c>
      <c r="D50" s="137">
        <f t="shared" si="3"/>
        <v>2020</v>
      </c>
      <c r="E50" s="89">
        <f t="shared" si="4"/>
        <v>2</v>
      </c>
    </row>
    <row r="51" spans="2:5" ht="15" customHeight="1" x14ac:dyDescent="0.2">
      <c r="B51" s="141">
        <f t="shared" si="7"/>
        <v>43936</v>
      </c>
      <c r="C51" s="137">
        <f t="shared" si="2"/>
        <v>4</v>
      </c>
      <c r="D51" s="137">
        <f t="shared" si="3"/>
        <v>2020</v>
      </c>
      <c r="E51" s="89">
        <f t="shared" si="4"/>
        <v>3</v>
      </c>
    </row>
    <row r="52" spans="2:5" ht="15" customHeight="1" x14ac:dyDescent="0.2">
      <c r="B52" s="141">
        <f t="shared" si="7"/>
        <v>43937</v>
      </c>
      <c r="C52" s="137">
        <f t="shared" si="2"/>
        <v>4</v>
      </c>
      <c r="D52" s="137">
        <f t="shared" si="3"/>
        <v>2020</v>
      </c>
      <c r="E52" s="89">
        <f t="shared" si="4"/>
        <v>4</v>
      </c>
    </row>
    <row r="53" spans="2:5" ht="15" customHeight="1" x14ac:dyDescent="0.2">
      <c r="B53" s="141">
        <f t="shared" si="7"/>
        <v>43938</v>
      </c>
      <c r="C53" s="137">
        <f t="shared" si="2"/>
        <v>4</v>
      </c>
      <c r="D53" s="137">
        <f t="shared" si="3"/>
        <v>2020</v>
      </c>
      <c r="E53" s="89">
        <f t="shared" si="4"/>
        <v>5</v>
      </c>
    </row>
    <row r="54" spans="2:5" ht="15" customHeight="1" x14ac:dyDescent="0.2">
      <c r="B54" s="141">
        <f t="shared" si="7"/>
        <v>43939</v>
      </c>
      <c r="C54" s="137">
        <f t="shared" si="2"/>
        <v>4</v>
      </c>
      <c r="D54" s="137">
        <f t="shared" si="3"/>
        <v>2020</v>
      </c>
      <c r="E54" s="89">
        <f t="shared" si="4"/>
        <v>6</v>
      </c>
    </row>
    <row r="55" spans="2:5" ht="15" customHeight="1" x14ac:dyDescent="0.2">
      <c r="B55" s="141">
        <f t="shared" si="7"/>
        <v>43940</v>
      </c>
      <c r="C55" s="137">
        <f t="shared" si="2"/>
        <v>4</v>
      </c>
      <c r="D55" s="137">
        <f t="shared" si="3"/>
        <v>2020</v>
      </c>
      <c r="E55" s="89">
        <f t="shared" si="4"/>
        <v>7</v>
      </c>
    </row>
    <row r="56" spans="2:5" ht="15" customHeight="1" x14ac:dyDescent="0.2">
      <c r="B56" s="141">
        <f t="shared" si="7"/>
        <v>43941</v>
      </c>
      <c r="C56" s="137">
        <f t="shared" si="2"/>
        <v>4</v>
      </c>
      <c r="D56" s="137">
        <f t="shared" si="3"/>
        <v>2020</v>
      </c>
      <c r="E56" s="89">
        <f t="shared" si="4"/>
        <v>1</v>
      </c>
    </row>
    <row r="57" spans="2:5" ht="15" customHeight="1" x14ac:dyDescent="0.2">
      <c r="B57" s="141">
        <f t="shared" si="7"/>
        <v>43942</v>
      </c>
      <c r="C57" s="137">
        <f t="shared" si="2"/>
        <v>4</v>
      </c>
      <c r="D57" s="137">
        <f t="shared" si="3"/>
        <v>2020</v>
      </c>
      <c r="E57" s="89">
        <f t="shared" si="4"/>
        <v>2</v>
      </c>
    </row>
    <row r="58" spans="2:5" ht="15" customHeight="1" x14ac:dyDescent="0.2">
      <c r="B58" s="141">
        <f t="shared" si="7"/>
        <v>43943</v>
      </c>
      <c r="C58" s="137">
        <f t="shared" si="2"/>
        <v>4</v>
      </c>
      <c r="D58" s="137">
        <f t="shared" si="3"/>
        <v>2020</v>
      </c>
      <c r="E58" s="89">
        <f t="shared" si="4"/>
        <v>3</v>
      </c>
    </row>
    <row r="59" spans="2:5" ht="15" customHeight="1" x14ac:dyDescent="0.2">
      <c r="B59" s="141">
        <f t="shared" si="7"/>
        <v>43944</v>
      </c>
      <c r="C59" s="137">
        <f t="shared" si="2"/>
        <v>4</v>
      </c>
      <c r="D59" s="137">
        <f t="shared" si="3"/>
        <v>2020</v>
      </c>
      <c r="E59" s="89">
        <f t="shared" si="4"/>
        <v>4</v>
      </c>
    </row>
    <row r="60" spans="2:5" ht="15" customHeight="1" x14ac:dyDescent="0.2">
      <c r="B60" s="141">
        <f t="shared" si="7"/>
        <v>43945</v>
      </c>
      <c r="C60" s="137">
        <f t="shared" si="2"/>
        <v>4</v>
      </c>
      <c r="D60" s="137">
        <f t="shared" si="3"/>
        <v>2020</v>
      </c>
      <c r="E60" s="89">
        <f t="shared" si="4"/>
        <v>5</v>
      </c>
    </row>
    <row r="61" spans="2:5" ht="15" customHeight="1" x14ac:dyDescent="0.2">
      <c r="B61" s="141">
        <f t="shared" si="7"/>
        <v>43946</v>
      </c>
      <c r="C61" s="137">
        <f t="shared" si="2"/>
        <v>4</v>
      </c>
      <c r="D61" s="137">
        <f t="shared" si="3"/>
        <v>2020</v>
      </c>
      <c r="E61" s="89">
        <f t="shared" si="4"/>
        <v>6</v>
      </c>
    </row>
    <row r="62" spans="2:5" ht="15" customHeight="1" x14ac:dyDescent="0.2">
      <c r="B62" s="141">
        <f t="shared" si="7"/>
        <v>43947</v>
      </c>
      <c r="C62" s="137">
        <f t="shared" si="2"/>
        <v>4</v>
      </c>
      <c r="D62" s="137">
        <f t="shared" si="3"/>
        <v>2020</v>
      </c>
      <c r="E62" s="89">
        <f t="shared" si="4"/>
        <v>7</v>
      </c>
    </row>
    <row r="63" spans="2:5" ht="15" customHeight="1" x14ac:dyDescent="0.2">
      <c r="B63" s="141">
        <f t="shared" si="7"/>
        <v>43948</v>
      </c>
      <c r="C63" s="137">
        <f t="shared" si="2"/>
        <v>4</v>
      </c>
      <c r="D63" s="137">
        <f t="shared" si="3"/>
        <v>2020</v>
      </c>
      <c r="E63" s="89">
        <f t="shared" si="4"/>
        <v>1</v>
      </c>
    </row>
    <row r="64" spans="2:5" ht="15" customHeight="1" x14ac:dyDescent="0.2">
      <c r="B64" s="141">
        <f t="shared" si="7"/>
        <v>43949</v>
      </c>
      <c r="C64" s="137">
        <f t="shared" si="2"/>
        <v>4</v>
      </c>
      <c r="D64" s="137">
        <f t="shared" si="3"/>
        <v>2020</v>
      </c>
      <c r="E64" s="89">
        <f t="shared" si="4"/>
        <v>2</v>
      </c>
    </row>
    <row r="65" spans="2:5" ht="15" customHeight="1" x14ac:dyDescent="0.2">
      <c r="B65" s="141">
        <f t="shared" si="7"/>
        <v>43950</v>
      </c>
      <c r="C65" s="137">
        <f t="shared" si="2"/>
        <v>4</v>
      </c>
      <c r="D65" s="137">
        <f t="shared" si="3"/>
        <v>2020</v>
      </c>
      <c r="E65" s="89">
        <f t="shared" si="4"/>
        <v>3</v>
      </c>
    </row>
    <row r="66" spans="2:5" ht="15" customHeight="1" x14ac:dyDescent="0.2">
      <c r="B66" s="141">
        <f t="shared" si="7"/>
        <v>43951</v>
      </c>
      <c r="C66" s="137">
        <f t="shared" si="2"/>
        <v>4</v>
      </c>
      <c r="D66" s="137">
        <f t="shared" si="3"/>
        <v>2020</v>
      </c>
      <c r="E66" s="89">
        <f t="shared" si="4"/>
        <v>4</v>
      </c>
    </row>
    <row r="67" spans="2:5" ht="15" hidden="1" customHeight="1" x14ac:dyDescent="0.2">
      <c r="B67" s="141">
        <f t="shared" si="7"/>
        <v>43952</v>
      </c>
      <c r="C67" s="137">
        <f t="shared" si="2"/>
        <v>5</v>
      </c>
      <c r="D67" s="137">
        <f t="shared" si="3"/>
        <v>2020</v>
      </c>
      <c r="E67" s="89">
        <f t="shared" si="4"/>
        <v>5</v>
      </c>
    </row>
    <row r="68" spans="2:5" ht="15" hidden="1" customHeight="1" x14ac:dyDescent="0.2">
      <c r="B68" s="141">
        <f t="shared" si="7"/>
        <v>43953</v>
      </c>
      <c r="C68" s="137">
        <f t="shared" si="2"/>
        <v>5</v>
      </c>
      <c r="D68" s="137">
        <f t="shared" si="3"/>
        <v>2020</v>
      </c>
      <c r="E68" s="89">
        <f t="shared" si="4"/>
        <v>6</v>
      </c>
    </row>
    <row r="69" spans="2:5" ht="15" hidden="1" customHeight="1" x14ac:dyDescent="0.2">
      <c r="B69" s="141">
        <f t="shared" si="7"/>
        <v>43954</v>
      </c>
      <c r="C69" s="137">
        <f t="shared" si="2"/>
        <v>5</v>
      </c>
      <c r="D69" s="137">
        <f t="shared" si="3"/>
        <v>2020</v>
      </c>
      <c r="E69" s="89">
        <f t="shared" si="4"/>
        <v>7</v>
      </c>
    </row>
    <row r="70" spans="2:5" ht="15" hidden="1" customHeight="1" x14ac:dyDescent="0.2">
      <c r="B70" s="141">
        <f t="shared" si="7"/>
        <v>43955</v>
      </c>
      <c r="C70" s="137">
        <f t="shared" si="2"/>
        <v>5</v>
      </c>
      <c r="D70" s="137">
        <f t="shared" si="3"/>
        <v>2020</v>
      </c>
      <c r="E70" s="89">
        <f t="shared" si="4"/>
        <v>1</v>
      </c>
    </row>
    <row r="71" spans="2:5" ht="15" hidden="1" customHeight="1" x14ac:dyDescent="0.2">
      <c r="B71" s="141">
        <f t="shared" si="7"/>
        <v>43956</v>
      </c>
      <c r="C71" s="137">
        <f t="shared" ref="C71:C134" si="10">MONTH($B71)</f>
        <v>5</v>
      </c>
      <c r="D71" s="137">
        <f t="shared" ref="D71:D134" si="11">YEAR($B71)</f>
        <v>2020</v>
      </c>
      <c r="E71" s="89">
        <f t="shared" ref="E71:E134" si="12">WEEKDAY(B71,2)</f>
        <v>2</v>
      </c>
    </row>
    <row r="72" spans="2:5" ht="15" hidden="1" customHeight="1" x14ac:dyDescent="0.2">
      <c r="B72" s="141">
        <f t="shared" ref="B72:B135" si="13">B71+1</f>
        <v>43957</v>
      </c>
      <c r="C72" s="137">
        <f t="shared" si="10"/>
        <v>5</v>
      </c>
      <c r="D72" s="137">
        <f t="shared" si="11"/>
        <v>2020</v>
      </c>
      <c r="E72" s="89">
        <f t="shared" si="12"/>
        <v>3</v>
      </c>
    </row>
    <row r="73" spans="2:5" ht="15" hidden="1" customHeight="1" x14ac:dyDescent="0.2">
      <c r="B73" s="141">
        <f t="shared" si="13"/>
        <v>43958</v>
      </c>
      <c r="C73" s="137">
        <f t="shared" si="10"/>
        <v>5</v>
      </c>
      <c r="D73" s="137">
        <f t="shared" si="11"/>
        <v>2020</v>
      </c>
      <c r="E73" s="89">
        <f t="shared" si="12"/>
        <v>4</v>
      </c>
    </row>
    <row r="74" spans="2:5" ht="15" hidden="1" customHeight="1" x14ac:dyDescent="0.2">
      <c r="B74" s="141">
        <f t="shared" si="13"/>
        <v>43959</v>
      </c>
      <c r="C74" s="137">
        <f t="shared" si="10"/>
        <v>5</v>
      </c>
      <c r="D74" s="137">
        <f t="shared" si="11"/>
        <v>2020</v>
      </c>
      <c r="E74" s="89">
        <f t="shared" si="12"/>
        <v>5</v>
      </c>
    </row>
    <row r="75" spans="2:5" ht="15" hidden="1" customHeight="1" x14ac:dyDescent="0.2">
      <c r="B75" s="141">
        <f t="shared" si="13"/>
        <v>43960</v>
      </c>
      <c r="C75" s="137">
        <f t="shared" si="10"/>
        <v>5</v>
      </c>
      <c r="D75" s="137">
        <f t="shared" si="11"/>
        <v>2020</v>
      </c>
      <c r="E75" s="89">
        <f t="shared" si="12"/>
        <v>6</v>
      </c>
    </row>
    <row r="76" spans="2:5" ht="15" hidden="1" customHeight="1" x14ac:dyDescent="0.2">
      <c r="B76" s="141">
        <f t="shared" si="13"/>
        <v>43961</v>
      </c>
      <c r="C76" s="137">
        <f t="shared" si="10"/>
        <v>5</v>
      </c>
      <c r="D76" s="137">
        <f t="shared" si="11"/>
        <v>2020</v>
      </c>
      <c r="E76" s="89">
        <f t="shared" si="12"/>
        <v>7</v>
      </c>
    </row>
    <row r="77" spans="2:5" ht="15" hidden="1" customHeight="1" x14ac:dyDescent="0.2">
      <c r="B77" s="141">
        <f t="shared" si="13"/>
        <v>43962</v>
      </c>
      <c r="C77" s="137">
        <f t="shared" si="10"/>
        <v>5</v>
      </c>
      <c r="D77" s="137">
        <f t="shared" si="11"/>
        <v>2020</v>
      </c>
      <c r="E77" s="89">
        <f t="shared" si="12"/>
        <v>1</v>
      </c>
    </row>
    <row r="78" spans="2:5" ht="15" hidden="1" customHeight="1" x14ac:dyDescent="0.2">
      <c r="B78" s="141">
        <f t="shared" si="13"/>
        <v>43963</v>
      </c>
      <c r="C78" s="137">
        <f t="shared" si="10"/>
        <v>5</v>
      </c>
      <c r="D78" s="137">
        <f t="shared" si="11"/>
        <v>2020</v>
      </c>
      <c r="E78" s="89">
        <f t="shared" si="12"/>
        <v>2</v>
      </c>
    </row>
    <row r="79" spans="2:5" ht="15" hidden="1" customHeight="1" x14ac:dyDescent="0.2">
      <c r="B79" s="141">
        <f t="shared" si="13"/>
        <v>43964</v>
      </c>
      <c r="C79" s="137">
        <f t="shared" si="10"/>
        <v>5</v>
      </c>
      <c r="D79" s="137">
        <f t="shared" si="11"/>
        <v>2020</v>
      </c>
      <c r="E79" s="89">
        <f t="shared" si="12"/>
        <v>3</v>
      </c>
    </row>
    <row r="80" spans="2:5" ht="15" hidden="1" customHeight="1" x14ac:dyDescent="0.2">
      <c r="B80" s="141">
        <f t="shared" si="13"/>
        <v>43965</v>
      </c>
      <c r="C80" s="137">
        <f t="shared" si="10"/>
        <v>5</v>
      </c>
      <c r="D80" s="137">
        <f t="shared" si="11"/>
        <v>2020</v>
      </c>
      <c r="E80" s="89">
        <f t="shared" si="12"/>
        <v>4</v>
      </c>
    </row>
    <row r="81" spans="2:5" ht="15" hidden="1" customHeight="1" x14ac:dyDescent="0.2">
      <c r="B81" s="141">
        <f t="shared" si="13"/>
        <v>43966</v>
      </c>
      <c r="C81" s="137">
        <f t="shared" si="10"/>
        <v>5</v>
      </c>
      <c r="D81" s="137">
        <f t="shared" si="11"/>
        <v>2020</v>
      </c>
      <c r="E81" s="89">
        <f t="shared" si="12"/>
        <v>5</v>
      </c>
    </row>
    <row r="82" spans="2:5" ht="15" hidden="1" customHeight="1" x14ac:dyDescent="0.2">
      <c r="B82" s="141">
        <f t="shared" si="13"/>
        <v>43967</v>
      </c>
      <c r="C82" s="137">
        <f t="shared" si="10"/>
        <v>5</v>
      </c>
      <c r="D82" s="137">
        <f t="shared" si="11"/>
        <v>2020</v>
      </c>
      <c r="E82" s="89">
        <f t="shared" si="12"/>
        <v>6</v>
      </c>
    </row>
    <row r="83" spans="2:5" ht="15" hidden="1" customHeight="1" x14ac:dyDescent="0.2">
      <c r="B83" s="141">
        <f t="shared" si="13"/>
        <v>43968</v>
      </c>
      <c r="C83" s="137">
        <f t="shared" si="10"/>
        <v>5</v>
      </c>
      <c r="D83" s="137">
        <f t="shared" si="11"/>
        <v>2020</v>
      </c>
      <c r="E83" s="89">
        <f t="shared" si="12"/>
        <v>7</v>
      </c>
    </row>
    <row r="84" spans="2:5" ht="15" hidden="1" customHeight="1" x14ac:dyDescent="0.2">
      <c r="B84" s="141">
        <f t="shared" si="13"/>
        <v>43969</v>
      </c>
      <c r="C84" s="137">
        <f t="shared" si="10"/>
        <v>5</v>
      </c>
      <c r="D84" s="137">
        <f t="shared" si="11"/>
        <v>2020</v>
      </c>
      <c r="E84" s="89">
        <f t="shared" si="12"/>
        <v>1</v>
      </c>
    </row>
    <row r="85" spans="2:5" ht="15" hidden="1" customHeight="1" x14ac:dyDescent="0.2">
      <c r="B85" s="141">
        <f t="shared" si="13"/>
        <v>43970</v>
      </c>
      <c r="C85" s="137">
        <f t="shared" si="10"/>
        <v>5</v>
      </c>
      <c r="D85" s="137">
        <f t="shared" si="11"/>
        <v>2020</v>
      </c>
      <c r="E85" s="89">
        <f t="shared" si="12"/>
        <v>2</v>
      </c>
    </row>
    <row r="86" spans="2:5" ht="15" hidden="1" customHeight="1" x14ac:dyDescent="0.2">
      <c r="B86" s="141">
        <f t="shared" si="13"/>
        <v>43971</v>
      </c>
      <c r="C86" s="137">
        <f t="shared" si="10"/>
        <v>5</v>
      </c>
      <c r="D86" s="137">
        <f t="shared" si="11"/>
        <v>2020</v>
      </c>
      <c r="E86" s="89">
        <f t="shared" si="12"/>
        <v>3</v>
      </c>
    </row>
    <row r="87" spans="2:5" ht="15" hidden="1" customHeight="1" x14ac:dyDescent="0.2">
      <c r="B87" s="141">
        <f t="shared" si="13"/>
        <v>43972</v>
      </c>
      <c r="C87" s="137">
        <f t="shared" si="10"/>
        <v>5</v>
      </c>
      <c r="D87" s="137">
        <f t="shared" si="11"/>
        <v>2020</v>
      </c>
      <c r="E87" s="89">
        <f t="shared" si="12"/>
        <v>4</v>
      </c>
    </row>
    <row r="88" spans="2:5" ht="15" hidden="1" customHeight="1" x14ac:dyDescent="0.2">
      <c r="B88" s="141">
        <f t="shared" si="13"/>
        <v>43973</v>
      </c>
      <c r="C88" s="137">
        <f t="shared" si="10"/>
        <v>5</v>
      </c>
      <c r="D88" s="137">
        <f t="shared" si="11"/>
        <v>2020</v>
      </c>
      <c r="E88" s="89">
        <f t="shared" si="12"/>
        <v>5</v>
      </c>
    </row>
    <row r="89" spans="2:5" ht="15" hidden="1" customHeight="1" x14ac:dyDescent="0.2">
      <c r="B89" s="141">
        <f t="shared" si="13"/>
        <v>43974</v>
      </c>
      <c r="C89" s="137">
        <f t="shared" si="10"/>
        <v>5</v>
      </c>
      <c r="D89" s="137">
        <f t="shared" si="11"/>
        <v>2020</v>
      </c>
      <c r="E89" s="89">
        <f t="shared" si="12"/>
        <v>6</v>
      </c>
    </row>
    <row r="90" spans="2:5" ht="15" hidden="1" customHeight="1" x14ac:dyDescent="0.2">
      <c r="B90" s="141">
        <f t="shared" si="13"/>
        <v>43975</v>
      </c>
      <c r="C90" s="137">
        <f t="shared" si="10"/>
        <v>5</v>
      </c>
      <c r="D90" s="137">
        <f t="shared" si="11"/>
        <v>2020</v>
      </c>
      <c r="E90" s="89">
        <f t="shared" si="12"/>
        <v>7</v>
      </c>
    </row>
    <row r="91" spans="2:5" ht="15" hidden="1" customHeight="1" x14ac:dyDescent="0.2">
      <c r="B91" s="141">
        <f t="shared" si="13"/>
        <v>43976</v>
      </c>
      <c r="C91" s="137">
        <f t="shared" si="10"/>
        <v>5</v>
      </c>
      <c r="D91" s="137">
        <f t="shared" si="11"/>
        <v>2020</v>
      </c>
      <c r="E91" s="89">
        <f t="shared" si="12"/>
        <v>1</v>
      </c>
    </row>
    <row r="92" spans="2:5" ht="15" hidden="1" customHeight="1" x14ac:dyDescent="0.2">
      <c r="B92" s="141">
        <f t="shared" si="13"/>
        <v>43977</v>
      </c>
      <c r="C92" s="137">
        <f t="shared" si="10"/>
        <v>5</v>
      </c>
      <c r="D92" s="137">
        <f t="shared" si="11"/>
        <v>2020</v>
      </c>
      <c r="E92" s="89">
        <f t="shared" si="12"/>
        <v>2</v>
      </c>
    </row>
    <row r="93" spans="2:5" ht="15" hidden="1" customHeight="1" x14ac:dyDescent="0.2">
      <c r="B93" s="141">
        <f t="shared" si="13"/>
        <v>43978</v>
      </c>
      <c r="C93" s="137">
        <f t="shared" si="10"/>
        <v>5</v>
      </c>
      <c r="D93" s="137">
        <f t="shared" si="11"/>
        <v>2020</v>
      </c>
      <c r="E93" s="89">
        <f t="shared" si="12"/>
        <v>3</v>
      </c>
    </row>
    <row r="94" spans="2:5" ht="15" hidden="1" customHeight="1" x14ac:dyDescent="0.2">
      <c r="B94" s="141">
        <f t="shared" si="13"/>
        <v>43979</v>
      </c>
      <c r="C94" s="137">
        <f t="shared" si="10"/>
        <v>5</v>
      </c>
      <c r="D94" s="137">
        <f t="shared" si="11"/>
        <v>2020</v>
      </c>
      <c r="E94" s="89">
        <f t="shared" si="12"/>
        <v>4</v>
      </c>
    </row>
    <row r="95" spans="2:5" ht="15" hidden="1" customHeight="1" x14ac:dyDescent="0.2">
      <c r="B95" s="141">
        <f t="shared" si="13"/>
        <v>43980</v>
      </c>
      <c r="C95" s="137">
        <f t="shared" si="10"/>
        <v>5</v>
      </c>
      <c r="D95" s="137">
        <f t="shared" si="11"/>
        <v>2020</v>
      </c>
      <c r="E95" s="89">
        <f t="shared" si="12"/>
        <v>5</v>
      </c>
    </row>
    <row r="96" spans="2:5" ht="15" hidden="1" customHeight="1" x14ac:dyDescent="0.2">
      <c r="B96" s="141">
        <f t="shared" si="13"/>
        <v>43981</v>
      </c>
      <c r="C96" s="137">
        <f t="shared" si="10"/>
        <v>5</v>
      </c>
      <c r="D96" s="137">
        <f t="shared" si="11"/>
        <v>2020</v>
      </c>
      <c r="E96" s="89">
        <f t="shared" si="12"/>
        <v>6</v>
      </c>
    </row>
    <row r="97" spans="2:5" ht="15" hidden="1" customHeight="1" x14ac:dyDescent="0.2">
      <c r="B97" s="141">
        <f t="shared" si="13"/>
        <v>43982</v>
      </c>
      <c r="C97" s="137">
        <f t="shared" si="10"/>
        <v>5</v>
      </c>
      <c r="D97" s="137">
        <f t="shared" si="11"/>
        <v>2020</v>
      </c>
      <c r="E97" s="89">
        <f t="shared" si="12"/>
        <v>7</v>
      </c>
    </row>
    <row r="98" spans="2:5" ht="15" hidden="1" customHeight="1" x14ac:dyDescent="0.2">
      <c r="B98" s="141">
        <f t="shared" si="13"/>
        <v>43983</v>
      </c>
      <c r="C98" s="137">
        <f t="shared" si="10"/>
        <v>6</v>
      </c>
      <c r="D98" s="137">
        <f t="shared" si="11"/>
        <v>2020</v>
      </c>
      <c r="E98" s="89">
        <f t="shared" si="12"/>
        <v>1</v>
      </c>
    </row>
    <row r="99" spans="2:5" ht="15" hidden="1" customHeight="1" x14ac:dyDescent="0.2">
      <c r="B99" s="141">
        <f t="shared" si="13"/>
        <v>43984</v>
      </c>
      <c r="C99" s="137">
        <f t="shared" si="10"/>
        <v>6</v>
      </c>
      <c r="D99" s="137">
        <f t="shared" si="11"/>
        <v>2020</v>
      </c>
      <c r="E99" s="89">
        <f t="shared" si="12"/>
        <v>2</v>
      </c>
    </row>
    <row r="100" spans="2:5" ht="15" hidden="1" customHeight="1" x14ac:dyDescent="0.2">
      <c r="B100" s="141">
        <f t="shared" si="13"/>
        <v>43985</v>
      </c>
      <c r="C100" s="137">
        <f t="shared" si="10"/>
        <v>6</v>
      </c>
      <c r="D100" s="137">
        <f t="shared" si="11"/>
        <v>2020</v>
      </c>
      <c r="E100" s="89">
        <f t="shared" si="12"/>
        <v>3</v>
      </c>
    </row>
    <row r="101" spans="2:5" ht="15" hidden="1" customHeight="1" x14ac:dyDescent="0.2">
      <c r="B101" s="141">
        <f t="shared" si="13"/>
        <v>43986</v>
      </c>
      <c r="C101" s="137">
        <f t="shared" si="10"/>
        <v>6</v>
      </c>
      <c r="D101" s="137">
        <f t="shared" si="11"/>
        <v>2020</v>
      </c>
      <c r="E101" s="89">
        <f t="shared" si="12"/>
        <v>4</v>
      </c>
    </row>
    <row r="102" spans="2:5" ht="15" hidden="1" customHeight="1" x14ac:dyDescent="0.2">
      <c r="B102" s="141">
        <f t="shared" si="13"/>
        <v>43987</v>
      </c>
      <c r="C102" s="137">
        <f t="shared" si="10"/>
        <v>6</v>
      </c>
      <c r="D102" s="137">
        <f t="shared" si="11"/>
        <v>2020</v>
      </c>
      <c r="E102" s="89">
        <f t="shared" si="12"/>
        <v>5</v>
      </c>
    </row>
    <row r="103" spans="2:5" ht="15" hidden="1" customHeight="1" x14ac:dyDescent="0.2">
      <c r="B103" s="141">
        <f t="shared" si="13"/>
        <v>43988</v>
      </c>
      <c r="C103" s="137">
        <f t="shared" si="10"/>
        <v>6</v>
      </c>
      <c r="D103" s="137">
        <f t="shared" si="11"/>
        <v>2020</v>
      </c>
      <c r="E103" s="89">
        <f t="shared" si="12"/>
        <v>6</v>
      </c>
    </row>
    <row r="104" spans="2:5" ht="15" hidden="1" customHeight="1" x14ac:dyDescent="0.2">
      <c r="B104" s="141">
        <f t="shared" si="13"/>
        <v>43989</v>
      </c>
      <c r="C104" s="137">
        <f t="shared" si="10"/>
        <v>6</v>
      </c>
      <c r="D104" s="137">
        <f t="shared" si="11"/>
        <v>2020</v>
      </c>
      <c r="E104" s="89">
        <f t="shared" si="12"/>
        <v>7</v>
      </c>
    </row>
    <row r="105" spans="2:5" ht="15" hidden="1" customHeight="1" x14ac:dyDescent="0.2">
      <c r="B105" s="141">
        <f t="shared" si="13"/>
        <v>43990</v>
      </c>
      <c r="C105" s="137">
        <f t="shared" si="10"/>
        <v>6</v>
      </c>
      <c r="D105" s="137">
        <f t="shared" si="11"/>
        <v>2020</v>
      </c>
      <c r="E105" s="89">
        <f t="shared" si="12"/>
        <v>1</v>
      </c>
    </row>
    <row r="106" spans="2:5" ht="15" hidden="1" customHeight="1" x14ac:dyDescent="0.2">
      <c r="B106" s="141">
        <f t="shared" si="13"/>
        <v>43991</v>
      </c>
      <c r="C106" s="137">
        <f t="shared" si="10"/>
        <v>6</v>
      </c>
      <c r="D106" s="137">
        <f t="shared" si="11"/>
        <v>2020</v>
      </c>
      <c r="E106" s="89">
        <f t="shared" si="12"/>
        <v>2</v>
      </c>
    </row>
    <row r="107" spans="2:5" ht="15" hidden="1" customHeight="1" x14ac:dyDescent="0.2">
      <c r="B107" s="141">
        <f t="shared" si="13"/>
        <v>43992</v>
      </c>
      <c r="C107" s="137">
        <f t="shared" si="10"/>
        <v>6</v>
      </c>
      <c r="D107" s="137">
        <f t="shared" si="11"/>
        <v>2020</v>
      </c>
      <c r="E107" s="89">
        <f t="shared" si="12"/>
        <v>3</v>
      </c>
    </row>
    <row r="108" spans="2:5" ht="15" hidden="1" customHeight="1" x14ac:dyDescent="0.2">
      <c r="B108" s="141">
        <f t="shared" si="13"/>
        <v>43993</v>
      </c>
      <c r="C108" s="137">
        <f t="shared" si="10"/>
        <v>6</v>
      </c>
      <c r="D108" s="137">
        <f t="shared" si="11"/>
        <v>2020</v>
      </c>
      <c r="E108" s="89">
        <f t="shared" si="12"/>
        <v>4</v>
      </c>
    </row>
    <row r="109" spans="2:5" ht="15" hidden="1" customHeight="1" x14ac:dyDescent="0.2">
      <c r="B109" s="141">
        <f t="shared" si="13"/>
        <v>43994</v>
      </c>
      <c r="C109" s="137">
        <f t="shared" si="10"/>
        <v>6</v>
      </c>
      <c r="D109" s="137">
        <f t="shared" si="11"/>
        <v>2020</v>
      </c>
      <c r="E109" s="89">
        <f t="shared" si="12"/>
        <v>5</v>
      </c>
    </row>
    <row r="110" spans="2:5" ht="15" hidden="1" customHeight="1" x14ac:dyDescent="0.2">
      <c r="B110" s="141">
        <f t="shared" si="13"/>
        <v>43995</v>
      </c>
      <c r="C110" s="137">
        <f t="shared" si="10"/>
        <v>6</v>
      </c>
      <c r="D110" s="137">
        <f t="shared" si="11"/>
        <v>2020</v>
      </c>
      <c r="E110" s="89">
        <f t="shared" si="12"/>
        <v>6</v>
      </c>
    </row>
    <row r="111" spans="2:5" ht="15" hidden="1" customHeight="1" x14ac:dyDescent="0.2">
      <c r="B111" s="141">
        <f t="shared" si="13"/>
        <v>43996</v>
      </c>
      <c r="C111" s="137">
        <f t="shared" si="10"/>
        <v>6</v>
      </c>
      <c r="D111" s="137">
        <f t="shared" si="11"/>
        <v>2020</v>
      </c>
      <c r="E111" s="89">
        <f t="shared" si="12"/>
        <v>7</v>
      </c>
    </row>
    <row r="112" spans="2:5" ht="15" hidden="1" customHeight="1" x14ac:dyDescent="0.2">
      <c r="B112" s="141">
        <f t="shared" si="13"/>
        <v>43997</v>
      </c>
      <c r="C112" s="137">
        <f t="shared" si="10"/>
        <v>6</v>
      </c>
      <c r="D112" s="137">
        <f t="shared" si="11"/>
        <v>2020</v>
      </c>
      <c r="E112" s="89">
        <f t="shared" si="12"/>
        <v>1</v>
      </c>
    </row>
    <row r="113" spans="2:5" ht="15" hidden="1" customHeight="1" x14ac:dyDescent="0.2">
      <c r="B113" s="141">
        <f t="shared" si="13"/>
        <v>43998</v>
      </c>
      <c r="C113" s="137">
        <f t="shared" si="10"/>
        <v>6</v>
      </c>
      <c r="D113" s="137">
        <f t="shared" si="11"/>
        <v>2020</v>
      </c>
      <c r="E113" s="89">
        <f t="shared" si="12"/>
        <v>2</v>
      </c>
    </row>
    <row r="114" spans="2:5" ht="15" hidden="1" customHeight="1" x14ac:dyDescent="0.2">
      <c r="B114" s="141">
        <f t="shared" si="13"/>
        <v>43999</v>
      </c>
      <c r="C114" s="137">
        <f t="shared" si="10"/>
        <v>6</v>
      </c>
      <c r="D114" s="137">
        <f t="shared" si="11"/>
        <v>2020</v>
      </c>
      <c r="E114" s="89">
        <f t="shared" si="12"/>
        <v>3</v>
      </c>
    </row>
    <row r="115" spans="2:5" ht="15" hidden="1" customHeight="1" x14ac:dyDescent="0.2">
      <c r="B115" s="141">
        <f t="shared" si="13"/>
        <v>44000</v>
      </c>
      <c r="C115" s="137">
        <f t="shared" si="10"/>
        <v>6</v>
      </c>
      <c r="D115" s="137">
        <f t="shared" si="11"/>
        <v>2020</v>
      </c>
      <c r="E115" s="89">
        <f t="shared" si="12"/>
        <v>4</v>
      </c>
    </row>
    <row r="116" spans="2:5" ht="15" hidden="1" customHeight="1" x14ac:dyDescent="0.2">
      <c r="B116" s="141">
        <f t="shared" si="13"/>
        <v>44001</v>
      </c>
      <c r="C116" s="137">
        <f t="shared" si="10"/>
        <v>6</v>
      </c>
      <c r="D116" s="137">
        <f t="shared" si="11"/>
        <v>2020</v>
      </c>
      <c r="E116" s="89">
        <f t="shared" si="12"/>
        <v>5</v>
      </c>
    </row>
    <row r="117" spans="2:5" ht="15" hidden="1" customHeight="1" x14ac:dyDescent="0.2">
      <c r="B117" s="141">
        <f t="shared" si="13"/>
        <v>44002</v>
      </c>
      <c r="C117" s="137">
        <f t="shared" si="10"/>
        <v>6</v>
      </c>
      <c r="D117" s="137">
        <f t="shared" si="11"/>
        <v>2020</v>
      </c>
      <c r="E117" s="89">
        <f t="shared" si="12"/>
        <v>6</v>
      </c>
    </row>
    <row r="118" spans="2:5" ht="15" hidden="1" customHeight="1" x14ac:dyDescent="0.2">
      <c r="B118" s="141">
        <f t="shared" si="13"/>
        <v>44003</v>
      </c>
      <c r="C118" s="137">
        <f t="shared" si="10"/>
        <v>6</v>
      </c>
      <c r="D118" s="137">
        <f t="shared" si="11"/>
        <v>2020</v>
      </c>
      <c r="E118" s="89">
        <f t="shared" si="12"/>
        <v>7</v>
      </c>
    </row>
    <row r="119" spans="2:5" ht="15" hidden="1" customHeight="1" x14ac:dyDescent="0.2">
      <c r="B119" s="141">
        <f t="shared" si="13"/>
        <v>44004</v>
      </c>
      <c r="C119" s="137">
        <f t="shared" si="10"/>
        <v>6</v>
      </c>
      <c r="D119" s="137">
        <f t="shared" si="11"/>
        <v>2020</v>
      </c>
      <c r="E119" s="89">
        <f t="shared" si="12"/>
        <v>1</v>
      </c>
    </row>
    <row r="120" spans="2:5" ht="15" hidden="1" customHeight="1" x14ac:dyDescent="0.2">
      <c r="B120" s="141">
        <f t="shared" si="13"/>
        <v>44005</v>
      </c>
      <c r="C120" s="137">
        <f t="shared" si="10"/>
        <v>6</v>
      </c>
      <c r="D120" s="137">
        <f t="shared" si="11"/>
        <v>2020</v>
      </c>
      <c r="E120" s="89">
        <f t="shared" si="12"/>
        <v>2</v>
      </c>
    </row>
    <row r="121" spans="2:5" ht="15" hidden="1" customHeight="1" x14ac:dyDescent="0.2">
      <c r="B121" s="141">
        <f t="shared" si="13"/>
        <v>44006</v>
      </c>
      <c r="C121" s="137">
        <f t="shared" si="10"/>
        <v>6</v>
      </c>
      <c r="D121" s="137">
        <f t="shared" si="11"/>
        <v>2020</v>
      </c>
      <c r="E121" s="89">
        <f t="shared" si="12"/>
        <v>3</v>
      </c>
    </row>
    <row r="122" spans="2:5" ht="15" hidden="1" customHeight="1" x14ac:dyDescent="0.2">
      <c r="B122" s="141">
        <f t="shared" si="13"/>
        <v>44007</v>
      </c>
      <c r="C122" s="137">
        <f t="shared" si="10"/>
        <v>6</v>
      </c>
      <c r="D122" s="137">
        <f t="shared" si="11"/>
        <v>2020</v>
      </c>
      <c r="E122" s="89">
        <f t="shared" si="12"/>
        <v>4</v>
      </c>
    </row>
    <row r="123" spans="2:5" ht="15" hidden="1" customHeight="1" x14ac:dyDescent="0.2">
      <c r="B123" s="141">
        <f t="shared" si="13"/>
        <v>44008</v>
      </c>
      <c r="C123" s="137">
        <f t="shared" si="10"/>
        <v>6</v>
      </c>
      <c r="D123" s="137">
        <f t="shared" si="11"/>
        <v>2020</v>
      </c>
      <c r="E123" s="89">
        <f t="shared" si="12"/>
        <v>5</v>
      </c>
    </row>
    <row r="124" spans="2:5" ht="15" hidden="1" customHeight="1" x14ac:dyDescent="0.2">
      <c r="B124" s="141">
        <f t="shared" si="13"/>
        <v>44009</v>
      </c>
      <c r="C124" s="137">
        <f t="shared" si="10"/>
        <v>6</v>
      </c>
      <c r="D124" s="137">
        <f t="shared" si="11"/>
        <v>2020</v>
      </c>
      <c r="E124" s="89">
        <f t="shared" si="12"/>
        <v>6</v>
      </c>
    </row>
    <row r="125" spans="2:5" ht="15" hidden="1" customHeight="1" x14ac:dyDescent="0.2">
      <c r="B125" s="141">
        <f t="shared" si="13"/>
        <v>44010</v>
      </c>
      <c r="C125" s="137">
        <f t="shared" si="10"/>
        <v>6</v>
      </c>
      <c r="D125" s="137">
        <f t="shared" si="11"/>
        <v>2020</v>
      </c>
      <c r="E125" s="89">
        <f t="shared" si="12"/>
        <v>7</v>
      </c>
    </row>
    <row r="126" spans="2:5" ht="15" hidden="1" customHeight="1" x14ac:dyDescent="0.2">
      <c r="B126" s="141">
        <f t="shared" si="13"/>
        <v>44011</v>
      </c>
      <c r="C126" s="137">
        <f t="shared" si="10"/>
        <v>6</v>
      </c>
      <c r="D126" s="137">
        <f t="shared" si="11"/>
        <v>2020</v>
      </c>
      <c r="E126" s="89">
        <f t="shared" si="12"/>
        <v>1</v>
      </c>
    </row>
    <row r="127" spans="2:5" ht="15" hidden="1" customHeight="1" x14ac:dyDescent="0.2">
      <c r="B127" s="141">
        <f t="shared" si="13"/>
        <v>44012</v>
      </c>
      <c r="C127" s="137">
        <f t="shared" si="10"/>
        <v>6</v>
      </c>
      <c r="D127" s="137">
        <f t="shared" si="11"/>
        <v>2020</v>
      </c>
      <c r="E127" s="89">
        <f t="shared" si="12"/>
        <v>2</v>
      </c>
    </row>
    <row r="128" spans="2:5" ht="15" hidden="1" customHeight="1" x14ac:dyDescent="0.2">
      <c r="B128" s="141">
        <f t="shared" si="13"/>
        <v>44013</v>
      </c>
      <c r="C128" s="137">
        <f t="shared" si="10"/>
        <v>7</v>
      </c>
      <c r="D128" s="137">
        <f t="shared" si="11"/>
        <v>2020</v>
      </c>
      <c r="E128" s="89">
        <f t="shared" si="12"/>
        <v>3</v>
      </c>
    </row>
    <row r="129" spans="2:5" ht="15" hidden="1" customHeight="1" x14ac:dyDescent="0.2">
      <c r="B129" s="141">
        <f t="shared" si="13"/>
        <v>44014</v>
      </c>
      <c r="C129" s="137">
        <f t="shared" si="10"/>
        <v>7</v>
      </c>
      <c r="D129" s="137">
        <f t="shared" si="11"/>
        <v>2020</v>
      </c>
      <c r="E129" s="89">
        <f t="shared" si="12"/>
        <v>4</v>
      </c>
    </row>
    <row r="130" spans="2:5" ht="15" hidden="1" customHeight="1" x14ac:dyDescent="0.2">
      <c r="B130" s="141">
        <f t="shared" si="13"/>
        <v>44015</v>
      </c>
      <c r="C130" s="137">
        <f t="shared" si="10"/>
        <v>7</v>
      </c>
      <c r="D130" s="137">
        <f t="shared" si="11"/>
        <v>2020</v>
      </c>
      <c r="E130" s="89">
        <f t="shared" si="12"/>
        <v>5</v>
      </c>
    </row>
    <row r="131" spans="2:5" ht="15" hidden="1" customHeight="1" x14ac:dyDescent="0.2">
      <c r="B131" s="141">
        <f t="shared" si="13"/>
        <v>44016</v>
      </c>
      <c r="C131" s="137">
        <f t="shared" si="10"/>
        <v>7</v>
      </c>
      <c r="D131" s="137">
        <f t="shared" si="11"/>
        <v>2020</v>
      </c>
      <c r="E131" s="89">
        <f t="shared" si="12"/>
        <v>6</v>
      </c>
    </row>
    <row r="132" spans="2:5" ht="15" hidden="1" customHeight="1" x14ac:dyDescent="0.2">
      <c r="B132" s="141">
        <f t="shared" si="13"/>
        <v>44017</v>
      </c>
      <c r="C132" s="137">
        <f t="shared" si="10"/>
        <v>7</v>
      </c>
      <c r="D132" s="137">
        <f t="shared" si="11"/>
        <v>2020</v>
      </c>
      <c r="E132" s="89">
        <f t="shared" si="12"/>
        <v>7</v>
      </c>
    </row>
    <row r="133" spans="2:5" ht="15" hidden="1" customHeight="1" x14ac:dyDescent="0.2">
      <c r="B133" s="141">
        <f t="shared" si="13"/>
        <v>44018</v>
      </c>
      <c r="C133" s="137">
        <f t="shared" si="10"/>
        <v>7</v>
      </c>
      <c r="D133" s="137">
        <f t="shared" si="11"/>
        <v>2020</v>
      </c>
      <c r="E133" s="89">
        <f t="shared" si="12"/>
        <v>1</v>
      </c>
    </row>
    <row r="134" spans="2:5" ht="15" hidden="1" customHeight="1" x14ac:dyDescent="0.2">
      <c r="B134" s="141">
        <f t="shared" si="13"/>
        <v>44019</v>
      </c>
      <c r="C134" s="137">
        <f t="shared" si="10"/>
        <v>7</v>
      </c>
      <c r="D134" s="137">
        <f t="shared" si="11"/>
        <v>2020</v>
      </c>
      <c r="E134" s="89">
        <f t="shared" si="12"/>
        <v>2</v>
      </c>
    </row>
    <row r="135" spans="2:5" ht="15" hidden="1" customHeight="1" x14ac:dyDescent="0.2">
      <c r="B135" s="141">
        <f t="shared" si="13"/>
        <v>44020</v>
      </c>
      <c r="C135" s="137">
        <f t="shared" ref="C135:C198" si="14">MONTH($B135)</f>
        <v>7</v>
      </c>
      <c r="D135" s="137">
        <f t="shared" ref="D135:D198" si="15">YEAR($B135)</f>
        <v>2020</v>
      </c>
      <c r="E135" s="89">
        <f t="shared" ref="E135:E198" si="16">WEEKDAY(B135,2)</f>
        <v>3</v>
      </c>
    </row>
    <row r="136" spans="2:5" ht="15" hidden="1" customHeight="1" x14ac:dyDescent="0.2">
      <c r="B136" s="141">
        <f t="shared" ref="B136:B199" si="17">B135+1</f>
        <v>44021</v>
      </c>
      <c r="C136" s="137">
        <f t="shared" si="14"/>
        <v>7</v>
      </c>
      <c r="D136" s="137">
        <f t="shared" si="15"/>
        <v>2020</v>
      </c>
      <c r="E136" s="89">
        <f t="shared" si="16"/>
        <v>4</v>
      </c>
    </row>
    <row r="137" spans="2:5" ht="15" hidden="1" customHeight="1" x14ac:dyDescent="0.2">
      <c r="B137" s="141">
        <f t="shared" si="17"/>
        <v>44022</v>
      </c>
      <c r="C137" s="137">
        <f t="shared" si="14"/>
        <v>7</v>
      </c>
      <c r="D137" s="137">
        <f t="shared" si="15"/>
        <v>2020</v>
      </c>
      <c r="E137" s="89">
        <f t="shared" si="16"/>
        <v>5</v>
      </c>
    </row>
    <row r="138" spans="2:5" ht="15" hidden="1" customHeight="1" x14ac:dyDescent="0.2">
      <c r="B138" s="141">
        <f t="shared" si="17"/>
        <v>44023</v>
      </c>
      <c r="C138" s="137">
        <f t="shared" si="14"/>
        <v>7</v>
      </c>
      <c r="D138" s="137">
        <f t="shared" si="15"/>
        <v>2020</v>
      </c>
      <c r="E138" s="89">
        <f t="shared" si="16"/>
        <v>6</v>
      </c>
    </row>
    <row r="139" spans="2:5" ht="15" hidden="1" customHeight="1" x14ac:dyDescent="0.2">
      <c r="B139" s="141">
        <f t="shared" si="17"/>
        <v>44024</v>
      </c>
      <c r="C139" s="137">
        <f t="shared" si="14"/>
        <v>7</v>
      </c>
      <c r="D139" s="137">
        <f t="shared" si="15"/>
        <v>2020</v>
      </c>
      <c r="E139" s="89">
        <f t="shared" si="16"/>
        <v>7</v>
      </c>
    </row>
    <row r="140" spans="2:5" ht="15" hidden="1" customHeight="1" x14ac:dyDescent="0.2">
      <c r="B140" s="141">
        <f t="shared" si="17"/>
        <v>44025</v>
      </c>
      <c r="C140" s="137">
        <f t="shared" si="14"/>
        <v>7</v>
      </c>
      <c r="D140" s="137">
        <f t="shared" si="15"/>
        <v>2020</v>
      </c>
      <c r="E140" s="89">
        <f t="shared" si="16"/>
        <v>1</v>
      </c>
    </row>
    <row r="141" spans="2:5" ht="15" hidden="1" customHeight="1" x14ac:dyDescent="0.2">
      <c r="B141" s="141">
        <f t="shared" si="17"/>
        <v>44026</v>
      </c>
      <c r="C141" s="137">
        <f t="shared" si="14"/>
        <v>7</v>
      </c>
      <c r="D141" s="137">
        <f t="shared" si="15"/>
        <v>2020</v>
      </c>
      <c r="E141" s="89">
        <f t="shared" si="16"/>
        <v>2</v>
      </c>
    </row>
    <row r="142" spans="2:5" ht="15" hidden="1" customHeight="1" x14ac:dyDescent="0.2">
      <c r="B142" s="141">
        <f t="shared" si="17"/>
        <v>44027</v>
      </c>
      <c r="C142" s="137">
        <f t="shared" si="14"/>
        <v>7</v>
      </c>
      <c r="D142" s="137">
        <f t="shared" si="15"/>
        <v>2020</v>
      </c>
      <c r="E142" s="89">
        <f t="shared" si="16"/>
        <v>3</v>
      </c>
    </row>
    <row r="143" spans="2:5" ht="15" hidden="1" customHeight="1" x14ac:dyDescent="0.2">
      <c r="B143" s="141">
        <f t="shared" si="17"/>
        <v>44028</v>
      </c>
      <c r="C143" s="137">
        <f t="shared" si="14"/>
        <v>7</v>
      </c>
      <c r="D143" s="137">
        <f t="shared" si="15"/>
        <v>2020</v>
      </c>
      <c r="E143" s="89">
        <f t="shared" si="16"/>
        <v>4</v>
      </c>
    </row>
    <row r="144" spans="2:5" ht="15" hidden="1" customHeight="1" x14ac:dyDescent="0.2">
      <c r="B144" s="141">
        <f t="shared" si="17"/>
        <v>44029</v>
      </c>
      <c r="C144" s="137">
        <f t="shared" si="14"/>
        <v>7</v>
      </c>
      <c r="D144" s="137">
        <f t="shared" si="15"/>
        <v>2020</v>
      </c>
      <c r="E144" s="89">
        <f t="shared" si="16"/>
        <v>5</v>
      </c>
    </row>
    <row r="145" spans="2:5" ht="15" hidden="1" customHeight="1" x14ac:dyDescent="0.2">
      <c r="B145" s="141">
        <f t="shared" si="17"/>
        <v>44030</v>
      </c>
      <c r="C145" s="137">
        <f t="shared" si="14"/>
        <v>7</v>
      </c>
      <c r="D145" s="137">
        <f t="shared" si="15"/>
        <v>2020</v>
      </c>
      <c r="E145" s="89">
        <f t="shared" si="16"/>
        <v>6</v>
      </c>
    </row>
    <row r="146" spans="2:5" ht="15" hidden="1" customHeight="1" x14ac:dyDescent="0.2">
      <c r="B146" s="141">
        <f t="shared" si="17"/>
        <v>44031</v>
      </c>
      <c r="C146" s="137">
        <f t="shared" si="14"/>
        <v>7</v>
      </c>
      <c r="D146" s="137">
        <f t="shared" si="15"/>
        <v>2020</v>
      </c>
      <c r="E146" s="89">
        <f t="shared" si="16"/>
        <v>7</v>
      </c>
    </row>
    <row r="147" spans="2:5" ht="15" hidden="1" customHeight="1" x14ac:dyDescent="0.2">
      <c r="B147" s="141">
        <f t="shared" si="17"/>
        <v>44032</v>
      </c>
      <c r="C147" s="137">
        <f t="shared" si="14"/>
        <v>7</v>
      </c>
      <c r="D147" s="137">
        <f t="shared" si="15"/>
        <v>2020</v>
      </c>
      <c r="E147" s="89">
        <f t="shared" si="16"/>
        <v>1</v>
      </c>
    </row>
    <row r="148" spans="2:5" ht="15" hidden="1" customHeight="1" x14ac:dyDescent="0.2">
      <c r="B148" s="141">
        <f t="shared" si="17"/>
        <v>44033</v>
      </c>
      <c r="C148" s="137">
        <f t="shared" si="14"/>
        <v>7</v>
      </c>
      <c r="D148" s="137">
        <f t="shared" si="15"/>
        <v>2020</v>
      </c>
      <c r="E148" s="89">
        <f t="shared" si="16"/>
        <v>2</v>
      </c>
    </row>
    <row r="149" spans="2:5" ht="15" hidden="1" customHeight="1" x14ac:dyDescent="0.2">
      <c r="B149" s="141">
        <f t="shared" si="17"/>
        <v>44034</v>
      </c>
      <c r="C149" s="137">
        <f t="shared" si="14"/>
        <v>7</v>
      </c>
      <c r="D149" s="137">
        <f t="shared" si="15"/>
        <v>2020</v>
      </c>
      <c r="E149" s="89">
        <f t="shared" si="16"/>
        <v>3</v>
      </c>
    </row>
    <row r="150" spans="2:5" ht="15" hidden="1" customHeight="1" x14ac:dyDescent="0.2">
      <c r="B150" s="141">
        <f t="shared" si="17"/>
        <v>44035</v>
      </c>
      <c r="C150" s="137">
        <f t="shared" si="14"/>
        <v>7</v>
      </c>
      <c r="D150" s="137">
        <f t="shared" si="15"/>
        <v>2020</v>
      </c>
      <c r="E150" s="89">
        <f t="shared" si="16"/>
        <v>4</v>
      </c>
    </row>
    <row r="151" spans="2:5" ht="15" hidden="1" customHeight="1" x14ac:dyDescent="0.2">
      <c r="B151" s="141">
        <f t="shared" si="17"/>
        <v>44036</v>
      </c>
      <c r="C151" s="137">
        <f t="shared" si="14"/>
        <v>7</v>
      </c>
      <c r="D151" s="137">
        <f t="shared" si="15"/>
        <v>2020</v>
      </c>
      <c r="E151" s="89">
        <f t="shared" si="16"/>
        <v>5</v>
      </c>
    </row>
    <row r="152" spans="2:5" ht="15" hidden="1" customHeight="1" x14ac:dyDescent="0.2">
      <c r="B152" s="141">
        <f t="shared" si="17"/>
        <v>44037</v>
      </c>
      <c r="C152" s="137">
        <f t="shared" si="14"/>
        <v>7</v>
      </c>
      <c r="D152" s="137">
        <f t="shared" si="15"/>
        <v>2020</v>
      </c>
      <c r="E152" s="89">
        <f t="shared" si="16"/>
        <v>6</v>
      </c>
    </row>
    <row r="153" spans="2:5" ht="15" hidden="1" customHeight="1" x14ac:dyDescent="0.2">
      <c r="B153" s="141">
        <f t="shared" si="17"/>
        <v>44038</v>
      </c>
      <c r="C153" s="137">
        <f t="shared" si="14"/>
        <v>7</v>
      </c>
      <c r="D153" s="137">
        <f t="shared" si="15"/>
        <v>2020</v>
      </c>
      <c r="E153" s="89">
        <f t="shared" si="16"/>
        <v>7</v>
      </c>
    </row>
    <row r="154" spans="2:5" ht="15" hidden="1" customHeight="1" x14ac:dyDescent="0.2">
      <c r="B154" s="141">
        <f t="shared" si="17"/>
        <v>44039</v>
      </c>
      <c r="C154" s="137">
        <f t="shared" si="14"/>
        <v>7</v>
      </c>
      <c r="D154" s="137">
        <f t="shared" si="15"/>
        <v>2020</v>
      </c>
      <c r="E154" s="89">
        <f t="shared" si="16"/>
        <v>1</v>
      </c>
    </row>
    <row r="155" spans="2:5" ht="15" hidden="1" customHeight="1" x14ac:dyDescent="0.2">
      <c r="B155" s="141">
        <f t="shared" si="17"/>
        <v>44040</v>
      </c>
      <c r="C155" s="137">
        <f t="shared" si="14"/>
        <v>7</v>
      </c>
      <c r="D155" s="137">
        <f t="shared" si="15"/>
        <v>2020</v>
      </c>
      <c r="E155" s="89">
        <f t="shared" si="16"/>
        <v>2</v>
      </c>
    </row>
    <row r="156" spans="2:5" ht="15" hidden="1" customHeight="1" x14ac:dyDescent="0.2">
      <c r="B156" s="141">
        <f t="shared" si="17"/>
        <v>44041</v>
      </c>
      <c r="C156" s="137">
        <f t="shared" si="14"/>
        <v>7</v>
      </c>
      <c r="D156" s="137">
        <f t="shared" si="15"/>
        <v>2020</v>
      </c>
      <c r="E156" s="89">
        <f t="shared" si="16"/>
        <v>3</v>
      </c>
    </row>
    <row r="157" spans="2:5" ht="15" hidden="1" customHeight="1" x14ac:dyDescent="0.2">
      <c r="B157" s="141">
        <f t="shared" si="17"/>
        <v>44042</v>
      </c>
      <c r="C157" s="137">
        <f t="shared" si="14"/>
        <v>7</v>
      </c>
      <c r="D157" s="137">
        <f t="shared" si="15"/>
        <v>2020</v>
      </c>
      <c r="E157" s="89">
        <f t="shared" si="16"/>
        <v>4</v>
      </c>
    </row>
    <row r="158" spans="2:5" ht="15" hidden="1" customHeight="1" x14ac:dyDescent="0.2">
      <c r="B158" s="141">
        <f t="shared" si="17"/>
        <v>44043</v>
      </c>
      <c r="C158" s="137">
        <f t="shared" si="14"/>
        <v>7</v>
      </c>
      <c r="D158" s="137">
        <f t="shared" si="15"/>
        <v>2020</v>
      </c>
      <c r="E158" s="89">
        <f t="shared" si="16"/>
        <v>5</v>
      </c>
    </row>
    <row r="159" spans="2:5" ht="15" hidden="1" customHeight="1" x14ac:dyDescent="0.2">
      <c r="B159" s="141">
        <f t="shared" si="17"/>
        <v>44044</v>
      </c>
      <c r="C159" s="137">
        <f t="shared" si="14"/>
        <v>8</v>
      </c>
      <c r="D159" s="137">
        <f t="shared" si="15"/>
        <v>2020</v>
      </c>
      <c r="E159" s="89">
        <f t="shared" si="16"/>
        <v>6</v>
      </c>
    </row>
    <row r="160" spans="2:5" ht="15" hidden="1" customHeight="1" x14ac:dyDescent="0.2">
      <c r="B160" s="141">
        <f t="shared" si="17"/>
        <v>44045</v>
      </c>
      <c r="C160" s="137">
        <f t="shared" si="14"/>
        <v>8</v>
      </c>
      <c r="D160" s="137">
        <f t="shared" si="15"/>
        <v>2020</v>
      </c>
      <c r="E160" s="89">
        <f t="shared" si="16"/>
        <v>7</v>
      </c>
    </row>
    <row r="161" spans="2:5" ht="15" hidden="1" customHeight="1" x14ac:dyDescent="0.2">
      <c r="B161" s="141">
        <f t="shared" si="17"/>
        <v>44046</v>
      </c>
      <c r="C161" s="137">
        <f t="shared" si="14"/>
        <v>8</v>
      </c>
      <c r="D161" s="137">
        <f t="shared" si="15"/>
        <v>2020</v>
      </c>
      <c r="E161" s="89">
        <f t="shared" si="16"/>
        <v>1</v>
      </c>
    </row>
    <row r="162" spans="2:5" ht="15" hidden="1" customHeight="1" x14ac:dyDescent="0.2">
      <c r="B162" s="141">
        <f t="shared" si="17"/>
        <v>44047</v>
      </c>
      <c r="C162" s="137">
        <f t="shared" si="14"/>
        <v>8</v>
      </c>
      <c r="D162" s="137">
        <f t="shared" si="15"/>
        <v>2020</v>
      </c>
      <c r="E162" s="89">
        <f t="shared" si="16"/>
        <v>2</v>
      </c>
    </row>
    <row r="163" spans="2:5" ht="15" hidden="1" customHeight="1" x14ac:dyDescent="0.2">
      <c r="B163" s="141">
        <f t="shared" si="17"/>
        <v>44048</v>
      </c>
      <c r="C163" s="137">
        <f t="shared" si="14"/>
        <v>8</v>
      </c>
      <c r="D163" s="137">
        <f t="shared" si="15"/>
        <v>2020</v>
      </c>
      <c r="E163" s="89">
        <f t="shared" si="16"/>
        <v>3</v>
      </c>
    </row>
    <row r="164" spans="2:5" ht="15" hidden="1" customHeight="1" x14ac:dyDescent="0.2">
      <c r="B164" s="141">
        <f t="shared" si="17"/>
        <v>44049</v>
      </c>
      <c r="C164" s="137">
        <f t="shared" si="14"/>
        <v>8</v>
      </c>
      <c r="D164" s="137">
        <f t="shared" si="15"/>
        <v>2020</v>
      </c>
      <c r="E164" s="89">
        <f t="shared" si="16"/>
        <v>4</v>
      </c>
    </row>
    <row r="165" spans="2:5" ht="15" hidden="1" customHeight="1" x14ac:dyDescent="0.2">
      <c r="B165" s="141">
        <f t="shared" si="17"/>
        <v>44050</v>
      </c>
      <c r="C165" s="137">
        <f t="shared" si="14"/>
        <v>8</v>
      </c>
      <c r="D165" s="137">
        <f t="shared" si="15"/>
        <v>2020</v>
      </c>
      <c r="E165" s="89">
        <f t="shared" si="16"/>
        <v>5</v>
      </c>
    </row>
    <row r="166" spans="2:5" ht="15" hidden="1" customHeight="1" x14ac:dyDescent="0.2">
      <c r="B166" s="141">
        <f t="shared" si="17"/>
        <v>44051</v>
      </c>
      <c r="C166" s="137">
        <f t="shared" si="14"/>
        <v>8</v>
      </c>
      <c r="D166" s="137">
        <f t="shared" si="15"/>
        <v>2020</v>
      </c>
      <c r="E166" s="89">
        <f t="shared" si="16"/>
        <v>6</v>
      </c>
    </row>
    <row r="167" spans="2:5" ht="15" hidden="1" customHeight="1" x14ac:dyDescent="0.2">
      <c r="B167" s="141">
        <f t="shared" si="17"/>
        <v>44052</v>
      </c>
      <c r="C167" s="137">
        <f t="shared" si="14"/>
        <v>8</v>
      </c>
      <c r="D167" s="137">
        <f t="shared" si="15"/>
        <v>2020</v>
      </c>
      <c r="E167" s="89">
        <f t="shared" si="16"/>
        <v>7</v>
      </c>
    </row>
    <row r="168" spans="2:5" ht="15" hidden="1" customHeight="1" x14ac:dyDescent="0.2">
      <c r="B168" s="141">
        <f t="shared" si="17"/>
        <v>44053</v>
      </c>
      <c r="C168" s="137">
        <f t="shared" si="14"/>
        <v>8</v>
      </c>
      <c r="D168" s="137">
        <f t="shared" si="15"/>
        <v>2020</v>
      </c>
      <c r="E168" s="89">
        <f t="shared" si="16"/>
        <v>1</v>
      </c>
    </row>
    <row r="169" spans="2:5" ht="15" hidden="1" customHeight="1" x14ac:dyDescent="0.2">
      <c r="B169" s="141">
        <f t="shared" si="17"/>
        <v>44054</v>
      </c>
      <c r="C169" s="137">
        <f t="shared" si="14"/>
        <v>8</v>
      </c>
      <c r="D169" s="137">
        <f t="shared" si="15"/>
        <v>2020</v>
      </c>
      <c r="E169" s="89">
        <f t="shared" si="16"/>
        <v>2</v>
      </c>
    </row>
    <row r="170" spans="2:5" ht="15" hidden="1" customHeight="1" x14ac:dyDescent="0.2">
      <c r="B170" s="141">
        <f t="shared" si="17"/>
        <v>44055</v>
      </c>
      <c r="C170" s="137">
        <f t="shared" si="14"/>
        <v>8</v>
      </c>
      <c r="D170" s="137">
        <f t="shared" si="15"/>
        <v>2020</v>
      </c>
      <c r="E170" s="89">
        <f t="shared" si="16"/>
        <v>3</v>
      </c>
    </row>
    <row r="171" spans="2:5" ht="15" hidden="1" customHeight="1" x14ac:dyDescent="0.2">
      <c r="B171" s="141">
        <f t="shared" si="17"/>
        <v>44056</v>
      </c>
      <c r="C171" s="137">
        <f t="shared" si="14"/>
        <v>8</v>
      </c>
      <c r="D171" s="137">
        <f t="shared" si="15"/>
        <v>2020</v>
      </c>
      <c r="E171" s="89">
        <f t="shared" si="16"/>
        <v>4</v>
      </c>
    </row>
    <row r="172" spans="2:5" ht="15" hidden="1" customHeight="1" x14ac:dyDescent="0.2">
      <c r="B172" s="141">
        <f t="shared" si="17"/>
        <v>44057</v>
      </c>
      <c r="C172" s="137">
        <f t="shared" si="14"/>
        <v>8</v>
      </c>
      <c r="D172" s="137">
        <f t="shared" si="15"/>
        <v>2020</v>
      </c>
      <c r="E172" s="89">
        <f t="shared" si="16"/>
        <v>5</v>
      </c>
    </row>
    <row r="173" spans="2:5" ht="15" hidden="1" customHeight="1" x14ac:dyDescent="0.2">
      <c r="B173" s="141">
        <f t="shared" si="17"/>
        <v>44058</v>
      </c>
      <c r="C173" s="137">
        <f t="shared" si="14"/>
        <v>8</v>
      </c>
      <c r="D173" s="137">
        <f t="shared" si="15"/>
        <v>2020</v>
      </c>
      <c r="E173" s="89">
        <f t="shared" si="16"/>
        <v>6</v>
      </c>
    </row>
    <row r="174" spans="2:5" ht="15" hidden="1" customHeight="1" x14ac:dyDescent="0.2">
      <c r="B174" s="141">
        <f t="shared" si="17"/>
        <v>44059</v>
      </c>
      <c r="C174" s="137">
        <f t="shared" si="14"/>
        <v>8</v>
      </c>
      <c r="D174" s="137">
        <f t="shared" si="15"/>
        <v>2020</v>
      </c>
      <c r="E174" s="89">
        <f t="shared" si="16"/>
        <v>7</v>
      </c>
    </row>
    <row r="175" spans="2:5" ht="15" hidden="1" customHeight="1" x14ac:dyDescent="0.2">
      <c r="B175" s="141">
        <f t="shared" si="17"/>
        <v>44060</v>
      </c>
      <c r="C175" s="137">
        <f t="shared" si="14"/>
        <v>8</v>
      </c>
      <c r="D175" s="137">
        <f t="shared" si="15"/>
        <v>2020</v>
      </c>
      <c r="E175" s="89">
        <f t="shared" si="16"/>
        <v>1</v>
      </c>
    </row>
    <row r="176" spans="2:5" ht="15" hidden="1" customHeight="1" x14ac:dyDescent="0.2">
      <c r="B176" s="141">
        <f t="shared" si="17"/>
        <v>44061</v>
      </c>
      <c r="C176" s="137">
        <f t="shared" si="14"/>
        <v>8</v>
      </c>
      <c r="D176" s="137">
        <f t="shared" si="15"/>
        <v>2020</v>
      </c>
      <c r="E176" s="89">
        <f t="shared" si="16"/>
        <v>2</v>
      </c>
    </row>
    <row r="177" spans="2:5" ht="15" hidden="1" customHeight="1" x14ac:dyDescent="0.2">
      <c r="B177" s="141">
        <f t="shared" si="17"/>
        <v>44062</v>
      </c>
      <c r="C177" s="137">
        <f t="shared" si="14"/>
        <v>8</v>
      </c>
      <c r="D177" s="137">
        <f t="shared" si="15"/>
        <v>2020</v>
      </c>
      <c r="E177" s="89">
        <f t="shared" si="16"/>
        <v>3</v>
      </c>
    </row>
    <row r="178" spans="2:5" ht="15" hidden="1" customHeight="1" x14ac:dyDescent="0.2">
      <c r="B178" s="141">
        <f t="shared" si="17"/>
        <v>44063</v>
      </c>
      <c r="C178" s="137">
        <f t="shared" si="14"/>
        <v>8</v>
      </c>
      <c r="D178" s="137">
        <f t="shared" si="15"/>
        <v>2020</v>
      </c>
      <c r="E178" s="89">
        <f t="shared" si="16"/>
        <v>4</v>
      </c>
    </row>
    <row r="179" spans="2:5" ht="15" hidden="1" customHeight="1" x14ac:dyDescent="0.2">
      <c r="B179" s="141">
        <f t="shared" si="17"/>
        <v>44064</v>
      </c>
      <c r="C179" s="137">
        <f t="shared" si="14"/>
        <v>8</v>
      </c>
      <c r="D179" s="137">
        <f t="shared" si="15"/>
        <v>2020</v>
      </c>
      <c r="E179" s="89">
        <f t="shared" si="16"/>
        <v>5</v>
      </c>
    </row>
    <row r="180" spans="2:5" ht="15" hidden="1" customHeight="1" x14ac:dyDescent="0.2">
      <c r="B180" s="141">
        <f t="shared" si="17"/>
        <v>44065</v>
      </c>
      <c r="C180" s="137">
        <f t="shared" si="14"/>
        <v>8</v>
      </c>
      <c r="D180" s="137">
        <f t="shared" si="15"/>
        <v>2020</v>
      </c>
      <c r="E180" s="89">
        <f t="shared" si="16"/>
        <v>6</v>
      </c>
    </row>
    <row r="181" spans="2:5" ht="15" hidden="1" customHeight="1" x14ac:dyDescent="0.2">
      <c r="B181" s="141">
        <f t="shared" si="17"/>
        <v>44066</v>
      </c>
      <c r="C181" s="137">
        <f t="shared" si="14"/>
        <v>8</v>
      </c>
      <c r="D181" s="137">
        <f t="shared" si="15"/>
        <v>2020</v>
      </c>
      <c r="E181" s="89">
        <f t="shared" si="16"/>
        <v>7</v>
      </c>
    </row>
    <row r="182" spans="2:5" ht="15" hidden="1" customHeight="1" x14ac:dyDescent="0.2">
      <c r="B182" s="141">
        <f t="shared" si="17"/>
        <v>44067</v>
      </c>
      <c r="C182" s="137">
        <f t="shared" si="14"/>
        <v>8</v>
      </c>
      <c r="D182" s="137">
        <f t="shared" si="15"/>
        <v>2020</v>
      </c>
      <c r="E182" s="89">
        <f t="shared" si="16"/>
        <v>1</v>
      </c>
    </row>
    <row r="183" spans="2:5" ht="15" hidden="1" customHeight="1" x14ac:dyDescent="0.2">
      <c r="B183" s="141">
        <f t="shared" si="17"/>
        <v>44068</v>
      </c>
      <c r="C183" s="137">
        <f t="shared" si="14"/>
        <v>8</v>
      </c>
      <c r="D183" s="137">
        <f t="shared" si="15"/>
        <v>2020</v>
      </c>
      <c r="E183" s="89">
        <f t="shared" si="16"/>
        <v>2</v>
      </c>
    </row>
    <row r="184" spans="2:5" ht="15" hidden="1" customHeight="1" x14ac:dyDescent="0.2">
      <c r="B184" s="141">
        <f t="shared" si="17"/>
        <v>44069</v>
      </c>
      <c r="C184" s="137">
        <f t="shared" si="14"/>
        <v>8</v>
      </c>
      <c r="D184" s="137">
        <f t="shared" si="15"/>
        <v>2020</v>
      </c>
      <c r="E184" s="89">
        <f t="shared" si="16"/>
        <v>3</v>
      </c>
    </row>
    <row r="185" spans="2:5" ht="15" hidden="1" customHeight="1" x14ac:dyDescent="0.2">
      <c r="B185" s="141">
        <f t="shared" si="17"/>
        <v>44070</v>
      </c>
      <c r="C185" s="137">
        <f t="shared" si="14"/>
        <v>8</v>
      </c>
      <c r="D185" s="137">
        <f t="shared" si="15"/>
        <v>2020</v>
      </c>
      <c r="E185" s="89">
        <f t="shared" si="16"/>
        <v>4</v>
      </c>
    </row>
    <row r="186" spans="2:5" ht="15" hidden="1" customHeight="1" x14ac:dyDescent="0.2">
      <c r="B186" s="141">
        <f t="shared" si="17"/>
        <v>44071</v>
      </c>
      <c r="C186" s="137">
        <f t="shared" si="14"/>
        <v>8</v>
      </c>
      <c r="D186" s="137">
        <f t="shared" si="15"/>
        <v>2020</v>
      </c>
      <c r="E186" s="89">
        <f t="shared" si="16"/>
        <v>5</v>
      </c>
    </row>
    <row r="187" spans="2:5" ht="15" hidden="1" customHeight="1" x14ac:dyDescent="0.2">
      <c r="B187" s="141">
        <f t="shared" si="17"/>
        <v>44072</v>
      </c>
      <c r="C187" s="137">
        <f t="shared" si="14"/>
        <v>8</v>
      </c>
      <c r="D187" s="137">
        <f t="shared" si="15"/>
        <v>2020</v>
      </c>
      <c r="E187" s="89">
        <f t="shared" si="16"/>
        <v>6</v>
      </c>
    </row>
    <row r="188" spans="2:5" ht="15" hidden="1" customHeight="1" x14ac:dyDescent="0.2">
      <c r="B188" s="141">
        <f t="shared" si="17"/>
        <v>44073</v>
      </c>
      <c r="C188" s="137">
        <f t="shared" si="14"/>
        <v>8</v>
      </c>
      <c r="D188" s="137">
        <f t="shared" si="15"/>
        <v>2020</v>
      </c>
      <c r="E188" s="89">
        <f t="shared" si="16"/>
        <v>7</v>
      </c>
    </row>
    <row r="189" spans="2:5" ht="15" hidden="1" customHeight="1" x14ac:dyDescent="0.2">
      <c r="B189" s="141">
        <f t="shared" si="17"/>
        <v>44074</v>
      </c>
      <c r="C189" s="137">
        <f t="shared" si="14"/>
        <v>8</v>
      </c>
      <c r="D189" s="137">
        <f t="shared" si="15"/>
        <v>2020</v>
      </c>
      <c r="E189" s="89">
        <f t="shared" si="16"/>
        <v>1</v>
      </c>
    </row>
    <row r="190" spans="2:5" ht="15" hidden="1" customHeight="1" x14ac:dyDescent="0.2">
      <c r="B190" s="141">
        <f t="shared" si="17"/>
        <v>44075</v>
      </c>
      <c r="C190" s="137">
        <f t="shared" si="14"/>
        <v>9</v>
      </c>
      <c r="D190" s="137">
        <f t="shared" si="15"/>
        <v>2020</v>
      </c>
      <c r="E190" s="89">
        <f t="shared" si="16"/>
        <v>2</v>
      </c>
    </row>
    <row r="191" spans="2:5" ht="15" hidden="1" customHeight="1" x14ac:dyDescent="0.2">
      <c r="B191" s="141">
        <f t="shared" si="17"/>
        <v>44076</v>
      </c>
      <c r="C191" s="137">
        <f t="shared" si="14"/>
        <v>9</v>
      </c>
      <c r="D191" s="137">
        <f t="shared" si="15"/>
        <v>2020</v>
      </c>
      <c r="E191" s="89">
        <f t="shared" si="16"/>
        <v>3</v>
      </c>
    </row>
    <row r="192" spans="2:5" ht="15" hidden="1" customHeight="1" x14ac:dyDescent="0.2">
      <c r="B192" s="141">
        <f t="shared" si="17"/>
        <v>44077</v>
      </c>
      <c r="C192" s="137">
        <f t="shared" si="14"/>
        <v>9</v>
      </c>
      <c r="D192" s="137">
        <f t="shared" si="15"/>
        <v>2020</v>
      </c>
      <c r="E192" s="89">
        <f t="shared" si="16"/>
        <v>4</v>
      </c>
    </row>
    <row r="193" spans="2:5" ht="15" hidden="1" customHeight="1" x14ac:dyDescent="0.2">
      <c r="B193" s="141">
        <f t="shared" si="17"/>
        <v>44078</v>
      </c>
      <c r="C193" s="137">
        <f t="shared" si="14"/>
        <v>9</v>
      </c>
      <c r="D193" s="137">
        <f t="shared" si="15"/>
        <v>2020</v>
      </c>
      <c r="E193" s="89">
        <f t="shared" si="16"/>
        <v>5</v>
      </c>
    </row>
    <row r="194" spans="2:5" ht="15" hidden="1" customHeight="1" x14ac:dyDescent="0.2">
      <c r="B194" s="141">
        <f t="shared" si="17"/>
        <v>44079</v>
      </c>
      <c r="C194" s="137">
        <f t="shared" si="14"/>
        <v>9</v>
      </c>
      <c r="D194" s="137">
        <f t="shared" si="15"/>
        <v>2020</v>
      </c>
      <c r="E194" s="89">
        <f t="shared" si="16"/>
        <v>6</v>
      </c>
    </row>
    <row r="195" spans="2:5" ht="15" hidden="1" customHeight="1" x14ac:dyDescent="0.2">
      <c r="B195" s="141">
        <f t="shared" si="17"/>
        <v>44080</v>
      </c>
      <c r="C195" s="137">
        <f t="shared" si="14"/>
        <v>9</v>
      </c>
      <c r="D195" s="137">
        <f t="shared" si="15"/>
        <v>2020</v>
      </c>
      <c r="E195" s="89">
        <f t="shared" si="16"/>
        <v>7</v>
      </c>
    </row>
    <row r="196" spans="2:5" ht="15" hidden="1" customHeight="1" x14ac:dyDescent="0.2">
      <c r="B196" s="141">
        <f t="shared" si="17"/>
        <v>44081</v>
      </c>
      <c r="C196" s="137">
        <f t="shared" si="14"/>
        <v>9</v>
      </c>
      <c r="D196" s="137">
        <f t="shared" si="15"/>
        <v>2020</v>
      </c>
      <c r="E196" s="89">
        <f t="shared" si="16"/>
        <v>1</v>
      </c>
    </row>
    <row r="197" spans="2:5" ht="15" hidden="1" customHeight="1" x14ac:dyDescent="0.2">
      <c r="B197" s="141">
        <f t="shared" si="17"/>
        <v>44082</v>
      </c>
      <c r="C197" s="137">
        <f t="shared" si="14"/>
        <v>9</v>
      </c>
      <c r="D197" s="137">
        <f t="shared" si="15"/>
        <v>2020</v>
      </c>
      <c r="E197" s="89">
        <f t="shared" si="16"/>
        <v>2</v>
      </c>
    </row>
    <row r="198" spans="2:5" ht="15" hidden="1" customHeight="1" x14ac:dyDescent="0.2">
      <c r="B198" s="141">
        <f t="shared" si="17"/>
        <v>44083</v>
      </c>
      <c r="C198" s="137">
        <f t="shared" si="14"/>
        <v>9</v>
      </c>
      <c r="D198" s="137">
        <f t="shared" si="15"/>
        <v>2020</v>
      </c>
      <c r="E198" s="89">
        <f t="shared" si="16"/>
        <v>3</v>
      </c>
    </row>
    <row r="199" spans="2:5" ht="15" hidden="1" customHeight="1" x14ac:dyDescent="0.2">
      <c r="B199" s="141">
        <f t="shared" si="17"/>
        <v>44084</v>
      </c>
      <c r="C199" s="137">
        <f t="shared" ref="C199:C262" si="18">MONTH($B199)</f>
        <v>9</v>
      </c>
      <c r="D199" s="137">
        <f t="shared" ref="D199:D262" si="19">YEAR($B199)</f>
        <v>2020</v>
      </c>
      <c r="E199" s="89">
        <f t="shared" ref="E199:E262" si="20">WEEKDAY(B199,2)</f>
        <v>4</v>
      </c>
    </row>
    <row r="200" spans="2:5" ht="15" hidden="1" customHeight="1" x14ac:dyDescent="0.2">
      <c r="B200" s="141">
        <f t="shared" ref="B200:B263" si="21">B199+1</f>
        <v>44085</v>
      </c>
      <c r="C200" s="137">
        <f t="shared" si="18"/>
        <v>9</v>
      </c>
      <c r="D200" s="137">
        <f t="shared" si="19"/>
        <v>2020</v>
      </c>
      <c r="E200" s="89">
        <f t="shared" si="20"/>
        <v>5</v>
      </c>
    </row>
    <row r="201" spans="2:5" ht="15" hidden="1" customHeight="1" x14ac:dyDescent="0.2">
      <c r="B201" s="141">
        <f t="shared" si="21"/>
        <v>44086</v>
      </c>
      <c r="C201" s="137">
        <f t="shared" si="18"/>
        <v>9</v>
      </c>
      <c r="D201" s="137">
        <f t="shared" si="19"/>
        <v>2020</v>
      </c>
      <c r="E201" s="89">
        <f t="shared" si="20"/>
        <v>6</v>
      </c>
    </row>
    <row r="202" spans="2:5" ht="15" hidden="1" customHeight="1" x14ac:dyDescent="0.2">
      <c r="B202" s="141">
        <f t="shared" si="21"/>
        <v>44087</v>
      </c>
      <c r="C202" s="137">
        <f t="shared" si="18"/>
        <v>9</v>
      </c>
      <c r="D202" s="137">
        <f t="shared" si="19"/>
        <v>2020</v>
      </c>
      <c r="E202" s="89">
        <f t="shared" si="20"/>
        <v>7</v>
      </c>
    </row>
    <row r="203" spans="2:5" ht="15" hidden="1" customHeight="1" x14ac:dyDescent="0.2">
      <c r="B203" s="141">
        <f t="shared" si="21"/>
        <v>44088</v>
      </c>
      <c r="C203" s="137">
        <f t="shared" si="18"/>
        <v>9</v>
      </c>
      <c r="D203" s="137">
        <f t="shared" si="19"/>
        <v>2020</v>
      </c>
      <c r="E203" s="89">
        <f t="shared" si="20"/>
        <v>1</v>
      </c>
    </row>
    <row r="204" spans="2:5" ht="15" hidden="1" customHeight="1" x14ac:dyDescent="0.2">
      <c r="B204" s="141">
        <f t="shared" si="21"/>
        <v>44089</v>
      </c>
      <c r="C204" s="137">
        <f t="shared" si="18"/>
        <v>9</v>
      </c>
      <c r="D204" s="137">
        <f t="shared" si="19"/>
        <v>2020</v>
      </c>
      <c r="E204" s="89">
        <f t="shared" si="20"/>
        <v>2</v>
      </c>
    </row>
    <row r="205" spans="2:5" ht="15" hidden="1" customHeight="1" x14ac:dyDescent="0.2">
      <c r="B205" s="141">
        <f t="shared" si="21"/>
        <v>44090</v>
      </c>
      <c r="C205" s="137">
        <f t="shared" si="18"/>
        <v>9</v>
      </c>
      <c r="D205" s="137">
        <f t="shared" si="19"/>
        <v>2020</v>
      </c>
      <c r="E205" s="89">
        <f t="shared" si="20"/>
        <v>3</v>
      </c>
    </row>
    <row r="206" spans="2:5" ht="15" hidden="1" customHeight="1" x14ac:dyDescent="0.2">
      <c r="B206" s="141">
        <f t="shared" si="21"/>
        <v>44091</v>
      </c>
      <c r="C206" s="137">
        <f t="shared" si="18"/>
        <v>9</v>
      </c>
      <c r="D206" s="137">
        <f t="shared" si="19"/>
        <v>2020</v>
      </c>
      <c r="E206" s="89">
        <f t="shared" si="20"/>
        <v>4</v>
      </c>
    </row>
    <row r="207" spans="2:5" ht="15" hidden="1" customHeight="1" x14ac:dyDescent="0.2">
      <c r="B207" s="141">
        <f t="shared" si="21"/>
        <v>44092</v>
      </c>
      <c r="C207" s="137">
        <f t="shared" si="18"/>
        <v>9</v>
      </c>
      <c r="D207" s="137">
        <f t="shared" si="19"/>
        <v>2020</v>
      </c>
      <c r="E207" s="89">
        <f t="shared" si="20"/>
        <v>5</v>
      </c>
    </row>
    <row r="208" spans="2:5" ht="15" hidden="1" customHeight="1" x14ac:dyDescent="0.2">
      <c r="B208" s="141">
        <f t="shared" si="21"/>
        <v>44093</v>
      </c>
      <c r="C208" s="137">
        <f t="shared" si="18"/>
        <v>9</v>
      </c>
      <c r="D208" s="137">
        <f t="shared" si="19"/>
        <v>2020</v>
      </c>
      <c r="E208" s="89">
        <f t="shared" si="20"/>
        <v>6</v>
      </c>
    </row>
    <row r="209" spans="2:5" ht="15" hidden="1" customHeight="1" x14ac:dyDescent="0.2">
      <c r="B209" s="141">
        <f t="shared" si="21"/>
        <v>44094</v>
      </c>
      <c r="C209" s="137">
        <f t="shared" si="18"/>
        <v>9</v>
      </c>
      <c r="D209" s="137">
        <f t="shared" si="19"/>
        <v>2020</v>
      </c>
      <c r="E209" s="89">
        <f t="shared" si="20"/>
        <v>7</v>
      </c>
    </row>
    <row r="210" spans="2:5" ht="15" hidden="1" customHeight="1" x14ac:dyDescent="0.2">
      <c r="B210" s="141">
        <f t="shared" si="21"/>
        <v>44095</v>
      </c>
      <c r="C210" s="137">
        <f t="shared" si="18"/>
        <v>9</v>
      </c>
      <c r="D210" s="137">
        <f t="shared" si="19"/>
        <v>2020</v>
      </c>
      <c r="E210" s="89">
        <f t="shared" si="20"/>
        <v>1</v>
      </c>
    </row>
    <row r="211" spans="2:5" ht="15" hidden="1" customHeight="1" x14ac:dyDescent="0.2">
      <c r="B211" s="141">
        <f t="shared" si="21"/>
        <v>44096</v>
      </c>
      <c r="C211" s="137">
        <f t="shared" si="18"/>
        <v>9</v>
      </c>
      <c r="D211" s="137">
        <f t="shared" si="19"/>
        <v>2020</v>
      </c>
      <c r="E211" s="89">
        <f t="shared" si="20"/>
        <v>2</v>
      </c>
    </row>
    <row r="212" spans="2:5" ht="15" hidden="1" customHeight="1" x14ac:dyDescent="0.2">
      <c r="B212" s="141">
        <f t="shared" si="21"/>
        <v>44097</v>
      </c>
      <c r="C212" s="137">
        <f t="shared" si="18"/>
        <v>9</v>
      </c>
      <c r="D212" s="137">
        <f t="shared" si="19"/>
        <v>2020</v>
      </c>
      <c r="E212" s="89">
        <f t="shared" si="20"/>
        <v>3</v>
      </c>
    </row>
    <row r="213" spans="2:5" ht="15" hidden="1" customHeight="1" x14ac:dyDescent="0.2">
      <c r="B213" s="141">
        <f t="shared" si="21"/>
        <v>44098</v>
      </c>
      <c r="C213" s="137">
        <f t="shared" si="18"/>
        <v>9</v>
      </c>
      <c r="D213" s="137">
        <f t="shared" si="19"/>
        <v>2020</v>
      </c>
      <c r="E213" s="89">
        <f t="shared" si="20"/>
        <v>4</v>
      </c>
    </row>
    <row r="214" spans="2:5" ht="15" hidden="1" customHeight="1" x14ac:dyDescent="0.2">
      <c r="B214" s="141">
        <f t="shared" si="21"/>
        <v>44099</v>
      </c>
      <c r="C214" s="137">
        <f t="shared" si="18"/>
        <v>9</v>
      </c>
      <c r="D214" s="137">
        <f t="shared" si="19"/>
        <v>2020</v>
      </c>
      <c r="E214" s="89">
        <f t="shared" si="20"/>
        <v>5</v>
      </c>
    </row>
    <row r="215" spans="2:5" ht="15" hidden="1" customHeight="1" x14ac:dyDescent="0.2">
      <c r="B215" s="141">
        <f t="shared" si="21"/>
        <v>44100</v>
      </c>
      <c r="C215" s="137">
        <f t="shared" si="18"/>
        <v>9</v>
      </c>
      <c r="D215" s="137">
        <f t="shared" si="19"/>
        <v>2020</v>
      </c>
      <c r="E215" s="89">
        <f t="shared" si="20"/>
        <v>6</v>
      </c>
    </row>
    <row r="216" spans="2:5" ht="15" hidden="1" customHeight="1" x14ac:dyDescent="0.2">
      <c r="B216" s="141">
        <f t="shared" si="21"/>
        <v>44101</v>
      </c>
      <c r="C216" s="137">
        <f t="shared" si="18"/>
        <v>9</v>
      </c>
      <c r="D216" s="137">
        <f t="shared" si="19"/>
        <v>2020</v>
      </c>
      <c r="E216" s="89">
        <f t="shared" si="20"/>
        <v>7</v>
      </c>
    </row>
    <row r="217" spans="2:5" ht="15" hidden="1" customHeight="1" x14ac:dyDescent="0.2">
      <c r="B217" s="141">
        <f t="shared" si="21"/>
        <v>44102</v>
      </c>
      <c r="C217" s="137">
        <f t="shared" si="18"/>
        <v>9</v>
      </c>
      <c r="D217" s="137">
        <f t="shared" si="19"/>
        <v>2020</v>
      </c>
      <c r="E217" s="89">
        <f t="shared" si="20"/>
        <v>1</v>
      </c>
    </row>
    <row r="218" spans="2:5" ht="15" hidden="1" customHeight="1" x14ac:dyDescent="0.2">
      <c r="B218" s="141">
        <f t="shared" si="21"/>
        <v>44103</v>
      </c>
      <c r="C218" s="137">
        <f t="shared" si="18"/>
        <v>9</v>
      </c>
      <c r="D218" s="137">
        <f t="shared" si="19"/>
        <v>2020</v>
      </c>
      <c r="E218" s="89">
        <f t="shared" si="20"/>
        <v>2</v>
      </c>
    </row>
    <row r="219" spans="2:5" ht="15" hidden="1" customHeight="1" x14ac:dyDescent="0.2">
      <c r="B219" s="141">
        <f t="shared" si="21"/>
        <v>44104</v>
      </c>
      <c r="C219" s="137">
        <f t="shared" si="18"/>
        <v>9</v>
      </c>
      <c r="D219" s="137">
        <f t="shared" si="19"/>
        <v>2020</v>
      </c>
      <c r="E219" s="89">
        <f t="shared" si="20"/>
        <v>3</v>
      </c>
    </row>
    <row r="220" spans="2:5" ht="15" hidden="1" customHeight="1" x14ac:dyDescent="0.2">
      <c r="B220" s="141">
        <f t="shared" si="21"/>
        <v>44105</v>
      </c>
      <c r="C220" s="137">
        <f t="shared" si="18"/>
        <v>10</v>
      </c>
      <c r="D220" s="137">
        <f t="shared" si="19"/>
        <v>2020</v>
      </c>
      <c r="E220" s="89">
        <f t="shared" si="20"/>
        <v>4</v>
      </c>
    </row>
    <row r="221" spans="2:5" ht="15" hidden="1" customHeight="1" x14ac:dyDescent="0.2">
      <c r="B221" s="141">
        <f t="shared" si="21"/>
        <v>44106</v>
      </c>
      <c r="C221" s="137">
        <f t="shared" si="18"/>
        <v>10</v>
      </c>
      <c r="D221" s="137">
        <f t="shared" si="19"/>
        <v>2020</v>
      </c>
      <c r="E221" s="89">
        <f t="shared" si="20"/>
        <v>5</v>
      </c>
    </row>
    <row r="222" spans="2:5" ht="15" hidden="1" customHeight="1" x14ac:dyDescent="0.2">
      <c r="B222" s="141">
        <f t="shared" si="21"/>
        <v>44107</v>
      </c>
      <c r="C222" s="137">
        <f t="shared" si="18"/>
        <v>10</v>
      </c>
      <c r="D222" s="137">
        <f t="shared" si="19"/>
        <v>2020</v>
      </c>
      <c r="E222" s="89">
        <f t="shared" si="20"/>
        <v>6</v>
      </c>
    </row>
    <row r="223" spans="2:5" ht="15" hidden="1" customHeight="1" x14ac:dyDescent="0.2">
      <c r="B223" s="141">
        <f t="shared" si="21"/>
        <v>44108</v>
      </c>
      <c r="C223" s="137">
        <f t="shared" si="18"/>
        <v>10</v>
      </c>
      <c r="D223" s="137">
        <f t="shared" si="19"/>
        <v>2020</v>
      </c>
      <c r="E223" s="89">
        <f t="shared" si="20"/>
        <v>7</v>
      </c>
    </row>
    <row r="224" spans="2:5" ht="15" hidden="1" customHeight="1" x14ac:dyDescent="0.2">
      <c r="B224" s="141">
        <f t="shared" si="21"/>
        <v>44109</v>
      </c>
      <c r="C224" s="137">
        <f t="shared" si="18"/>
        <v>10</v>
      </c>
      <c r="D224" s="137">
        <f t="shared" si="19"/>
        <v>2020</v>
      </c>
      <c r="E224" s="89">
        <f t="shared" si="20"/>
        <v>1</v>
      </c>
    </row>
    <row r="225" spans="2:5" ht="15" hidden="1" customHeight="1" x14ac:dyDescent="0.2">
      <c r="B225" s="141">
        <f t="shared" si="21"/>
        <v>44110</v>
      </c>
      <c r="C225" s="137">
        <f t="shared" si="18"/>
        <v>10</v>
      </c>
      <c r="D225" s="137">
        <f t="shared" si="19"/>
        <v>2020</v>
      </c>
      <c r="E225" s="89">
        <f t="shared" si="20"/>
        <v>2</v>
      </c>
    </row>
    <row r="226" spans="2:5" ht="15" hidden="1" customHeight="1" x14ac:dyDescent="0.2">
      <c r="B226" s="141">
        <f t="shared" si="21"/>
        <v>44111</v>
      </c>
      <c r="C226" s="137">
        <f t="shared" si="18"/>
        <v>10</v>
      </c>
      <c r="D226" s="137">
        <f t="shared" si="19"/>
        <v>2020</v>
      </c>
      <c r="E226" s="89">
        <f t="shared" si="20"/>
        <v>3</v>
      </c>
    </row>
    <row r="227" spans="2:5" ht="15" hidden="1" customHeight="1" x14ac:dyDescent="0.2">
      <c r="B227" s="141">
        <f t="shared" si="21"/>
        <v>44112</v>
      </c>
      <c r="C227" s="137">
        <f t="shared" si="18"/>
        <v>10</v>
      </c>
      <c r="D227" s="137">
        <f t="shared" si="19"/>
        <v>2020</v>
      </c>
      <c r="E227" s="89">
        <f t="shared" si="20"/>
        <v>4</v>
      </c>
    </row>
    <row r="228" spans="2:5" ht="15" hidden="1" customHeight="1" x14ac:dyDescent="0.2">
      <c r="B228" s="141">
        <f t="shared" si="21"/>
        <v>44113</v>
      </c>
      <c r="C228" s="137">
        <f t="shared" si="18"/>
        <v>10</v>
      </c>
      <c r="D228" s="137">
        <f t="shared" si="19"/>
        <v>2020</v>
      </c>
      <c r="E228" s="89">
        <f t="shared" si="20"/>
        <v>5</v>
      </c>
    </row>
    <row r="229" spans="2:5" ht="15" hidden="1" customHeight="1" x14ac:dyDescent="0.2">
      <c r="B229" s="141">
        <f t="shared" si="21"/>
        <v>44114</v>
      </c>
      <c r="C229" s="137">
        <f t="shared" si="18"/>
        <v>10</v>
      </c>
      <c r="D229" s="137">
        <f t="shared" si="19"/>
        <v>2020</v>
      </c>
      <c r="E229" s="89">
        <f t="shared" si="20"/>
        <v>6</v>
      </c>
    </row>
    <row r="230" spans="2:5" ht="15" hidden="1" customHeight="1" x14ac:dyDescent="0.2">
      <c r="B230" s="141">
        <f t="shared" si="21"/>
        <v>44115</v>
      </c>
      <c r="C230" s="137">
        <f t="shared" si="18"/>
        <v>10</v>
      </c>
      <c r="D230" s="137">
        <f t="shared" si="19"/>
        <v>2020</v>
      </c>
      <c r="E230" s="89">
        <f t="shared" si="20"/>
        <v>7</v>
      </c>
    </row>
    <row r="231" spans="2:5" ht="15" hidden="1" customHeight="1" x14ac:dyDescent="0.2">
      <c r="B231" s="141">
        <f t="shared" si="21"/>
        <v>44116</v>
      </c>
      <c r="C231" s="137">
        <f t="shared" si="18"/>
        <v>10</v>
      </c>
      <c r="D231" s="137">
        <f t="shared" si="19"/>
        <v>2020</v>
      </c>
      <c r="E231" s="89">
        <f t="shared" si="20"/>
        <v>1</v>
      </c>
    </row>
    <row r="232" spans="2:5" ht="15" hidden="1" customHeight="1" x14ac:dyDescent="0.2">
      <c r="B232" s="141">
        <f t="shared" si="21"/>
        <v>44117</v>
      </c>
      <c r="C232" s="137">
        <f t="shared" si="18"/>
        <v>10</v>
      </c>
      <c r="D232" s="137">
        <f t="shared" si="19"/>
        <v>2020</v>
      </c>
      <c r="E232" s="89">
        <f t="shared" si="20"/>
        <v>2</v>
      </c>
    </row>
    <row r="233" spans="2:5" ht="15" hidden="1" customHeight="1" x14ac:dyDescent="0.2">
      <c r="B233" s="141">
        <f t="shared" si="21"/>
        <v>44118</v>
      </c>
      <c r="C233" s="137">
        <f t="shared" si="18"/>
        <v>10</v>
      </c>
      <c r="D233" s="137">
        <f t="shared" si="19"/>
        <v>2020</v>
      </c>
      <c r="E233" s="89">
        <f t="shared" si="20"/>
        <v>3</v>
      </c>
    </row>
    <row r="234" spans="2:5" ht="15" hidden="1" customHeight="1" x14ac:dyDescent="0.2">
      <c r="B234" s="141">
        <f t="shared" si="21"/>
        <v>44119</v>
      </c>
      <c r="C234" s="137">
        <f t="shared" si="18"/>
        <v>10</v>
      </c>
      <c r="D234" s="137">
        <f t="shared" si="19"/>
        <v>2020</v>
      </c>
      <c r="E234" s="89">
        <f t="shared" si="20"/>
        <v>4</v>
      </c>
    </row>
    <row r="235" spans="2:5" ht="15" hidden="1" customHeight="1" x14ac:dyDescent="0.2">
      <c r="B235" s="141">
        <f t="shared" si="21"/>
        <v>44120</v>
      </c>
      <c r="C235" s="137">
        <f t="shared" si="18"/>
        <v>10</v>
      </c>
      <c r="D235" s="137">
        <f t="shared" si="19"/>
        <v>2020</v>
      </c>
      <c r="E235" s="89">
        <f t="shared" si="20"/>
        <v>5</v>
      </c>
    </row>
    <row r="236" spans="2:5" ht="15" hidden="1" customHeight="1" x14ac:dyDescent="0.2">
      <c r="B236" s="141">
        <f t="shared" si="21"/>
        <v>44121</v>
      </c>
      <c r="C236" s="137">
        <f t="shared" si="18"/>
        <v>10</v>
      </c>
      <c r="D236" s="137">
        <f t="shared" si="19"/>
        <v>2020</v>
      </c>
      <c r="E236" s="89">
        <f t="shared" si="20"/>
        <v>6</v>
      </c>
    </row>
    <row r="237" spans="2:5" ht="15" hidden="1" customHeight="1" x14ac:dyDescent="0.2">
      <c r="B237" s="141">
        <f t="shared" si="21"/>
        <v>44122</v>
      </c>
      <c r="C237" s="137">
        <f t="shared" si="18"/>
        <v>10</v>
      </c>
      <c r="D237" s="137">
        <f t="shared" si="19"/>
        <v>2020</v>
      </c>
      <c r="E237" s="89">
        <f t="shared" si="20"/>
        <v>7</v>
      </c>
    </row>
    <row r="238" spans="2:5" ht="15" hidden="1" customHeight="1" x14ac:dyDescent="0.2">
      <c r="B238" s="141">
        <f t="shared" si="21"/>
        <v>44123</v>
      </c>
      <c r="C238" s="137">
        <f t="shared" si="18"/>
        <v>10</v>
      </c>
      <c r="D238" s="137">
        <f t="shared" si="19"/>
        <v>2020</v>
      </c>
      <c r="E238" s="89">
        <f t="shared" si="20"/>
        <v>1</v>
      </c>
    </row>
    <row r="239" spans="2:5" ht="15" hidden="1" customHeight="1" x14ac:dyDescent="0.2">
      <c r="B239" s="141">
        <f t="shared" si="21"/>
        <v>44124</v>
      </c>
      <c r="C239" s="137">
        <f t="shared" si="18"/>
        <v>10</v>
      </c>
      <c r="D239" s="137">
        <f t="shared" si="19"/>
        <v>2020</v>
      </c>
      <c r="E239" s="89">
        <f t="shared" si="20"/>
        <v>2</v>
      </c>
    </row>
    <row r="240" spans="2:5" ht="15" hidden="1" customHeight="1" x14ac:dyDescent="0.2">
      <c r="B240" s="141">
        <f t="shared" si="21"/>
        <v>44125</v>
      </c>
      <c r="C240" s="137">
        <f t="shared" si="18"/>
        <v>10</v>
      </c>
      <c r="D240" s="137">
        <f t="shared" si="19"/>
        <v>2020</v>
      </c>
      <c r="E240" s="89">
        <f t="shared" si="20"/>
        <v>3</v>
      </c>
    </row>
    <row r="241" spans="2:5" ht="15" hidden="1" customHeight="1" x14ac:dyDescent="0.2">
      <c r="B241" s="141">
        <f t="shared" si="21"/>
        <v>44126</v>
      </c>
      <c r="C241" s="137">
        <f t="shared" si="18"/>
        <v>10</v>
      </c>
      <c r="D241" s="137">
        <f t="shared" si="19"/>
        <v>2020</v>
      </c>
      <c r="E241" s="89">
        <f t="shared" si="20"/>
        <v>4</v>
      </c>
    </row>
    <row r="242" spans="2:5" ht="15" hidden="1" customHeight="1" x14ac:dyDescent="0.2">
      <c r="B242" s="141">
        <f t="shared" si="21"/>
        <v>44127</v>
      </c>
      <c r="C242" s="137">
        <f t="shared" si="18"/>
        <v>10</v>
      </c>
      <c r="D242" s="137">
        <f t="shared" si="19"/>
        <v>2020</v>
      </c>
      <c r="E242" s="89">
        <f t="shared" si="20"/>
        <v>5</v>
      </c>
    </row>
    <row r="243" spans="2:5" ht="15" hidden="1" customHeight="1" x14ac:dyDescent="0.2">
      <c r="B243" s="141">
        <f t="shared" si="21"/>
        <v>44128</v>
      </c>
      <c r="C243" s="137">
        <f t="shared" si="18"/>
        <v>10</v>
      </c>
      <c r="D243" s="137">
        <f t="shared" si="19"/>
        <v>2020</v>
      </c>
      <c r="E243" s="89">
        <f t="shared" si="20"/>
        <v>6</v>
      </c>
    </row>
    <row r="244" spans="2:5" ht="15" hidden="1" customHeight="1" x14ac:dyDescent="0.2">
      <c r="B244" s="141">
        <f t="shared" si="21"/>
        <v>44129</v>
      </c>
      <c r="C244" s="137">
        <f t="shared" si="18"/>
        <v>10</v>
      </c>
      <c r="D244" s="137">
        <f t="shared" si="19"/>
        <v>2020</v>
      </c>
      <c r="E244" s="89">
        <f t="shared" si="20"/>
        <v>7</v>
      </c>
    </row>
    <row r="245" spans="2:5" ht="15" hidden="1" customHeight="1" x14ac:dyDescent="0.2">
      <c r="B245" s="141">
        <f t="shared" si="21"/>
        <v>44130</v>
      </c>
      <c r="C245" s="137">
        <f t="shared" si="18"/>
        <v>10</v>
      </c>
      <c r="D245" s="137">
        <f t="shared" si="19"/>
        <v>2020</v>
      </c>
      <c r="E245" s="89">
        <f t="shared" si="20"/>
        <v>1</v>
      </c>
    </row>
    <row r="246" spans="2:5" ht="15" hidden="1" customHeight="1" x14ac:dyDescent="0.2">
      <c r="B246" s="141">
        <f t="shared" si="21"/>
        <v>44131</v>
      </c>
      <c r="C246" s="137">
        <f t="shared" si="18"/>
        <v>10</v>
      </c>
      <c r="D246" s="137">
        <f t="shared" si="19"/>
        <v>2020</v>
      </c>
      <c r="E246" s="89">
        <f t="shared" si="20"/>
        <v>2</v>
      </c>
    </row>
    <row r="247" spans="2:5" ht="15" hidden="1" customHeight="1" x14ac:dyDescent="0.2">
      <c r="B247" s="141">
        <f t="shared" si="21"/>
        <v>44132</v>
      </c>
      <c r="C247" s="137">
        <f t="shared" si="18"/>
        <v>10</v>
      </c>
      <c r="D247" s="137">
        <f t="shared" si="19"/>
        <v>2020</v>
      </c>
      <c r="E247" s="89">
        <f t="shared" si="20"/>
        <v>3</v>
      </c>
    </row>
    <row r="248" spans="2:5" ht="15" hidden="1" customHeight="1" x14ac:dyDescent="0.2">
      <c r="B248" s="141">
        <f t="shared" si="21"/>
        <v>44133</v>
      </c>
      <c r="C248" s="137">
        <f t="shared" si="18"/>
        <v>10</v>
      </c>
      <c r="D248" s="137">
        <f t="shared" si="19"/>
        <v>2020</v>
      </c>
      <c r="E248" s="89">
        <f t="shared" si="20"/>
        <v>4</v>
      </c>
    </row>
    <row r="249" spans="2:5" ht="15" hidden="1" customHeight="1" x14ac:dyDescent="0.2">
      <c r="B249" s="141">
        <f t="shared" si="21"/>
        <v>44134</v>
      </c>
      <c r="C249" s="137">
        <f t="shared" si="18"/>
        <v>10</v>
      </c>
      <c r="D249" s="137">
        <f t="shared" si="19"/>
        <v>2020</v>
      </c>
      <c r="E249" s="89">
        <f t="shared" si="20"/>
        <v>5</v>
      </c>
    </row>
    <row r="250" spans="2:5" ht="15" hidden="1" customHeight="1" x14ac:dyDescent="0.2">
      <c r="B250" s="141">
        <f t="shared" si="21"/>
        <v>44135</v>
      </c>
      <c r="C250" s="137">
        <f t="shared" si="18"/>
        <v>10</v>
      </c>
      <c r="D250" s="137">
        <f t="shared" si="19"/>
        <v>2020</v>
      </c>
      <c r="E250" s="89">
        <f t="shared" si="20"/>
        <v>6</v>
      </c>
    </row>
    <row r="251" spans="2:5" ht="15" hidden="1" customHeight="1" x14ac:dyDescent="0.2">
      <c r="B251" s="141">
        <f t="shared" si="21"/>
        <v>44136</v>
      </c>
      <c r="C251" s="137">
        <f t="shared" si="18"/>
        <v>11</v>
      </c>
      <c r="D251" s="137">
        <f t="shared" si="19"/>
        <v>2020</v>
      </c>
      <c r="E251" s="89">
        <f t="shared" si="20"/>
        <v>7</v>
      </c>
    </row>
    <row r="252" spans="2:5" ht="15" hidden="1" customHeight="1" x14ac:dyDescent="0.2">
      <c r="B252" s="141">
        <f t="shared" si="21"/>
        <v>44137</v>
      </c>
      <c r="C252" s="137">
        <f t="shared" si="18"/>
        <v>11</v>
      </c>
      <c r="D252" s="137">
        <f t="shared" si="19"/>
        <v>2020</v>
      </c>
      <c r="E252" s="89">
        <f t="shared" si="20"/>
        <v>1</v>
      </c>
    </row>
    <row r="253" spans="2:5" ht="15" hidden="1" customHeight="1" x14ac:dyDescent="0.2">
      <c r="B253" s="141">
        <f t="shared" si="21"/>
        <v>44138</v>
      </c>
      <c r="C253" s="137">
        <f t="shared" si="18"/>
        <v>11</v>
      </c>
      <c r="D253" s="137">
        <f t="shared" si="19"/>
        <v>2020</v>
      </c>
      <c r="E253" s="89">
        <f t="shared" si="20"/>
        <v>2</v>
      </c>
    </row>
    <row r="254" spans="2:5" ht="15" hidden="1" customHeight="1" x14ac:dyDescent="0.2">
      <c r="B254" s="141">
        <f t="shared" si="21"/>
        <v>44139</v>
      </c>
      <c r="C254" s="137">
        <f t="shared" si="18"/>
        <v>11</v>
      </c>
      <c r="D254" s="137">
        <f t="shared" si="19"/>
        <v>2020</v>
      </c>
      <c r="E254" s="89">
        <f t="shared" si="20"/>
        <v>3</v>
      </c>
    </row>
    <row r="255" spans="2:5" ht="15" hidden="1" customHeight="1" x14ac:dyDescent="0.2">
      <c r="B255" s="141">
        <f t="shared" si="21"/>
        <v>44140</v>
      </c>
      <c r="C255" s="137">
        <f t="shared" si="18"/>
        <v>11</v>
      </c>
      <c r="D255" s="137">
        <f t="shared" si="19"/>
        <v>2020</v>
      </c>
      <c r="E255" s="89">
        <f t="shared" si="20"/>
        <v>4</v>
      </c>
    </row>
    <row r="256" spans="2:5" ht="15" hidden="1" customHeight="1" x14ac:dyDescent="0.2">
      <c r="B256" s="141">
        <f t="shared" si="21"/>
        <v>44141</v>
      </c>
      <c r="C256" s="137">
        <f t="shared" si="18"/>
        <v>11</v>
      </c>
      <c r="D256" s="137">
        <f t="shared" si="19"/>
        <v>2020</v>
      </c>
      <c r="E256" s="89">
        <f t="shared" si="20"/>
        <v>5</v>
      </c>
    </row>
    <row r="257" spans="2:5" ht="15" hidden="1" customHeight="1" x14ac:dyDescent="0.2">
      <c r="B257" s="141">
        <f t="shared" si="21"/>
        <v>44142</v>
      </c>
      <c r="C257" s="137">
        <f t="shared" si="18"/>
        <v>11</v>
      </c>
      <c r="D257" s="137">
        <f t="shared" si="19"/>
        <v>2020</v>
      </c>
      <c r="E257" s="89">
        <f t="shared" si="20"/>
        <v>6</v>
      </c>
    </row>
    <row r="258" spans="2:5" ht="15" hidden="1" customHeight="1" x14ac:dyDescent="0.2">
      <c r="B258" s="141">
        <f t="shared" si="21"/>
        <v>44143</v>
      </c>
      <c r="C258" s="137">
        <f t="shared" si="18"/>
        <v>11</v>
      </c>
      <c r="D258" s="137">
        <f t="shared" si="19"/>
        <v>2020</v>
      </c>
      <c r="E258" s="89">
        <f t="shared" si="20"/>
        <v>7</v>
      </c>
    </row>
    <row r="259" spans="2:5" ht="15" hidden="1" customHeight="1" x14ac:dyDescent="0.2">
      <c r="B259" s="141">
        <f t="shared" si="21"/>
        <v>44144</v>
      </c>
      <c r="C259" s="137">
        <f t="shared" si="18"/>
        <v>11</v>
      </c>
      <c r="D259" s="137">
        <f t="shared" si="19"/>
        <v>2020</v>
      </c>
      <c r="E259" s="89">
        <f t="shared" si="20"/>
        <v>1</v>
      </c>
    </row>
    <row r="260" spans="2:5" ht="15" hidden="1" customHeight="1" x14ac:dyDescent="0.2">
      <c r="B260" s="141">
        <f t="shared" si="21"/>
        <v>44145</v>
      </c>
      <c r="C260" s="137">
        <f t="shared" si="18"/>
        <v>11</v>
      </c>
      <c r="D260" s="137">
        <f t="shared" si="19"/>
        <v>2020</v>
      </c>
      <c r="E260" s="89">
        <f t="shared" si="20"/>
        <v>2</v>
      </c>
    </row>
    <row r="261" spans="2:5" ht="15" hidden="1" customHeight="1" x14ac:dyDescent="0.2">
      <c r="B261" s="141">
        <f t="shared" si="21"/>
        <v>44146</v>
      </c>
      <c r="C261" s="137">
        <f t="shared" si="18"/>
        <v>11</v>
      </c>
      <c r="D261" s="137">
        <f t="shared" si="19"/>
        <v>2020</v>
      </c>
      <c r="E261" s="89">
        <f t="shared" si="20"/>
        <v>3</v>
      </c>
    </row>
    <row r="262" spans="2:5" ht="15" hidden="1" customHeight="1" x14ac:dyDescent="0.2">
      <c r="B262" s="141">
        <f t="shared" si="21"/>
        <v>44147</v>
      </c>
      <c r="C262" s="137">
        <f t="shared" si="18"/>
        <v>11</v>
      </c>
      <c r="D262" s="137">
        <f t="shared" si="19"/>
        <v>2020</v>
      </c>
      <c r="E262" s="89">
        <f t="shared" si="20"/>
        <v>4</v>
      </c>
    </row>
    <row r="263" spans="2:5" ht="15" hidden="1" customHeight="1" x14ac:dyDescent="0.2">
      <c r="B263" s="141">
        <f t="shared" si="21"/>
        <v>44148</v>
      </c>
      <c r="C263" s="137">
        <f t="shared" ref="C263:C326" si="22">MONTH($B263)</f>
        <v>11</v>
      </c>
      <c r="D263" s="137">
        <f t="shared" ref="D263:D326" si="23">YEAR($B263)</f>
        <v>2020</v>
      </c>
      <c r="E263" s="89">
        <f t="shared" ref="E263:E326" si="24">WEEKDAY(B263,2)</f>
        <v>5</v>
      </c>
    </row>
    <row r="264" spans="2:5" ht="15" hidden="1" customHeight="1" x14ac:dyDescent="0.2">
      <c r="B264" s="141">
        <f t="shared" ref="B264:B327" si="25">B263+1</f>
        <v>44149</v>
      </c>
      <c r="C264" s="137">
        <f t="shared" si="22"/>
        <v>11</v>
      </c>
      <c r="D264" s="137">
        <f t="shared" si="23"/>
        <v>2020</v>
      </c>
      <c r="E264" s="89">
        <f t="shared" si="24"/>
        <v>6</v>
      </c>
    </row>
    <row r="265" spans="2:5" ht="15" hidden="1" customHeight="1" x14ac:dyDescent="0.2">
      <c r="B265" s="141">
        <f t="shared" si="25"/>
        <v>44150</v>
      </c>
      <c r="C265" s="137">
        <f t="shared" si="22"/>
        <v>11</v>
      </c>
      <c r="D265" s="137">
        <f t="shared" si="23"/>
        <v>2020</v>
      </c>
      <c r="E265" s="89">
        <f t="shared" si="24"/>
        <v>7</v>
      </c>
    </row>
    <row r="266" spans="2:5" ht="15" hidden="1" customHeight="1" x14ac:dyDescent="0.2">
      <c r="B266" s="141">
        <f t="shared" si="25"/>
        <v>44151</v>
      </c>
      <c r="C266" s="137">
        <f t="shared" si="22"/>
        <v>11</v>
      </c>
      <c r="D266" s="137">
        <f t="shared" si="23"/>
        <v>2020</v>
      </c>
      <c r="E266" s="89">
        <f t="shared" si="24"/>
        <v>1</v>
      </c>
    </row>
    <row r="267" spans="2:5" ht="15" hidden="1" customHeight="1" x14ac:dyDescent="0.2">
      <c r="B267" s="141">
        <f t="shared" si="25"/>
        <v>44152</v>
      </c>
      <c r="C267" s="137">
        <f t="shared" si="22"/>
        <v>11</v>
      </c>
      <c r="D267" s="137">
        <f t="shared" si="23"/>
        <v>2020</v>
      </c>
      <c r="E267" s="89">
        <f t="shared" si="24"/>
        <v>2</v>
      </c>
    </row>
    <row r="268" spans="2:5" ht="15" hidden="1" customHeight="1" x14ac:dyDescent="0.2">
      <c r="B268" s="141">
        <f t="shared" si="25"/>
        <v>44153</v>
      </c>
      <c r="C268" s="137">
        <f t="shared" si="22"/>
        <v>11</v>
      </c>
      <c r="D268" s="137">
        <f t="shared" si="23"/>
        <v>2020</v>
      </c>
      <c r="E268" s="89">
        <f t="shared" si="24"/>
        <v>3</v>
      </c>
    </row>
    <row r="269" spans="2:5" ht="15" hidden="1" customHeight="1" x14ac:dyDescent="0.2">
      <c r="B269" s="141">
        <f t="shared" si="25"/>
        <v>44154</v>
      </c>
      <c r="C269" s="137">
        <f t="shared" si="22"/>
        <v>11</v>
      </c>
      <c r="D269" s="137">
        <f t="shared" si="23"/>
        <v>2020</v>
      </c>
      <c r="E269" s="89">
        <f t="shared" si="24"/>
        <v>4</v>
      </c>
    </row>
    <row r="270" spans="2:5" ht="15" hidden="1" customHeight="1" x14ac:dyDescent="0.2">
      <c r="B270" s="141">
        <f t="shared" si="25"/>
        <v>44155</v>
      </c>
      <c r="C270" s="137">
        <f t="shared" si="22"/>
        <v>11</v>
      </c>
      <c r="D270" s="137">
        <f t="shared" si="23"/>
        <v>2020</v>
      </c>
      <c r="E270" s="89">
        <f t="shared" si="24"/>
        <v>5</v>
      </c>
    </row>
    <row r="271" spans="2:5" ht="15" hidden="1" customHeight="1" x14ac:dyDescent="0.2">
      <c r="B271" s="141">
        <f t="shared" si="25"/>
        <v>44156</v>
      </c>
      <c r="C271" s="137">
        <f t="shared" si="22"/>
        <v>11</v>
      </c>
      <c r="D271" s="137">
        <f t="shared" si="23"/>
        <v>2020</v>
      </c>
      <c r="E271" s="89">
        <f t="shared" si="24"/>
        <v>6</v>
      </c>
    </row>
    <row r="272" spans="2:5" ht="15" hidden="1" customHeight="1" x14ac:dyDescent="0.2">
      <c r="B272" s="141">
        <f t="shared" si="25"/>
        <v>44157</v>
      </c>
      <c r="C272" s="137">
        <f t="shared" si="22"/>
        <v>11</v>
      </c>
      <c r="D272" s="137">
        <f t="shared" si="23"/>
        <v>2020</v>
      </c>
      <c r="E272" s="89">
        <f t="shared" si="24"/>
        <v>7</v>
      </c>
    </row>
    <row r="273" spans="2:5" ht="15" hidden="1" customHeight="1" x14ac:dyDescent="0.2">
      <c r="B273" s="141">
        <f t="shared" si="25"/>
        <v>44158</v>
      </c>
      <c r="C273" s="137">
        <f t="shared" si="22"/>
        <v>11</v>
      </c>
      <c r="D273" s="137">
        <f t="shared" si="23"/>
        <v>2020</v>
      </c>
      <c r="E273" s="89">
        <f t="shared" si="24"/>
        <v>1</v>
      </c>
    </row>
    <row r="274" spans="2:5" ht="15" hidden="1" customHeight="1" x14ac:dyDescent="0.2">
      <c r="B274" s="141">
        <f t="shared" si="25"/>
        <v>44159</v>
      </c>
      <c r="C274" s="137">
        <f t="shared" si="22"/>
        <v>11</v>
      </c>
      <c r="D274" s="137">
        <f t="shared" si="23"/>
        <v>2020</v>
      </c>
      <c r="E274" s="89">
        <f t="shared" si="24"/>
        <v>2</v>
      </c>
    </row>
    <row r="275" spans="2:5" ht="15" hidden="1" customHeight="1" x14ac:dyDescent="0.2">
      <c r="B275" s="141">
        <f t="shared" si="25"/>
        <v>44160</v>
      </c>
      <c r="C275" s="137">
        <f t="shared" si="22"/>
        <v>11</v>
      </c>
      <c r="D275" s="137">
        <f t="shared" si="23"/>
        <v>2020</v>
      </c>
      <c r="E275" s="89">
        <f t="shared" si="24"/>
        <v>3</v>
      </c>
    </row>
    <row r="276" spans="2:5" ht="15" hidden="1" customHeight="1" x14ac:dyDescent="0.2">
      <c r="B276" s="141">
        <f t="shared" si="25"/>
        <v>44161</v>
      </c>
      <c r="C276" s="137">
        <f t="shared" si="22"/>
        <v>11</v>
      </c>
      <c r="D276" s="137">
        <f t="shared" si="23"/>
        <v>2020</v>
      </c>
      <c r="E276" s="89">
        <f t="shared" si="24"/>
        <v>4</v>
      </c>
    </row>
    <row r="277" spans="2:5" ht="15" hidden="1" customHeight="1" x14ac:dyDescent="0.2">
      <c r="B277" s="141">
        <f t="shared" si="25"/>
        <v>44162</v>
      </c>
      <c r="C277" s="137">
        <f t="shared" si="22"/>
        <v>11</v>
      </c>
      <c r="D277" s="137">
        <f t="shared" si="23"/>
        <v>2020</v>
      </c>
      <c r="E277" s="89">
        <f t="shared" si="24"/>
        <v>5</v>
      </c>
    </row>
    <row r="278" spans="2:5" ht="15" hidden="1" customHeight="1" x14ac:dyDescent="0.2">
      <c r="B278" s="141">
        <f t="shared" si="25"/>
        <v>44163</v>
      </c>
      <c r="C278" s="137">
        <f t="shared" si="22"/>
        <v>11</v>
      </c>
      <c r="D278" s="137">
        <f t="shared" si="23"/>
        <v>2020</v>
      </c>
      <c r="E278" s="89">
        <f t="shared" si="24"/>
        <v>6</v>
      </c>
    </row>
    <row r="279" spans="2:5" ht="15" hidden="1" customHeight="1" x14ac:dyDescent="0.2">
      <c r="B279" s="141">
        <f t="shared" si="25"/>
        <v>44164</v>
      </c>
      <c r="C279" s="137">
        <f t="shared" si="22"/>
        <v>11</v>
      </c>
      <c r="D279" s="137">
        <f t="shared" si="23"/>
        <v>2020</v>
      </c>
      <c r="E279" s="89">
        <f t="shared" si="24"/>
        <v>7</v>
      </c>
    </row>
    <row r="280" spans="2:5" ht="15" hidden="1" customHeight="1" x14ac:dyDescent="0.2">
      <c r="B280" s="141">
        <f t="shared" si="25"/>
        <v>44165</v>
      </c>
      <c r="C280" s="137">
        <f t="shared" si="22"/>
        <v>11</v>
      </c>
      <c r="D280" s="137">
        <f t="shared" si="23"/>
        <v>2020</v>
      </c>
      <c r="E280" s="89">
        <f t="shared" si="24"/>
        <v>1</v>
      </c>
    </row>
    <row r="281" spans="2:5" ht="15" hidden="1" customHeight="1" x14ac:dyDescent="0.2">
      <c r="B281" s="141">
        <f t="shared" si="25"/>
        <v>44166</v>
      </c>
      <c r="C281" s="137">
        <f t="shared" si="22"/>
        <v>12</v>
      </c>
      <c r="D281" s="137">
        <f t="shared" si="23"/>
        <v>2020</v>
      </c>
      <c r="E281" s="89">
        <f t="shared" si="24"/>
        <v>2</v>
      </c>
    </row>
    <row r="282" spans="2:5" ht="15" hidden="1" customHeight="1" x14ac:dyDescent="0.2">
      <c r="B282" s="141">
        <f t="shared" si="25"/>
        <v>44167</v>
      </c>
      <c r="C282" s="137">
        <f t="shared" si="22"/>
        <v>12</v>
      </c>
      <c r="D282" s="137">
        <f t="shared" si="23"/>
        <v>2020</v>
      </c>
      <c r="E282" s="89">
        <f t="shared" si="24"/>
        <v>3</v>
      </c>
    </row>
    <row r="283" spans="2:5" ht="15" hidden="1" customHeight="1" x14ac:dyDescent="0.2">
      <c r="B283" s="141">
        <f t="shared" si="25"/>
        <v>44168</v>
      </c>
      <c r="C283" s="137">
        <f t="shared" si="22"/>
        <v>12</v>
      </c>
      <c r="D283" s="137">
        <f t="shared" si="23"/>
        <v>2020</v>
      </c>
      <c r="E283" s="89">
        <f t="shared" si="24"/>
        <v>4</v>
      </c>
    </row>
    <row r="284" spans="2:5" ht="15" hidden="1" customHeight="1" x14ac:dyDescent="0.2">
      <c r="B284" s="141">
        <f t="shared" si="25"/>
        <v>44169</v>
      </c>
      <c r="C284" s="137">
        <f t="shared" si="22"/>
        <v>12</v>
      </c>
      <c r="D284" s="137">
        <f t="shared" si="23"/>
        <v>2020</v>
      </c>
      <c r="E284" s="89">
        <f t="shared" si="24"/>
        <v>5</v>
      </c>
    </row>
    <row r="285" spans="2:5" ht="15" hidden="1" customHeight="1" x14ac:dyDescent="0.2">
      <c r="B285" s="141">
        <f t="shared" si="25"/>
        <v>44170</v>
      </c>
      <c r="C285" s="137">
        <f t="shared" si="22"/>
        <v>12</v>
      </c>
      <c r="D285" s="137">
        <f t="shared" si="23"/>
        <v>2020</v>
      </c>
      <c r="E285" s="89">
        <f t="shared" si="24"/>
        <v>6</v>
      </c>
    </row>
    <row r="286" spans="2:5" ht="15" hidden="1" customHeight="1" x14ac:dyDescent="0.2">
      <c r="B286" s="141">
        <f t="shared" si="25"/>
        <v>44171</v>
      </c>
      <c r="C286" s="137">
        <f t="shared" si="22"/>
        <v>12</v>
      </c>
      <c r="D286" s="137">
        <f t="shared" si="23"/>
        <v>2020</v>
      </c>
      <c r="E286" s="89">
        <f t="shared" si="24"/>
        <v>7</v>
      </c>
    </row>
    <row r="287" spans="2:5" ht="15" hidden="1" customHeight="1" x14ac:dyDescent="0.2">
      <c r="B287" s="141">
        <f t="shared" si="25"/>
        <v>44172</v>
      </c>
      <c r="C287" s="137">
        <f t="shared" si="22"/>
        <v>12</v>
      </c>
      <c r="D287" s="137">
        <f t="shared" si="23"/>
        <v>2020</v>
      </c>
      <c r="E287" s="89">
        <f t="shared" si="24"/>
        <v>1</v>
      </c>
    </row>
    <row r="288" spans="2:5" ht="15" hidden="1" customHeight="1" x14ac:dyDescent="0.2">
      <c r="B288" s="141">
        <f t="shared" si="25"/>
        <v>44173</v>
      </c>
      <c r="C288" s="137">
        <f t="shared" si="22"/>
        <v>12</v>
      </c>
      <c r="D288" s="137">
        <f t="shared" si="23"/>
        <v>2020</v>
      </c>
      <c r="E288" s="89">
        <f t="shared" si="24"/>
        <v>2</v>
      </c>
    </row>
    <row r="289" spans="2:5" ht="15" hidden="1" customHeight="1" x14ac:dyDescent="0.2">
      <c r="B289" s="141">
        <f t="shared" si="25"/>
        <v>44174</v>
      </c>
      <c r="C289" s="137">
        <f t="shared" si="22"/>
        <v>12</v>
      </c>
      <c r="D289" s="137">
        <f t="shared" si="23"/>
        <v>2020</v>
      </c>
      <c r="E289" s="89">
        <f t="shared" si="24"/>
        <v>3</v>
      </c>
    </row>
    <row r="290" spans="2:5" ht="15" hidden="1" customHeight="1" x14ac:dyDescent="0.2">
      <c r="B290" s="141">
        <f t="shared" si="25"/>
        <v>44175</v>
      </c>
      <c r="C290" s="137">
        <f t="shared" si="22"/>
        <v>12</v>
      </c>
      <c r="D290" s="137">
        <f t="shared" si="23"/>
        <v>2020</v>
      </c>
      <c r="E290" s="89">
        <f t="shared" si="24"/>
        <v>4</v>
      </c>
    </row>
    <row r="291" spans="2:5" ht="15" hidden="1" customHeight="1" x14ac:dyDescent="0.2">
      <c r="B291" s="141">
        <f t="shared" si="25"/>
        <v>44176</v>
      </c>
      <c r="C291" s="137">
        <f t="shared" si="22"/>
        <v>12</v>
      </c>
      <c r="D291" s="137">
        <f t="shared" si="23"/>
        <v>2020</v>
      </c>
      <c r="E291" s="89">
        <f t="shared" si="24"/>
        <v>5</v>
      </c>
    </row>
    <row r="292" spans="2:5" ht="15" hidden="1" customHeight="1" x14ac:dyDescent="0.2">
      <c r="B292" s="141">
        <f t="shared" si="25"/>
        <v>44177</v>
      </c>
      <c r="C292" s="137">
        <f t="shared" si="22"/>
        <v>12</v>
      </c>
      <c r="D292" s="137">
        <f t="shared" si="23"/>
        <v>2020</v>
      </c>
      <c r="E292" s="89">
        <f t="shared" si="24"/>
        <v>6</v>
      </c>
    </row>
    <row r="293" spans="2:5" ht="15" hidden="1" customHeight="1" x14ac:dyDescent="0.2">
      <c r="B293" s="141">
        <f t="shared" si="25"/>
        <v>44178</v>
      </c>
      <c r="C293" s="137">
        <f t="shared" si="22"/>
        <v>12</v>
      </c>
      <c r="D293" s="137">
        <f t="shared" si="23"/>
        <v>2020</v>
      </c>
      <c r="E293" s="89">
        <f t="shared" si="24"/>
        <v>7</v>
      </c>
    </row>
    <row r="294" spans="2:5" ht="15" hidden="1" customHeight="1" x14ac:dyDescent="0.2">
      <c r="B294" s="141">
        <f t="shared" si="25"/>
        <v>44179</v>
      </c>
      <c r="C294" s="137">
        <f t="shared" si="22"/>
        <v>12</v>
      </c>
      <c r="D294" s="137">
        <f t="shared" si="23"/>
        <v>2020</v>
      </c>
      <c r="E294" s="89">
        <f t="shared" si="24"/>
        <v>1</v>
      </c>
    </row>
    <row r="295" spans="2:5" ht="15" hidden="1" customHeight="1" x14ac:dyDescent="0.2">
      <c r="B295" s="141">
        <f t="shared" si="25"/>
        <v>44180</v>
      </c>
      <c r="C295" s="137">
        <f t="shared" si="22"/>
        <v>12</v>
      </c>
      <c r="D295" s="137">
        <f t="shared" si="23"/>
        <v>2020</v>
      </c>
      <c r="E295" s="89">
        <f t="shared" si="24"/>
        <v>2</v>
      </c>
    </row>
    <row r="296" spans="2:5" ht="15" hidden="1" customHeight="1" x14ac:dyDescent="0.2">
      <c r="B296" s="141">
        <f t="shared" si="25"/>
        <v>44181</v>
      </c>
      <c r="C296" s="137">
        <f t="shared" si="22"/>
        <v>12</v>
      </c>
      <c r="D296" s="137">
        <f t="shared" si="23"/>
        <v>2020</v>
      </c>
      <c r="E296" s="89">
        <f t="shared" si="24"/>
        <v>3</v>
      </c>
    </row>
    <row r="297" spans="2:5" ht="15" hidden="1" customHeight="1" x14ac:dyDescent="0.2">
      <c r="B297" s="141">
        <f t="shared" si="25"/>
        <v>44182</v>
      </c>
      <c r="C297" s="137">
        <f t="shared" si="22"/>
        <v>12</v>
      </c>
      <c r="D297" s="137">
        <f t="shared" si="23"/>
        <v>2020</v>
      </c>
      <c r="E297" s="89">
        <f t="shared" si="24"/>
        <v>4</v>
      </c>
    </row>
    <row r="298" spans="2:5" ht="15" hidden="1" customHeight="1" x14ac:dyDescent="0.2">
      <c r="B298" s="141">
        <f t="shared" si="25"/>
        <v>44183</v>
      </c>
      <c r="C298" s="137">
        <f t="shared" si="22"/>
        <v>12</v>
      </c>
      <c r="D298" s="137">
        <f t="shared" si="23"/>
        <v>2020</v>
      </c>
      <c r="E298" s="89">
        <f t="shared" si="24"/>
        <v>5</v>
      </c>
    </row>
    <row r="299" spans="2:5" ht="15" hidden="1" customHeight="1" x14ac:dyDescent="0.2">
      <c r="B299" s="141">
        <f t="shared" si="25"/>
        <v>44184</v>
      </c>
      <c r="C299" s="137">
        <f t="shared" si="22"/>
        <v>12</v>
      </c>
      <c r="D299" s="137">
        <f t="shared" si="23"/>
        <v>2020</v>
      </c>
      <c r="E299" s="89">
        <f t="shared" si="24"/>
        <v>6</v>
      </c>
    </row>
    <row r="300" spans="2:5" ht="15" hidden="1" customHeight="1" x14ac:dyDescent="0.2">
      <c r="B300" s="141">
        <f t="shared" si="25"/>
        <v>44185</v>
      </c>
      <c r="C300" s="137">
        <f t="shared" si="22"/>
        <v>12</v>
      </c>
      <c r="D300" s="137">
        <f t="shared" si="23"/>
        <v>2020</v>
      </c>
      <c r="E300" s="89">
        <f t="shared" si="24"/>
        <v>7</v>
      </c>
    </row>
    <row r="301" spans="2:5" ht="15" hidden="1" customHeight="1" x14ac:dyDescent="0.2">
      <c r="B301" s="141">
        <f t="shared" si="25"/>
        <v>44186</v>
      </c>
      <c r="C301" s="137">
        <f t="shared" si="22"/>
        <v>12</v>
      </c>
      <c r="D301" s="137">
        <f t="shared" si="23"/>
        <v>2020</v>
      </c>
      <c r="E301" s="89">
        <f t="shared" si="24"/>
        <v>1</v>
      </c>
    </row>
    <row r="302" spans="2:5" ht="15" hidden="1" customHeight="1" x14ac:dyDescent="0.2">
      <c r="B302" s="141">
        <f t="shared" si="25"/>
        <v>44187</v>
      </c>
      <c r="C302" s="137">
        <f t="shared" si="22"/>
        <v>12</v>
      </c>
      <c r="D302" s="137">
        <f t="shared" si="23"/>
        <v>2020</v>
      </c>
      <c r="E302" s="89">
        <f t="shared" si="24"/>
        <v>2</v>
      </c>
    </row>
    <row r="303" spans="2:5" ht="15" hidden="1" customHeight="1" x14ac:dyDescent="0.2">
      <c r="B303" s="141">
        <f t="shared" si="25"/>
        <v>44188</v>
      </c>
      <c r="C303" s="137">
        <f t="shared" si="22"/>
        <v>12</v>
      </c>
      <c r="D303" s="137">
        <f t="shared" si="23"/>
        <v>2020</v>
      </c>
      <c r="E303" s="89">
        <f t="shared" si="24"/>
        <v>3</v>
      </c>
    </row>
    <row r="304" spans="2:5" ht="15" hidden="1" customHeight="1" x14ac:dyDescent="0.2">
      <c r="B304" s="141">
        <f t="shared" si="25"/>
        <v>44189</v>
      </c>
      <c r="C304" s="137">
        <f t="shared" si="22"/>
        <v>12</v>
      </c>
      <c r="D304" s="137">
        <f t="shared" si="23"/>
        <v>2020</v>
      </c>
      <c r="E304" s="89">
        <f t="shared" si="24"/>
        <v>4</v>
      </c>
    </row>
    <row r="305" spans="2:5" ht="15" hidden="1" customHeight="1" x14ac:dyDescent="0.2">
      <c r="B305" s="141">
        <f t="shared" si="25"/>
        <v>44190</v>
      </c>
      <c r="C305" s="137">
        <f t="shared" si="22"/>
        <v>12</v>
      </c>
      <c r="D305" s="137">
        <f t="shared" si="23"/>
        <v>2020</v>
      </c>
      <c r="E305" s="89">
        <f t="shared" si="24"/>
        <v>5</v>
      </c>
    </row>
    <row r="306" spans="2:5" ht="15" hidden="1" customHeight="1" x14ac:dyDescent="0.2">
      <c r="B306" s="141">
        <f t="shared" si="25"/>
        <v>44191</v>
      </c>
      <c r="C306" s="137">
        <f t="shared" si="22"/>
        <v>12</v>
      </c>
      <c r="D306" s="137">
        <f t="shared" si="23"/>
        <v>2020</v>
      </c>
      <c r="E306" s="89">
        <f t="shared" si="24"/>
        <v>6</v>
      </c>
    </row>
    <row r="307" spans="2:5" ht="15" hidden="1" customHeight="1" x14ac:dyDescent="0.2">
      <c r="B307" s="141">
        <f t="shared" si="25"/>
        <v>44192</v>
      </c>
      <c r="C307" s="137">
        <f t="shared" si="22"/>
        <v>12</v>
      </c>
      <c r="D307" s="137">
        <f t="shared" si="23"/>
        <v>2020</v>
      </c>
      <c r="E307" s="89">
        <f t="shared" si="24"/>
        <v>7</v>
      </c>
    </row>
    <row r="308" spans="2:5" ht="15" hidden="1" customHeight="1" x14ac:dyDescent="0.2">
      <c r="B308" s="141">
        <f t="shared" si="25"/>
        <v>44193</v>
      </c>
      <c r="C308" s="137">
        <f t="shared" si="22"/>
        <v>12</v>
      </c>
      <c r="D308" s="137">
        <f t="shared" si="23"/>
        <v>2020</v>
      </c>
      <c r="E308" s="89">
        <f t="shared" si="24"/>
        <v>1</v>
      </c>
    </row>
    <row r="309" spans="2:5" ht="15" hidden="1" customHeight="1" x14ac:dyDescent="0.2">
      <c r="B309" s="141">
        <f t="shared" si="25"/>
        <v>44194</v>
      </c>
      <c r="C309" s="137">
        <f t="shared" si="22"/>
        <v>12</v>
      </c>
      <c r="D309" s="137">
        <f t="shared" si="23"/>
        <v>2020</v>
      </c>
      <c r="E309" s="89">
        <f t="shared" si="24"/>
        <v>2</v>
      </c>
    </row>
    <row r="310" spans="2:5" ht="15" hidden="1" customHeight="1" x14ac:dyDescent="0.2">
      <c r="B310" s="141">
        <f t="shared" si="25"/>
        <v>44195</v>
      </c>
      <c r="C310" s="137">
        <f t="shared" si="22"/>
        <v>12</v>
      </c>
      <c r="D310" s="137">
        <f t="shared" si="23"/>
        <v>2020</v>
      </c>
      <c r="E310" s="89">
        <f t="shared" si="24"/>
        <v>3</v>
      </c>
    </row>
    <row r="311" spans="2:5" ht="15" hidden="1" customHeight="1" x14ac:dyDescent="0.2">
      <c r="B311" s="141">
        <f t="shared" si="25"/>
        <v>44196</v>
      </c>
      <c r="C311" s="137">
        <f t="shared" si="22"/>
        <v>12</v>
      </c>
      <c r="D311" s="137">
        <f t="shared" si="23"/>
        <v>2020</v>
      </c>
      <c r="E311" s="89">
        <f t="shared" si="24"/>
        <v>4</v>
      </c>
    </row>
    <row r="312" spans="2:5" ht="15" hidden="1" customHeight="1" x14ac:dyDescent="0.2">
      <c r="B312" s="141">
        <f t="shared" si="25"/>
        <v>44197</v>
      </c>
      <c r="C312" s="137">
        <f t="shared" si="22"/>
        <v>1</v>
      </c>
      <c r="D312" s="137">
        <f t="shared" si="23"/>
        <v>2021</v>
      </c>
      <c r="E312" s="89">
        <f t="shared" si="24"/>
        <v>5</v>
      </c>
    </row>
    <row r="313" spans="2:5" ht="15" hidden="1" customHeight="1" x14ac:dyDescent="0.2">
      <c r="B313" s="141">
        <f t="shared" si="25"/>
        <v>44198</v>
      </c>
      <c r="C313" s="137">
        <f t="shared" si="22"/>
        <v>1</v>
      </c>
      <c r="D313" s="137">
        <f t="shared" si="23"/>
        <v>2021</v>
      </c>
      <c r="E313" s="89">
        <f t="shared" si="24"/>
        <v>6</v>
      </c>
    </row>
    <row r="314" spans="2:5" ht="15" hidden="1" customHeight="1" x14ac:dyDescent="0.2">
      <c r="B314" s="141">
        <f t="shared" si="25"/>
        <v>44199</v>
      </c>
      <c r="C314" s="137">
        <f t="shared" si="22"/>
        <v>1</v>
      </c>
      <c r="D314" s="137">
        <f t="shared" si="23"/>
        <v>2021</v>
      </c>
      <c r="E314" s="89">
        <f t="shared" si="24"/>
        <v>7</v>
      </c>
    </row>
    <row r="315" spans="2:5" ht="15" hidden="1" customHeight="1" x14ac:dyDescent="0.2">
      <c r="B315" s="141">
        <f t="shared" si="25"/>
        <v>44200</v>
      </c>
      <c r="C315" s="137">
        <f t="shared" si="22"/>
        <v>1</v>
      </c>
      <c r="D315" s="137">
        <f t="shared" si="23"/>
        <v>2021</v>
      </c>
      <c r="E315" s="89">
        <f t="shared" si="24"/>
        <v>1</v>
      </c>
    </row>
    <row r="316" spans="2:5" ht="15" hidden="1" customHeight="1" x14ac:dyDescent="0.2">
      <c r="B316" s="141">
        <f t="shared" si="25"/>
        <v>44201</v>
      </c>
      <c r="C316" s="137">
        <f t="shared" si="22"/>
        <v>1</v>
      </c>
      <c r="D316" s="137">
        <f t="shared" si="23"/>
        <v>2021</v>
      </c>
      <c r="E316" s="89">
        <f t="shared" si="24"/>
        <v>2</v>
      </c>
    </row>
    <row r="317" spans="2:5" ht="15" hidden="1" customHeight="1" x14ac:dyDescent="0.2">
      <c r="B317" s="141">
        <f t="shared" si="25"/>
        <v>44202</v>
      </c>
      <c r="C317" s="137">
        <f t="shared" si="22"/>
        <v>1</v>
      </c>
      <c r="D317" s="137">
        <f t="shared" si="23"/>
        <v>2021</v>
      </c>
      <c r="E317" s="89">
        <f t="shared" si="24"/>
        <v>3</v>
      </c>
    </row>
    <row r="318" spans="2:5" ht="15" hidden="1" customHeight="1" x14ac:dyDescent="0.2">
      <c r="B318" s="141">
        <f t="shared" si="25"/>
        <v>44203</v>
      </c>
      <c r="C318" s="137">
        <f t="shared" si="22"/>
        <v>1</v>
      </c>
      <c r="D318" s="137">
        <f t="shared" si="23"/>
        <v>2021</v>
      </c>
      <c r="E318" s="89">
        <f t="shared" si="24"/>
        <v>4</v>
      </c>
    </row>
    <row r="319" spans="2:5" ht="15" hidden="1" customHeight="1" x14ac:dyDescent="0.2">
      <c r="B319" s="141">
        <f t="shared" si="25"/>
        <v>44204</v>
      </c>
      <c r="C319" s="137">
        <f t="shared" si="22"/>
        <v>1</v>
      </c>
      <c r="D319" s="137">
        <f t="shared" si="23"/>
        <v>2021</v>
      </c>
      <c r="E319" s="89">
        <f t="shared" si="24"/>
        <v>5</v>
      </c>
    </row>
    <row r="320" spans="2:5" ht="15" hidden="1" customHeight="1" x14ac:dyDescent="0.2">
      <c r="B320" s="141">
        <f t="shared" si="25"/>
        <v>44205</v>
      </c>
      <c r="C320" s="137">
        <f t="shared" si="22"/>
        <v>1</v>
      </c>
      <c r="D320" s="137">
        <f t="shared" si="23"/>
        <v>2021</v>
      </c>
      <c r="E320" s="89">
        <f t="shared" si="24"/>
        <v>6</v>
      </c>
    </row>
    <row r="321" spans="2:5" ht="15" hidden="1" customHeight="1" x14ac:dyDescent="0.2">
      <c r="B321" s="141">
        <f t="shared" si="25"/>
        <v>44206</v>
      </c>
      <c r="C321" s="137">
        <f t="shared" si="22"/>
        <v>1</v>
      </c>
      <c r="D321" s="137">
        <f t="shared" si="23"/>
        <v>2021</v>
      </c>
      <c r="E321" s="89">
        <f t="shared" si="24"/>
        <v>7</v>
      </c>
    </row>
    <row r="322" spans="2:5" ht="15" hidden="1" customHeight="1" x14ac:dyDescent="0.2">
      <c r="B322" s="141">
        <f t="shared" si="25"/>
        <v>44207</v>
      </c>
      <c r="C322" s="137">
        <f t="shared" si="22"/>
        <v>1</v>
      </c>
      <c r="D322" s="137">
        <f t="shared" si="23"/>
        <v>2021</v>
      </c>
      <c r="E322" s="89">
        <f t="shared" si="24"/>
        <v>1</v>
      </c>
    </row>
    <row r="323" spans="2:5" ht="15" hidden="1" customHeight="1" x14ac:dyDescent="0.2">
      <c r="B323" s="141">
        <f t="shared" si="25"/>
        <v>44208</v>
      </c>
      <c r="C323" s="137">
        <f t="shared" si="22"/>
        <v>1</v>
      </c>
      <c r="D323" s="137">
        <f t="shared" si="23"/>
        <v>2021</v>
      </c>
      <c r="E323" s="89">
        <f t="shared" si="24"/>
        <v>2</v>
      </c>
    </row>
    <row r="324" spans="2:5" ht="15" hidden="1" customHeight="1" x14ac:dyDescent="0.2">
      <c r="B324" s="141">
        <f t="shared" si="25"/>
        <v>44209</v>
      </c>
      <c r="C324" s="137">
        <f t="shared" si="22"/>
        <v>1</v>
      </c>
      <c r="D324" s="137">
        <f t="shared" si="23"/>
        <v>2021</v>
      </c>
      <c r="E324" s="89">
        <f t="shared" si="24"/>
        <v>3</v>
      </c>
    </row>
    <row r="325" spans="2:5" ht="15" hidden="1" customHeight="1" x14ac:dyDescent="0.2">
      <c r="B325" s="141">
        <f t="shared" si="25"/>
        <v>44210</v>
      </c>
      <c r="C325" s="137">
        <f t="shared" si="22"/>
        <v>1</v>
      </c>
      <c r="D325" s="137">
        <f t="shared" si="23"/>
        <v>2021</v>
      </c>
      <c r="E325" s="89">
        <f t="shared" si="24"/>
        <v>4</v>
      </c>
    </row>
    <row r="326" spans="2:5" ht="15" hidden="1" customHeight="1" x14ac:dyDescent="0.2">
      <c r="B326" s="141">
        <f t="shared" si="25"/>
        <v>44211</v>
      </c>
      <c r="C326" s="137">
        <f t="shared" si="22"/>
        <v>1</v>
      </c>
      <c r="D326" s="137">
        <f t="shared" si="23"/>
        <v>2021</v>
      </c>
      <c r="E326" s="89">
        <f t="shared" si="24"/>
        <v>5</v>
      </c>
    </row>
    <row r="327" spans="2:5" ht="15" hidden="1" customHeight="1" x14ac:dyDescent="0.2">
      <c r="B327" s="141">
        <f t="shared" si="25"/>
        <v>44212</v>
      </c>
      <c r="C327" s="137">
        <f t="shared" ref="C327:C390" si="26">MONTH($B327)</f>
        <v>1</v>
      </c>
      <c r="D327" s="137">
        <f t="shared" ref="D327:D390" si="27">YEAR($B327)</f>
        <v>2021</v>
      </c>
      <c r="E327" s="89">
        <f t="shared" ref="E327:E390" si="28">WEEKDAY(B327,2)</f>
        <v>6</v>
      </c>
    </row>
    <row r="328" spans="2:5" ht="15" hidden="1" customHeight="1" x14ac:dyDescent="0.2">
      <c r="B328" s="141">
        <f t="shared" ref="B328:B391" si="29">B327+1</f>
        <v>44213</v>
      </c>
      <c r="C328" s="137">
        <f t="shared" si="26"/>
        <v>1</v>
      </c>
      <c r="D328" s="137">
        <f t="shared" si="27"/>
        <v>2021</v>
      </c>
      <c r="E328" s="89">
        <f t="shared" si="28"/>
        <v>7</v>
      </c>
    </row>
    <row r="329" spans="2:5" ht="15" hidden="1" customHeight="1" x14ac:dyDescent="0.2">
      <c r="B329" s="141">
        <f t="shared" si="29"/>
        <v>44214</v>
      </c>
      <c r="C329" s="137">
        <f t="shared" si="26"/>
        <v>1</v>
      </c>
      <c r="D329" s="137">
        <f t="shared" si="27"/>
        <v>2021</v>
      </c>
      <c r="E329" s="89">
        <f t="shared" si="28"/>
        <v>1</v>
      </c>
    </row>
    <row r="330" spans="2:5" ht="15" hidden="1" customHeight="1" x14ac:dyDescent="0.2">
      <c r="B330" s="141">
        <f t="shared" si="29"/>
        <v>44215</v>
      </c>
      <c r="C330" s="137">
        <f t="shared" si="26"/>
        <v>1</v>
      </c>
      <c r="D330" s="137">
        <f t="shared" si="27"/>
        <v>2021</v>
      </c>
      <c r="E330" s="89">
        <f t="shared" si="28"/>
        <v>2</v>
      </c>
    </row>
    <row r="331" spans="2:5" ht="15" hidden="1" customHeight="1" x14ac:dyDescent="0.2">
      <c r="B331" s="141">
        <f t="shared" si="29"/>
        <v>44216</v>
      </c>
      <c r="C331" s="137">
        <f t="shared" si="26"/>
        <v>1</v>
      </c>
      <c r="D331" s="137">
        <f t="shared" si="27"/>
        <v>2021</v>
      </c>
      <c r="E331" s="89">
        <f t="shared" si="28"/>
        <v>3</v>
      </c>
    </row>
    <row r="332" spans="2:5" ht="15" hidden="1" customHeight="1" x14ac:dyDescent="0.2">
      <c r="B332" s="141">
        <f t="shared" si="29"/>
        <v>44217</v>
      </c>
      <c r="C332" s="137">
        <f t="shared" si="26"/>
        <v>1</v>
      </c>
      <c r="D332" s="137">
        <f t="shared" si="27"/>
        <v>2021</v>
      </c>
      <c r="E332" s="89">
        <f t="shared" si="28"/>
        <v>4</v>
      </c>
    </row>
    <row r="333" spans="2:5" ht="15" hidden="1" customHeight="1" x14ac:dyDescent="0.2">
      <c r="B333" s="141">
        <f t="shared" si="29"/>
        <v>44218</v>
      </c>
      <c r="C333" s="137">
        <f t="shared" si="26"/>
        <v>1</v>
      </c>
      <c r="D333" s="137">
        <f t="shared" si="27"/>
        <v>2021</v>
      </c>
      <c r="E333" s="89">
        <f t="shared" si="28"/>
        <v>5</v>
      </c>
    </row>
    <row r="334" spans="2:5" ht="15" hidden="1" customHeight="1" x14ac:dyDescent="0.2">
      <c r="B334" s="141">
        <f t="shared" si="29"/>
        <v>44219</v>
      </c>
      <c r="C334" s="137">
        <f t="shared" si="26"/>
        <v>1</v>
      </c>
      <c r="D334" s="137">
        <f t="shared" si="27"/>
        <v>2021</v>
      </c>
      <c r="E334" s="89">
        <f t="shared" si="28"/>
        <v>6</v>
      </c>
    </row>
    <row r="335" spans="2:5" ht="15" hidden="1" customHeight="1" x14ac:dyDescent="0.2">
      <c r="B335" s="141">
        <f t="shared" si="29"/>
        <v>44220</v>
      </c>
      <c r="C335" s="137">
        <f t="shared" si="26"/>
        <v>1</v>
      </c>
      <c r="D335" s="137">
        <f t="shared" si="27"/>
        <v>2021</v>
      </c>
      <c r="E335" s="89">
        <f t="shared" si="28"/>
        <v>7</v>
      </c>
    </row>
    <row r="336" spans="2:5" ht="15" hidden="1" customHeight="1" x14ac:dyDescent="0.2">
      <c r="B336" s="141">
        <f t="shared" si="29"/>
        <v>44221</v>
      </c>
      <c r="C336" s="137">
        <f t="shared" si="26"/>
        <v>1</v>
      </c>
      <c r="D336" s="137">
        <f t="shared" si="27"/>
        <v>2021</v>
      </c>
      <c r="E336" s="89">
        <f t="shared" si="28"/>
        <v>1</v>
      </c>
    </row>
    <row r="337" spans="2:5" ht="15" hidden="1" customHeight="1" x14ac:dyDescent="0.2">
      <c r="B337" s="141">
        <f t="shared" si="29"/>
        <v>44222</v>
      </c>
      <c r="C337" s="137">
        <f t="shared" si="26"/>
        <v>1</v>
      </c>
      <c r="D337" s="137">
        <f t="shared" si="27"/>
        <v>2021</v>
      </c>
      <c r="E337" s="89">
        <f t="shared" si="28"/>
        <v>2</v>
      </c>
    </row>
    <row r="338" spans="2:5" ht="15" hidden="1" customHeight="1" x14ac:dyDescent="0.2">
      <c r="B338" s="141">
        <f t="shared" si="29"/>
        <v>44223</v>
      </c>
      <c r="C338" s="137">
        <f t="shared" si="26"/>
        <v>1</v>
      </c>
      <c r="D338" s="137">
        <f t="shared" si="27"/>
        <v>2021</v>
      </c>
      <c r="E338" s="89">
        <f t="shared" si="28"/>
        <v>3</v>
      </c>
    </row>
    <row r="339" spans="2:5" ht="15" hidden="1" customHeight="1" x14ac:dyDescent="0.2">
      <c r="B339" s="141">
        <f t="shared" si="29"/>
        <v>44224</v>
      </c>
      <c r="C339" s="137">
        <f t="shared" si="26"/>
        <v>1</v>
      </c>
      <c r="D339" s="137">
        <f t="shared" si="27"/>
        <v>2021</v>
      </c>
      <c r="E339" s="89">
        <f t="shared" si="28"/>
        <v>4</v>
      </c>
    </row>
    <row r="340" spans="2:5" ht="15" hidden="1" customHeight="1" x14ac:dyDescent="0.2">
      <c r="B340" s="141">
        <f t="shared" si="29"/>
        <v>44225</v>
      </c>
      <c r="C340" s="137">
        <f t="shared" si="26"/>
        <v>1</v>
      </c>
      <c r="D340" s="137">
        <f t="shared" si="27"/>
        <v>2021</v>
      </c>
      <c r="E340" s="89">
        <f t="shared" si="28"/>
        <v>5</v>
      </c>
    </row>
    <row r="341" spans="2:5" ht="15" hidden="1" customHeight="1" x14ac:dyDescent="0.2">
      <c r="B341" s="141">
        <f t="shared" si="29"/>
        <v>44226</v>
      </c>
      <c r="C341" s="137">
        <f t="shared" si="26"/>
        <v>1</v>
      </c>
      <c r="D341" s="137">
        <f t="shared" si="27"/>
        <v>2021</v>
      </c>
      <c r="E341" s="89">
        <f t="shared" si="28"/>
        <v>6</v>
      </c>
    </row>
    <row r="342" spans="2:5" ht="15" hidden="1" customHeight="1" x14ac:dyDescent="0.2">
      <c r="B342" s="141">
        <f t="shared" si="29"/>
        <v>44227</v>
      </c>
      <c r="C342" s="137">
        <f t="shared" si="26"/>
        <v>1</v>
      </c>
      <c r="D342" s="137">
        <f t="shared" si="27"/>
        <v>2021</v>
      </c>
      <c r="E342" s="89">
        <f t="shared" si="28"/>
        <v>7</v>
      </c>
    </row>
    <row r="343" spans="2:5" ht="15" hidden="1" customHeight="1" x14ac:dyDescent="0.2">
      <c r="B343" s="141">
        <f t="shared" si="29"/>
        <v>44228</v>
      </c>
      <c r="C343" s="137">
        <f t="shared" si="26"/>
        <v>2</v>
      </c>
      <c r="D343" s="137">
        <f t="shared" si="27"/>
        <v>2021</v>
      </c>
      <c r="E343" s="89">
        <f t="shared" si="28"/>
        <v>1</v>
      </c>
    </row>
    <row r="344" spans="2:5" ht="15" hidden="1" customHeight="1" x14ac:dyDescent="0.2">
      <c r="B344" s="141">
        <f t="shared" si="29"/>
        <v>44229</v>
      </c>
      <c r="C344" s="137">
        <f t="shared" si="26"/>
        <v>2</v>
      </c>
      <c r="D344" s="137">
        <f t="shared" si="27"/>
        <v>2021</v>
      </c>
      <c r="E344" s="89">
        <f t="shared" si="28"/>
        <v>2</v>
      </c>
    </row>
    <row r="345" spans="2:5" ht="15" hidden="1" customHeight="1" x14ac:dyDescent="0.2">
      <c r="B345" s="141">
        <f t="shared" si="29"/>
        <v>44230</v>
      </c>
      <c r="C345" s="137">
        <f t="shared" si="26"/>
        <v>2</v>
      </c>
      <c r="D345" s="137">
        <f t="shared" si="27"/>
        <v>2021</v>
      </c>
      <c r="E345" s="89">
        <f t="shared" si="28"/>
        <v>3</v>
      </c>
    </row>
    <row r="346" spans="2:5" ht="15" hidden="1" customHeight="1" x14ac:dyDescent="0.2">
      <c r="B346" s="141">
        <f t="shared" si="29"/>
        <v>44231</v>
      </c>
      <c r="C346" s="137">
        <f t="shared" si="26"/>
        <v>2</v>
      </c>
      <c r="D346" s="137">
        <f t="shared" si="27"/>
        <v>2021</v>
      </c>
      <c r="E346" s="89">
        <f t="shared" si="28"/>
        <v>4</v>
      </c>
    </row>
    <row r="347" spans="2:5" ht="15" hidden="1" customHeight="1" x14ac:dyDescent="0.2">
      <c r="B347" s="141">
        <f t="shared" si="29"/>
        <v>44232</v>
      </c>
      <c r="C347" s="137">
        <f t="shared" si="26"/>
        <v>2</v>
      </c>
      <c r="D347" s="137">
        <f t="shared" si="27"/>
        <v>2021</v>
      </c>
      <c r="E347" s="89">
        <f t="shared" si="28"/>
        <v>5</v>
      </c>
    </row>
    <row r="348" spans="2:5" ht="15" hidden="1" customHeight="1" x14ac:dyDescent="0.2">
      <c r="B348" s="141">
        <f t="shared" si="29"/>
        <v>44233</v>
      </c>
      <c r="C348" s="137">
        <f t="shared" si="26"/>
        <v>2</v>
      </c>
      <c r="D348" s="137">
        <f t="shared" si="27"/>
        <v>2021</v>
      </c>
      <c r="E348" s="89">
        <f t="shared" si="28"/>
        <v>6</v>
      </c>
    </row>
    <row r="349" spans="2:5" ht="15" hidden="1" customHeight="1" x14ac:dyDescent="0.2">
      <c r="B349" s="141">
        <f t="shared" si="29"/>
        <v>44234</v>
      </c>
      <c r="C349" s="137">
        <f t="shared" si="26"/>
        <v>2</v>
      </c>
      <c r="D349" s="137">
        <f t="shared" si="27"/>
        <v>2021</v>
      </c>
      <c r="E349" s="89">
        <f t="shared" si="28"/>
        <v>7</v>
      </c>
    </row>
    <row r="350" spans="2:5" ht="15" hidden="1" customHeight="1" x14ac:dyDescent="0.2">
      <c r="B350" s="141">
        <f t="shared" si="29"/>
        <v>44235</v>
      </c>
      <c r="C350" s="137">
        <f t="shared" si="26"/>
        <v>2</v>
      </c>
      <c r="D350" s="137">
        <f t="shared" si="27"/>
        <v>2021</v>
      </c>
      <c r="E350" s="89">
        <f t="shared" si="28"/>
        <v>1</v>
      </c>
    </row>
    <row r="351" spans="2:5" ht="15" hidden="1" customHeight="1" x14ac:dyDescent="0.2">
      <c r="B351" s="141">
        <f t="shared" si="29"/>
        <v>44236</v>
      </c>
      <c r="C351" s="137">
        <f t="shared" si="26"/>
        <v>2</v>
      </c>
      <c r="D351" s="137">
        <f t="shared" si="27"/>
        <v>2021</v>
      </c>
      <c r="E351" s="89">
        <f t="shared" si="28"/>
        <v>2</v>
      </c>
    </row>
    <row r="352" spans="2:5" ht="15" hidden="1" customHeight="1" x14ac:dyDescent="0.2">
      <c r="B352" s="141">
        <f t="shared" si="29"/>
        <v>44237</v>
      </c>
      <c r="C352" s="137">
        <f t="shared" si="26"/>
        <v>2</v>
      </c>
      <c r="D352" s="137">
        <f t="shared" si="27"/>
        <v>2021</v>
      </c>
      <c r="E352" s="89">
        <f t="shared" si="28"/>
        <v>3</v>
      </c>
    </row>
    <row r="353" spans="2:5" ht="15" hidden="1" customHeight="1" x14ac:dyDescent="0.2">
      <c r="B353" s="141">
        <f t="shared" si="29"/>
        <v>44238</v>
      </c>
      <c r="C353" s="137">
        <f t="shared" si="26"/>
        <v>2</v>
      </c>
      <c r="D353" s="137">
        <f t="shared" si="27"/>
        <v>2021</v>
      </c>
      <c r="E353" s="89">
        <f t="shared" si="28"/>
        <v>4</v>
      </c>
    </row>
    <row r="354" spans="2:5" ht="15" hidden="1" customHeight="1" x14ac:dyDescent="0.2">
      <c r="B354" s="141">
        <f t="shared" si="29"/>
        <v>44239</v>
      </c>
      <c r="C354" s="137">
        <f t="shared" si="26"/>
        <v>2</v>
      </c>
      <c r="D354" s="137">
        <f t="shared" si="27"/>
        <v>2021</v>
      </c>
      <c r="E354" s="89">
        <f t="shared" si="28"/>
        <v>5</v>
      </c>
    </row>
    <row r="355" spans="2:5" ht="15" hidden="1" customHeight="1" x14ac:dyDescent="0.2">
      <c r="B355" s="141">
        <f t="shared" si="29"/>
        <v>44240</v>
      </c>
      <c r="C355" s="137">
        <f t="shared" si="26"/>
        <v>2</v>
      </c>
      <c r="D355" s="137">
        <f t="shared" si="27"/>
        <v>2021</v>
      </c>
      <c r="E355" s="89">
        <f t="shared" si="28"/>
        <v>6</v>
      </c>
    </row>
    <row r="356" spans="2:5" ht="15" hidden="1" customHeight="1" x14ac:dyDescent="0.2">
      <c r="B356" s="141">
        <f t="shared" si="29"/>
        <v>44241</v>
      </c>
      <c r="C356" s="137">
        <f t="shared" si="26"/>
        <v>2</v>
      </c>
      <c r="D356" s="137">
        <f t="shared" si="27"/>
        <v>2021</v>
      </c>
      <c r="E356" s="89">
        <f t="shared" si="28"/>
        <v>7</v>
      </c>
    </row>
    <row r="357" spans="2:5" ht="15" hidden="1" customHeight="1" x14ac:dyDescent="0.2">
      <c r="B357" s="141">
        <f t="shared" si="29"/>
        <v>44242</v>
      </c>
      <c r="C357" s="137">
        <f t="shared" si="26"/>
        <v>2</v>
      </c>
      <c r="D357" s="137">
        <f t="shared" si="27"/>
        <v>2021</v>
      </c>
      <c r="E357" s="89">
        <f t="shared" si="28"/>
        <v>1</v>
      </c>
    </row>
    <row r="358" spans="2:5" ht="15" hidden="1" customHeight="1" x14ac:dyDescent="0.2">
      <c r="B358" s="141">
        <f t="shared" si="29"/>
        <v>44243</v>
      </c>
      <c r="C358" s="137">
        <f t="shared" si="26"/>
        <v>2</v>
      </c>
      <c r="D358" s="137">
        <f t="shared" si="27"/>
        <v>2021</v>
      </c>
      <c r="E358" s="89">
        <f t="shared" si="28"/>
        <v>2</v>
      </c>
    </row>
    <row r="359" spans="2:5" ht="15" hidden="1" customHeight="1" x14ac:dyDescent="0.2">
      <c r="B359" s="141">
        <f t="shared" si="29"/>
        <v>44244</v>
      </c>
      <c r="C359" s="137">
        <f t="shared" si="26"/>
        <v>2</v>
      </c>
      <c r="D359" s="137">
        <f t="shared" si="27"/>
        <v>2021</v>
      </c>
      <c r="E359" s="89">
        <f t="shared" si="28"/>
        <v>3</v>
      </c>
    </row>
    <row r="360" spans="2:5" ht="15" hidden="1" customHeight="1" x14ac:dyDescent="0.2">
      <c r="B360" s="141">
        <f t="shared" si="29"/>
        <v>44245</v>
      </c>
      <c r="C360" s="137">
        <f t="shared" si="26"/>
        <v>2</v>
      </c>
      <c r="D360" s="137">
        <f t="shared" si="27"/>
        <v>2021</v>
      </c>
      <c r="E360" s="89">
        <f t="shared" si="28"/>
        <v>4</v>
      </c>
    </row>
    <row r="361" spans="2:5" ht="15" hidden="1" customHeight="1" x14ac:dyDescent="0.2">
      <c r="B361" s="141">
        <f t="shared" si="29"/>
        <v>44246</v>
      </c>
      <c r="C361" s="137">
        <f t="shared" si="26"/>
        <v>2</v>
      </c>
      <c r="D361" s="137">
        <f t="shared" si="27"/>
        <v>2021</v>
      </c>
      <c r="E361" s="89">
        <f t="shared" si="28"/>
        <v>5</v>
      </c>
    </row>
    <row r="362" spans="2:5" ht="15" hidden="1" customHeight="1" x14ac:dyDescent="0.2">
      <c r="B362" s="141">
        <f t="shared" si="29"/>
        <v>44247</v>
      </c>
      <c r="C362" s="137">
        <f t="shared" si="26"/>
        <v>2</v>
      </c>
      <c r="D362" s="137">
        <f t="shared" si="27"/>
        <v>2021</v>
      </c>
      <c r="E362" s="89">
        <f t="shared" si="28"/>
        <v>6</v>
      </c>
    </row>
    <row r="363" spans="2:5" ht="15" hidden="1" customHeight="1" x14ac:dyDescent="0.2">
      <c r="B363" s="141">
        <f t="shared" si="29"/>
        <v>44248</v>
      </c>
      <c r="C363" s="137">
        <f t="shared" si="26"/>
        <v>2</v>
      </c>
      <c r="D363" s="137">
        <f t="shared" si="27"/>
        <v>2021</v>
      </c>
      <c r="E363" s="89">
        <f t="shared" si="28"/>
        <v>7</v>
      </c>
    </row>
    <row r="364" spans="2:5" ht="15" hidden="1" customHeight="1" x14ac:dyDescent="0.2">
      <c r="B364" s="141">
        <f t="shared" si="29"/>
        <v>44249</v>
      </c>
      <c r="C364" s="137">
        <f t="shared" si="26"/>
        <v>2</v>
      </c>
      <c r="D364" s="137">
        <f t="shared" si="27"/>
        <v>2021</v>
      </c>
      <c r="E364" s="89">
        <f t="shared" si="28"/>
        <v>1</v>
      </c>
    </row>
    <row r="365" spans="2:5" ht="15" hidden="1" customHeight="1" x14ac:dyDescent="0.2">
      <c r="B365" s="141">
        <f t="shared" si="29"/>
        <v>44250</v>
      </c>
      <c r="C365" s="137">
        <f t="shared" si="26"/>
        <v>2</v>
      </c>
      <c r="D365" s="137">
        <f t="shared" si="27"/>
        <v>2021</v>
      </c>
      <c r="E365" s="89">
        <f t="shared" si="28"/>
        <v>2</v>
      </c>
    </row>
    <row r="366" spans="2:5" ht="15" hidden="1" customHeight="1" x14ac:dyDescent="0.2">
      <c r="B366" s="141">
        <f t="shared" si="29"/>
        <v>44251</v>
      </c>
      <c r="C366" s="137">
        <f t="shared" si="26"/>
        <v>2</v>
      </c>
      <c r="D366" s="137">
        <f t="shared" si="27"/>
        <v>2021</v>
      </c>
      <c r="E366" s="89">
        <f t="shared" si="28"/>
        <v>3</v>
      </c>
    </row>
    <row r="367" spans="2:5" ht="15" hidden="1" customHeight="1" x14ac:dyDescent="0.2">
      <c r="B367" s="141">
        <f t="shared" si="29"/>
        <v>44252</v>
      </c>
      <c r="C367" s="137">
        <f t="shared" si="26"/>
        <v>2</v>
      </c>
      <c r="D367" s="137">
        <f t="shared" si="27"/>
        <v>2021</v>
      </c>
      <c r="E367" s="89">
        <f t="shared" si="28"/>
        <v>4</v>
      </c>
    </row>
    <row r="368" spans="2:5" ht="15" hidden="1" customHeight="1" x14ac:dyDescent="0.2">
      <c r="B368" s="141">
        <f t="shared" si="29"/>
        <v>44253</v>
      </c>
      <c r="C368" s="137">
        <f t="shared" si="26"/>
        <v>2</v>
      </c>
      <c r="D368" s="137">
        <f t="shared" si="27"/>
        <v>2021</v>
      </c>
      <c r="E368" s="89">
        <f t="shared" si="28"/>
        <v>5</v>
      </c>
    </row>
    <row r="369" spans="2:5" ht="15" hidden="1" customHeight="1" x14ac:dyDescent="0.2">
      <c r="B369" s="141">
        <f t="shared" si="29"/>
        <v>44254</v>
      </c>
      <c r="C369" s="137">
        <f t="shared" si="26"/>
        <v>2</v>
      </c>
      <c r="D369" s="137">
        <f t="shared" si="27"/>
        <v>2021</v>
      </c>
      <c r="E369" s="89">
        <f t="shared" si="28"/>
        <v>6</v>
      </c>
    </row>
    <row r="370" spans="2:5" ht="15" hidden="1" customHeight="1" x14ac:dyDescent="0.2">
      <c r="B370" s="141">
        <f t="shared" si="29"/>
        <v>44255</v>
      </c>
      <c r="C370" s="137">
        <f t="shared" si="26"/>
        <v>2</v>
      </c>
      <c r="D370" s="137">
        <f t="shared" si="27"/>
        <v>2021</v>
      </c>
      <c r="E370" s="89">
        <f t="shared" si="28"/>
        <v>7</v>
      </c>
    </row>
    <row r="371" spans="2:5" ht="15" hidden="1" customHeight="1" x14ac:dyDescent="0.2">
      <c r="B371" s="141">
        <f t="shared" si="29"/>
        <v>44256</v>
      </c>
      <c r="C371" s="137">
        <f t="shared" si="26"/>
        <v>3</v>
      </c>
      <c r="D371" s="137">
        <f t="shared" si="27"/>
        <v>2021</v>
      </c>
      <c r="E371" s="89">
        <f t="shared" si="28"/>
        <v>1</v>
      </c>
    </row>
    <row r="372" spans="2:5" ht="15" hidden="1" customHeight="1" x14ac:dyDescent="0.2">
      <c r="B372" s="141">
        <f t="shared" si="29"/>
        <v>44257</v>
      </c>
      <c r="C372" s="137">
        <f t="shared" si="26"/>
        <v>3</v>
      </c>
      <c r="D372" s="137">
        <f t="shared" si="27"/>
        <v>2021</v>
      </c>
      <c r="E372" s="89">
        <f t="shared" si="28"/>
        <v>2</v>
      </c>
    </row>
    <row r="373" spans="2:5" ht="15" hidden="1" customHeight="1" x14ac:dyDescent="0.2">
      <c r="B373" s="141">
        <f t="shared" si="29"/>
        <v>44258</v>
      </c>
      <c r="C373" s="137">
        <f t="shared" si="26"/>
        <v>3</v>
      </c>
      <c r="D373" s="137">
        <f t="shared" si="27"/>
        <v>2021</v>
      </c>
      <c r="E373" s="89">
        <f t="shared" si="28"/>
        <v>3</v>
      </c>
    </row>
    <row r="374" spans="2:5" ht="15" hidden="1" customHeight="1" x14ac:dyDescent="0.2">
      <c r="B374" s="141">
        <f t="shared" si="29"/>
        <v>44259</v>
      </c>
      <c r="C374" s="137">
        <f t="shared" si="26"/>
        <v>3</v>
      </c>
      <c r="D374" s="137">
        <f t="shared" si="27"/>
        <v>2021</v>
      </c>
      <c r="E374" s="89">
        <f t="shared" si="28"/>
        <v>4</v>
      </c>
    </row>
    <row r="375" spans="2:5" ht="15" hidden="1" customHeight="1" x14ac:dyDescent="0.2">
      <c r="B375" s="141">
        <f t="shared" si="29"/>
        <v>44260</v>
      </c>
      <c r="C375" s="137">
        <f t="shared" si="26"/>
        <v>3</v>
      </c>
      <c r="D375" s="137">
        <f t="shared" si="27"/>
        <v>2021</v>
      </c>
      <c r="E375" s="89">
        <f t="shared" si="28"/>
        <v>5</v>
      </c>
    </row>
    <row r="376" spans="2:5" ht="15" hidden="1" customHeight="1" x14ac:dyDescent="0.2">
      <c r="B376" s="141">
        <f t="shared" si="29"/>
        <v>44261</v>
      </c>
      <c r="C376" s="137">
        <f t="shared" si="26"/>
        <v>3</v>
      </c>
      <c r="D376" s="137">
        <f t="shared" si="27"/>
        <v>2021</v>
      </c>
      <c r="E376" s="89">
        <f t="shared" si="28"/>
        <v>6</v>
      </c>
    </row>
    <row r="377" spans="2:5" ht="15" hidden="1" customHeight="1" x14ac:dyDescent="0.2">
      <c r="B377" s="141">
        <f t="shared" si="29"/>
        <v>44262</v>
      </c>
      <c r="C377" s="137">
        <f t="shared" si="26"/>
        <v>3</v>
      </c>
      <c r="D377" s="137">
        <f t="shared" si="27"/>
        <v>2021</v>
      </c>
      <c r="E377" s="89">
        <f t="shared" si="28"/>
        <v>7</v>
      </c>
    </row>
    <row r="378" spans="2:5" ht="15" hidden="1" customHeight="1" x14ac:dyDescent="0.2">
      <c r="B378" s="141">
        <f t="shared" si="29"/>
        <v>44263</v>
      </c>
      <c r="C378" s="137">
        <f t="shared" si="26"/>
        <v>3</v>
      </c>
      <c r="D378" s="137">
        <f t="shared" si="27"/>
        <v>2021</v>
      </c>
      <c r="E378" s="89">
        <f t="shared" si="28"/>
        <v>1</v>
      </c>
    </row>
    <row r="379" spans="2:5" ht="15" hidden="1" customHeight="1" x14ac:dyDescent="0.2">
      <c r="B379" s="141">
        <f t="shared" si="29"/>
        <v>44264</v>
      </c>
      <c r="C379" s="137">
        <f t="shared" si="26"/>
        <v>3</v>
      </c>
      <c r="D379" s="137">
        <f t="shared" si="27"/>
        <v>2021</v>
      </c>
      <c r="E379" s="89">
        <f t="shared" si="28"/>
        <v>2</v>
      </c>
    </row>
    <row r="380" spans="2:5" ht="15" hidden="1" customHeight="1" x14ac:dyDescent="0.2">
      <c r="B380" s="141">
        <f t="shared" si="29"/>
        <v>44265</v>
      </c>
      <c r="C380" s="137">
        <f t="shared" si="26"/>
        <v>3</v>
      </c>
      <c r="D380" s="137">
        <f t="shared" si="27"/>
        <v>2021</v>
      </c>
      <c r="E380" s="89">
        <f t="shared" si="28"/>
        <v>3</v>
      </c>
    </row>
    <row r="381" spans="2:5" ht="15" hidden="1" customHeight="1" x14ac:dyDescent="0.2">
      <c r="B381" s="141">
        <f t="shared" si="29"/>
        <v>44266</v>
      </c>
      <c r="C381" s="137">
        <f t="shared" si="26"/>
        <v>3</v>
      </c>
      <c r="D381" s="137">
        <f t="shared" si="27"/>
        <v>2021</v>
      </c>
      <c r="E381" s="89">
        <f t="shared" si="28"/>
        <v>4</v>
      </c>
    </row>
    <row r="382" spans="2:5" ht="15" hidden="1" customHeight="1" x14ac:dyDescent="0.2">
      <c r="B382" s="141">
        <f t="shared" si="29"/>
        <v>44267</v>
      </c>
      <c r="C382" s="137">
        <f t="shared" si="26"/>
        <v>3</v>
      </c>
      <c r="D382" s="137">
        <f t="shared" si="27"/>
        <v>2021</v>
      </c>
      <c r="E382" s="89">
        <f t="shared" si="28"/>
        <v>5</v>
      </c>
    </row>
    <row r="383" spans="2:5" ht="15" hidden="1" customHeight="1" x14ac:dyDescent="0.2">
      <c r="B383" s="141">
        <f t="shared" si="29"/>
        <v>44268</v>
      </c>
      <c r="C383" s="137">
        <f t="shared" si="26"/>
        <v>3</v>
      </c>
      <c r="D383" s="137">
        <f t="shared" si="27"/>
        <v>2021</v>
      </c>
      <c r="E383" s="89">
        <f t="shared" si="28"/>
        <v>6</v>
      </c>
    </row>
    <row r="384" spans="2:5" ht="15" hidden="1" customHeight="1" x14ac:dyDescent="0.2">
      <c r="B384" s="141">
        <f t="shared" si="29"/>
        <v>44269</v>
      </c>
      <c r="C384" s="137">
        <f t="shared" si="26"/>
        <v>3</v>
      </c>
      <c r="D384" s="137">
        <f t="shared" si="27"/>
        <v>2021</v>
      </c>
      <c r="E384" s="89">
        <f t="shared" si="28"/>
        <v>7</v>
      </c>
    </row>
    <row r="385" spans="2:5" ht="15" hidden="1" customHeight="1" x14ac:dyDescent="0.2">
      <c r="B385" s="141">
        <f t="shared" si="29"/>
        <v>44270</v>
      </c>
      <c r="C385" s="137">
        <f t="shared" si="26"/>
        <v>3</v>
      </c>
      <c r="D385" s="137">
        <f t="shared" si="27"/>
        <v>2021</v>
      </c>
      <c r="E385" s="89">
        <f t="shared" si="28"/>
        <v>1</v>
      </c>
    </row>
    <row r="386" spans="2:5" ht="15" hidden="1" customHeight="1" x14ac:dyDescent="0.2">
      <c r="B386" s="141">
        <f t="shared" si="29"/>
        <v>44271</v>
      </c>
      <c r="C386" s="137">
        <f t="shared" si="26"/>
        <v>3</v>
      </c>
      <c r="D386" s="137">
        <f t="shared" si="27"/>
        <v>2021</v>
      </c>
      <c r="E386" s="89">
        <f t="shared" si="28"/>
        <v>2</v>
      </c>
    </row>
    <row r="387" spans="2:5" ht="15" hidden="1" customHeight="1" x14ac:dyDescent="0.2">
      <c r="B387" s="141">
        <f t="shared" si="29"/>
        <v>44272</v>
      </c>
      <c r="C387" s="137">
        <f t="shared" si="26"/>
        <v>3</v>
      </c>
      <c r="D387" s="137">
        <f t="shared" si="27"/>
        <v>2021</v>
      </c>
      <c r="E387" s="89">
        <f t="shared" si="28"/>
        <v>3</v>
      </c>
    </row>
    <row r="388" spans="2:5" ht="15" hidden="1" customHeight="1" x14ac:dyDescent="0.2">
      <c r="B388" s="141">
        <f t="shared" si="29"/>
        <v>44273</v>
      </c>
      <c r="C388" s="137">
        <f t="shared" si="26"/>
        <v>3</v>
      </c>
      <c r="D388" s="137">
        <f t="shared" si="27"/>
        <v>2021</v>
      </c>
      <c r="E388" s="89">
        <f t="shared" si="28"/>
        <v>4</v>
      </c>
    </row>
    <row r="389" spans="2:5" ht="15" hidden="1" customHeight="1" x14ac:dyDescent="0.2">
      <c r="B389" s="141">
        <f t="shared" si="29"/>
        <v>44274</v>
      </c>
      <c r="C389" s="137">
        <f t="shared" si="26"/>
        <v>3</v>
      </c>
      <c r="D389" s="137">
        <f t="shared" si="27"/>
        <v>2021</v>
      </c>
      <c r="E389" s="89">
        <f t="shared" si="28"/>
        <v>5</v>
      </c>
    </row>
    <row r="390" spans="2:5" ht="15" hidden="1" customHeight="1" x14ac:dyDescent="0.2">
      <c r="B390" s="141">
        <f t="shared" si="29"/>
        <v>44275</v>
      </c>
      <c r="C390" s="137">
        <f t="shared" si="26"/>
        <v>3</v>
      </c>
      <c r="D390" s="137">
        <f t="shared" si="27"/>
        <v>2021</v>
      </c>
      <c r="E390" s="89">
        <f t="shared" si="28"/>
        <v>6</v>
      </c>
    </row>
    <row r="391" spans="2:5" ht="15" hidden="1" customHeight="1" x14ac:dyDescent="0.2">
      <c r="B391" s="141">
        <f t="shared" si="29"/>
        <v>44276</v>
      </c>
      <c r="C391" s="137">
        <f t="shared" ref="C391:C454" si="30">MONTH($B391)</f>
        <v>3</v>
      </c>
      <c r="D391" s="137">
        <f t="shared" ref="D391:D454" si="31">YEAR($B391)</f>
        <v>2021</v>
      </c>
      <c r="E391" s="89">
        <f t="shared" ref="E391:E454" si="32">WEEKDAY(B391,2)</f>
        <v>7</v>
      </c>
    </row>
    <row r="392" spans="2:5" ht="15" hidden="1" customHeight="1" x14ac:dyDescent="0.2">
      <c r="B392" s="141">
        <f t="shared" ref="B392:B455" si="33">B391+1</f>
        <v>44277</v>
      </c>
      <c r="C392" s="137">
        <f t="shared" si="30"/>
        <v>3</v>
      </c>
      <c r="D392" s="137">
        <f t="shared" si="31"/>
        <v>2021</v>
      </c>
      <c r="E392" s="89">
        <f t="shared" si="32"/>
        <v>1</v>
      </c>
    </row>
    <row r="393" spans="2:5" ht="15" hidden="1" customHeight="1" x14ac:dyDescent="0.2">
      <c r="B393" s="141">
        <f t="shared" si="33"/>
        <v>44278</v>
      </c>
      <c r="C393" s="137">
        <f t="shared" si="30"/>
        <v>3</v>
      </c>
      <c r="D393" s="137">
        <f t="shared" si="31"/>
        <v>2021</v>
      </c>
      <c r="E393" s="89">
        <f t="shared" si="32"/>
        <v>2</v>
      </c>
    </row>
    <row r="394" spans="2:5" ht="15" hidden="1" customHeight="1" x14ac:dyDescent="0.2">
      <c r="B394" s="141">
        <f t="shared" si="33"/>
        <v>44279</v>
      </c>
      <c r="C394" s="137">
        <f t="shared" si="30"/>
        <v>3</v>
      </c>
      <c r="D394" s="137">
        <f t="shared" si="31"/>
        <v>2021</v>
      </c>
      <c r="E394" s="89">
        <f t="shared" si="32"/>
        <v>3</v>
      </c>
    </row>
    <row r="395" spans="2:5" ht="15" hidden="1" customHeight="1" x14ac:dyDescent="0.2">
      <c r="B395" s="141">
        <f t="shared" si="33"/>
        <v>44280</v>
      </c>
      <c r="C395" s="137">
        <f t="shared" si="30"/>
        <v>3</v>
      </c>
      <c r="D395" s="137">
        <f t="shared" si="31"/>
        <v>2021</v>
      </c>
      <c r="E395" s="89">
        <f t="shared" si="32"/>
        <v>4</v>
      </c>
    </row>
    <row r="396" spans="2:5" ht="15" hidden="1" customHeight="1" x14ac:dyDescent="0.2">
      <c r="B396" s="141">
        <f t="shared" si="33"/>
        <v>44281</v>
      </c>
      <c r="C396" s="137">
        <f t="shared" si="30"/>
        <v>3</v>
      </c>
      <c r="D396" s="137">
        <f t="shared" si="31"/>
        <v>2021</v>
      </c>
      <c r="E396" s="89">
        <f t="shared" si="32"/>
        <v>5</v>
      </c>
    </row>
    <row r="397" spans="2:5" ht="15" hidden="1" customHeight="1" x14ac:dyDescent="0.2">
      <c r="B397" s="141">
        <f t="shared" si="33"/>
        <v>44282</v>
      </c>
      <c r="C397" s="137">
        <f t="shared" si="30"/>
        <v>3</v>
      </c>
      <c r="D397" s="137">
        <f t="shared" si="31"/>
        <v>2021</v>
      </c>
      <c r="E397" s="89">
        <f t="shared" si="32"/>
        <v>6</v>
      </c>
    </row>
    <row r="398" spans="2:5" ht="15" hidden="1" customHeight="1" x14ac:dyDescent="0.2">
      <c r="B398" s="141">
        <f t="shared" si="33"/>
        <v>44283</v>
      </c>
      <c r="C398" s="137">
        <f t="shared" si="30"/>
        <v>3</v>
      </c>
      <c r="D398" s="137">
        <f t="shared" si="31"/>
        <v>2021</v>
      </c>
      <c r="E398" s="89">
        <f t="shared" si="32"/>
        <v>7</v>
      </c>
    </row>
    <row r="399" spans="2:5" ht="15" hidden="1" customHeight="1" x14ac:dyDescent="0.2">
      <c r="B399" s="141">
        <f t="shared" si="33"/>
        <v>44284</v>
      </c>
      <c r="C399" s="137">
        <f t="shared" si="30"/>
        <v>3</v>
      </c>
      <c r="D399" s="137">
        <f t="shared" si="31"/>
        <v>2021</v>
      </c>
      <c r="E399" s="89">
        <f t="shared" si="32"/>
        <v>1</v>
      </c>
    </row>
    <row r="400" spans="2:5" ht="15" hidden="1" customHeight="1" x14ac:dyDescent="0.2">
      <c r="B400" s="141">
        <f t="shared" si="33"/>
        <v>44285</v>
      </c>
      <c r="C400" s="137">
        <f t="shared" si="30"/>
        <v>3</v>
      </c>
      <c r="D400" s="137">
        <f t="shared" si="31"/>
        <v>2021</v>
      </c>
      <c r="E400" s="89">
        <f t="shared" si="32"/>
        <v>2</v>
      </c>
    </row>
    <row r="401" spans="2:5" ht="15" hidden="1" customHeight="1" x14ac:dyDescent="0.2">
      <c r="B401" s="141">
        <f t="shared" si="33"/>
        <v>44286</v>
      </c>
      <c r="C401" s="137">
        <f t="shared" si="30"/>
        <v>3</v>
      </c>
      <c r="D401" s="137">
        <f t="shared" si="31"/>
        <v>2021</v>
      </c>
      <c r="E401" s="89">
        <f t="shared" si="32"/>
        <v>3</v>
      </c>
    </row>
    <row r="402" spans="2:5" ht="15" hidden="1" customHeight="1" x14ac:dyDescent="0.2">
      <c r="B402" s="141">
        <f t="shared" si="33"/>
        <v>44287</v>
      </c>
      <c r="C402" s="137">
        <f t="shared" si="30"/>
        <v>4</v>
      </c>
      <c r="D402" s="137">
        <f t="shared" si="31"/>
        <v>2021</v>
      </c>
      <c r="E402" s="89">
        <f t="shared" si="32"/>
        <v>4</v>
      </c>
    </row>
    <row r="403" spans="2:5" ht="15" hidden="1" customHeight="1" x14ac:dyDescent="0.2">
      <c r="B403" s="141">
        <f t="shared" si="33"/>
        <v>44288</v>
      </c>
      <c r="C403" s="137">
        <f t="shared" si="30"/>
        <v>4</v>
      </c>
      <c r="D403" s="137">
        <f t="shared" si="31"/>
        <v>2021</v>
      </c>
      <c r="E403" s="89">
        <f t="shared" si="32"/>
        <v>5</v>
      </c>
    </row>
    <row r="404" spans="2:5" ht="15" hidden="1" customHeight="1" x14ac:dyDescent="0.2">
      <c r="B404" s="141">
        <f t="shared" si="33"/>
        <v>44289</v>
      </c>
      <c r="C404" s="137">
        <f t="shared" si="30"/>
        <v>4</v>
      </c>
      <c r="D404" s="137">
        <f t="shared" si="31"/>
        <v>2021</v>
      </c>
      <c r="E404" s="89">
        <f t="shared" si="32"/>
        <v>6</v>
      </c>
    </row>
    <row r="405" spans="2:5" ht="15" hidden="1" customHeight="1" x14ac:dyDescent="0.2">
      <c r="B405" s="141">
        <f t="shared" si="33"/>
        <v>44290</v>
      </c>
      <c r="C405" s="137">
        <f t="shared" si="30"/>
        <v>4</v>
      </c>
      <c r="D405" s="137">
        <f t="shared" si="31"/>
        <v>2021</v>
      </c>
      <c r="E405" s="89">
        <f t="shared" si="32"/>
        <v>7</v>
      </c>
    </row>
    <row r="406" spans="2:5" ht="15" hidden="1" customHeight="1" x14ac:dyDescent="0.2">
      <c r="B406" s="141">
        <f t="shared" si="33"/>
        <v>44291</v>
      </c>
      <c r="C406" s="137">
        <f t="shared" si="30"/>
        <v>4</v>
      </c>
      <c r="D406" s="137">
        <f t="shared" si="31"/>
        <v>2021</v>
      </c>
      <c r="E406" s="89">
        <f t="shared" si="32"/>
        <v>1</v>
      </c>
    </row>
    <row r="407" spans="2:5" ht="15" hidden="1" customHeight="1" x14ac:dyDescent="0.2">
      <c r="B407" s="141">
        <f t="shared" si="33"/>
        <v>44292</v>
      </c>
      <c r="C407" s="137">
        <f t="shared" si="30"/>
        <v>4</v>
      </c>
      <c r="D407" s="137">
        <f t="shared" si="31"/>
        <v>2021</v>
      </c>
      <c r="E407" s="89">
        <f t="shared" si="32"/>
        <v>2</v>
      </c>
    </row>
    <row r="408" spans="2:5" ht="15" hidden="1" customHeight="1" x14ac:dyDescent="0.2">
      <c r="B408" s="141">
        <f t="shared" si="33"/>
        <v>44293</v>
      </c>
      <c r="C408" s="137">
        <f t="shared" si="30"/>
        <v>4</v>
      </c>
      <c r="D408" s="137">
        <f t="shared" si="31"/>
        <v>2021</v>
      </c>
      <c r="E408" s="89">
        <f t="shared" si="32"/>
        <v>3</v>
      </c>
    </row>
    <row r="409" spans="2:5" ht="15" hidden="1" customHeight="1" x14ac:dyDescent="0.2">
      <c r="B409" s="141">
        <f t="shared" si="33"/>
        <v>44294</v>
      </c>
      <c r="C409" s="137">
        <f t="shared" si="30"/>
        <v>4</v>
      </c>
      <c r="D409" s="137">
        <f t="shared" si="31"/>
        <v>2021</v>
      </c>
      <c r="E409" s="89">
        <f t="shared" si="32"/>
        <v>4</v>
      </c>
    </row>
    <row r="410" spans="2:5" ht="15" hidden="1" customHeight="1" x14ac:dyDescent="0.2">
      <c r="B410" s="141">
        <f t="shared" si="33"/>
        <v>44295</v>
      </c>
      <c r="C410" s="137">
        <f t="shared" si="30"/>
        <v>4</v>
      </c>
      <c r="D410" s="137">
        <f t="shared" si="31"/>
        <v>2021</v>
      </c>
      <c r="E410" s="89">
        <f t="shared" si="32"/>
        <v>5</v>
      </c>
    </row>
    <row r="411" spans="2:5" ht="15" hidden="1" customHeight="1" x14ac:dyDescent="0.2">
      <c r="B411" s="141">
        <f t="shared" si="33"/>
        <v>44296</v>
      </c>
      <c r="C411" s="137">
        <f t="shared" si="30"/>
        <v>4</v>
      </c>
      <c r="D411" s="137">
        <f t="shared" si="31"/>
        <v>2021</v>
      </c>
      <c r="E411" s="89">
        <f t="shared" si="32"/>
        <v>6</v>
      </c>
    </row>
    <row r="412" spans="2:5" ht="15" hidden="1" customHeight="1" x14ac:dyDescent="0.2">
      <c r="B412" s="141">
        <f t="shared" si="33"/>
        <v>44297</v>
      </c>
      <c r="C412" s="137">
        <f t="shared" si="30"/>
        <v>4</v>
      </c>
      <c r="D412" s="137">
        <f t="shared" si="31"/>
        <v>2021</v>
      </c>
      <c r="E412" s="89">
        <f t="shared" si="32"/>
        <v>7</v>
      </c>
    </row>
    <row r="413" spans="2:5" ht="15" hidden="1" customHeight="1" x14ac:dyDescent="0.2">
      <c r="B413" s="141">
        <f t="shared" si="33"/>
        <v>44298</v>
      </c>
      <c r="C413" s="137">
        <f t="shared" si="30"/>
        <v>4</v>
      </c>
      <c r="D413" s="137">
        <f t="shared" si="31"/>
        <v>2021</v>
      </c>
      <c r="E413" s="89">
        <f t="shared" si="32"/>
        <v>1</v>
      </c>
    </row>
    <row r="414" spans="2:5" ht="15" hidden="1" customHeight="1" x14ac:dyDescent="0.2">
      <c r="B414" s="141">
        <f t="shared" si="33"/>
        <v>44299</v>
      </c>
      <c r="C414" s="137">
        <f t="shared" si="30"/>
        <v>4</v>
      </c>
      <c r="D414" s="137">
        <f t="shared" si="31"/>
        <v>2021</v>
      </c>
      <c r="E414" s="89">
        <f t="shared" si="32"/>
        <v>2</v>
      </c>
    </row>
    <row r="415" spans="2:5" ht="15" hidden="1" customHeight="1" x14ac:dyDescent="0.2">
      <c r="B415" s="141">
        <f t="shared" si="33"/>
        <v>44300</v>
      </c>
      <c r="C415" s="137">
        <f t="shared" si="30"/>
        <v>4</v>
      </c>
      <c r="D415" s="137">
        <f t="shared" si="31"/>
        <v>2021</v>
      </c>
      <c r="E415" s="89">
        <f t="shared" si="32"/>
        <v>3</v>
      </c>
    </row>
    <row r="416" spans="2:5" ht="15" hidden="1" customHeight="1" x14ac:dyDescent="0.2">
      <c r="B416" s="141">
        <f t="shared" si="33"/>
        <v>44301</v>
      </c>
      <c r="C416" s="137">
        <f t="shared" si="30"/>
        <v>4</v>
      </c>
      <c r="D416" s="137">
        <f t="shared" si="31"/>
        <v>2021</v>
      </c>
      <c r="E416" s="89">
        <f t="shared" si="32"/>
        <v>4</v>
      </c>
    </row>
    <row r="417" spans="2:5" ht="15" hidden="1" customHeight="1" x14ac:dyDescent="0.2">
      <c r="B417" s="141">
        <f t="shared" si="33"/>
        <v>44302</v>
      </c>
      <c r="C417" s="137">
        <f t="shared" si="30"/>
        <v>4</v>
      </c>
      <c r="D417" s="137">
        <f t="shared" si="31"/>
        <v>2021</v>
      </c>
      <c r="E417" s="89">
        <f t="shared" si="32"/>
        <v>5</v>
      </c>
    </row>
    <row r="418" spans="2:5" ht="15" hidden="1" customHeight="1" x14ac:dyDescent="0.2">
      <c r="B418" s="141">
        <f t="shared" si="33"/>
        <v>44303</v>
      </c>
      <c r="C418" s="137">
        <f t="shared" si="30"/>
        <v>4</v>
      </c>
      <c r="D418" s="137">
        <f t="shared" si="31"/>
        <v>2021</v>
      </c>
      <c r="E418" s="89">
        <f t="shared" si="32"/>
        <v>6</v>
      </c>
    </row>
    <row r="419" spans="2:5" ht="15" hidden="1" customHeight="1" x14ac:dyDescent="0.2">
      <c r="B419" s="141">
        <f t="shared" si="33"/>
        <v>44304</v>
      </c>
      <c r="C419" s="137">
        <f t="shared" si="30"/>
        <v>4</v>
      </c>
      <c r="D419" s="137">
        <f t="shared" si="31"/>
        <v>2021</v>
      </c>
      <c r="E419" s="89">
        <f t="shared" si="32"/>
        <v>7</v>
      </c>
    </row>
    <row r="420" spans="2:5" ht="15" hidden="1" customHeight="1" x14ac:dyDescent="0.2">
      <c r="B420" s="141">
        <f t="shared" si="33"/>
        <v>44305</v>
      </c>
      <c r="C420" s="137">
        <f t="shared" si="30"/>
        <v>4</v>
      </c>
      <c r="D420" s="137">
        <f t="shared" si="31"/>
        <v>2021</v>
      </c>
      <c r="E420" s="89">
        <f t="shared" si="32"/>
        <v>1</v>
      </c>
    </row>
    <row r="421" spans="2:5" ht="15" hidden="1" customHeight="1" x14ac:dyDescent="0.2">
      <c r="B421" s="141">
        <f t="shared" si="33"/>
        <v>44306</v>
      </c>
      <c r="C421" s="137">
        <f t="shared" si="30"/>
        <v>4</v>
      </c>
      <c r="D421" s="137">
        <f t="shared" si="31"/>
        <v>2021</v>
      </c>
      <c r="E421" s="89">
        <f t="shared" si="32"/>
        <v>2</v>
      </c>
    </row>
    <row r="422" spans="2:5" ht="15" hidden="1" customHeight="1" x14ac:dyDescent="0.2">
      <c r="B422" s="141">
        <f t="shared" si="33"/>
        <v>44307</v>
      </c>
      <c r="C422" s="137">
        <f t="shared" si="30"/>
        <v>4</v>
      </c>
      <c r="D422" s="137">
        <f t="shared" si="31"/>
        <v>2021</v>
      </c>
      <c r="E422" s="89">
        <f t="shared" si="32"/>
        <v>3</v>
      </c>
    </row>
    <row r="423" spans="2:5" ht="15" hidden="1" customHeight="1" x14ac:dyDescent="0.2">
      <c r="B423" s="141">
        <f t="shared" si="33"/>
        <v>44308</v>
      </c>
      <c r="C423" s="137">
        <f t="shared" si="30"/>
        <v>4</v>
      </c>
      <c r="D423" s="137">
        <f t="shared" si="31"/>
        <v>2021</v>
      </c>
      <c r="E423" s="89">
        <f t="shared" si="32"/>
        <v>4</v>
      </c>
    </row>
    <row r="424" spans="2:5" ht="15" hidden="1" customHeight="1" x14ac:dyDescent="0.2">
      <c r="B424" s="141">
        <f t="shared" si="33"/>
        <v>44309</v>
      </c>
      <c r="C424" s="137">
        <f t="shared" si="30"/>
        <v>4</v>
      </c>
      <c r="D424" s="137">
        <f t="shared" si="31"/>
        <v>2021</v>
      </c>
      <c r="E424" s="89">
        <f t="shared" si="32"/>
        <v>5</v>
      </c>
    </row>
    <row r="425" spans="2:5" ht="15" hidden="1" customHeight="1" x14ac:dyDescent="0.2">
      <c r="B425" s="141">
        <f t="shared" si="33"/>
        <v>44310</v>
      </c>
      <c r="C425" s="137">
        <f t="shared" si="30"/>
        <v>4</v>
      </c>
      <c r="D425" s="137">
        <f t="shared" si="31"/>
        <v>2021</v>
      </c>
      <c r="E425" s="89">
        <f t="shared" si="32"/>
        <v>6</v>
      </c>
    </row>
    <row r="426" spans="2:5" ht="15" hidden="1" customHeight="1" x14ac:dyDescent="0.2">
      <c r="B426" s="141">
        <f t="shared" si="33"/>
        <v>44311</v>
      </c>
      <c r="C426" s="137">
        <f t="shared" si="30"/>
        <v>4</v>
      </c>
      <c r="D426" s="137">
        <f t="shared" si="31"/>
        <v>2021</v>
      </c>
      <c r="E426" s="89">
        <f t="shared" si="32"/>
        <v>7</v>
      </c>
    </row>
    <row r="427" spans="2:5" ht="15" hidden="1" customHeight="1" x14ac:dyDescent="0.2">
      <c r="B427" s="141">
        <f t="shared" si="33"/>
        <v>44312</v>
      </c>
      <c r="C427" s="137">
        <f t="shared" si="30"/>
        <v>4</v>
      </c>
      <c r="D427" s="137">
        <f t="shared" si="31"/>
        <v>2021</v>
      </c>
      <c r="E427" s="89">
        <f t="shared" si="32"/>
        <v>1</v>
      </c>
    </row>
    <row r="428" spans="2:5" ht="15" hidden="1" customHeight="1" x14ac:dyDescent="0.2">
      <c r="B428" s="141">
        <f t="shared" si="33"/>
        <v>44313</v>
      </c>
      <c r="C428" s="137">
        <f t="shared" si="30"/>
        <v>4</v>
      </c>
      <c r="D428" s="137">
        <f t="shared" si="31"/>
        <v>2021</v>
      </c>
      <c r="E428" s="89">
        <f t="shared" si="32"/>
        <v>2</v>
      </c>
    </row>
    <row r="429" spans="2:5" ht="15" hidden="1" customHeight="1" x14ac:dyDescent="0.2">
      <c r="B429" s="141">
        <f t="shared" si="33"/>
        <v>44314</v>
      </c>
      <c r="C429" s="137">
        <f t="shared" si="30"/>
        <v>4</v>
      </c>
      <c r="D429" s="137">
        <f t="shared" si="31"/>
        <v>2021</v>
      </c>
      <c r="E429" s="89">
        <f t="shared" si="32"/>
        <v>3</v>
      </c>
    </row>
    <row r="430" spans="2:5" ht="15" hidden="1" customHeight="1" x14ac:dyDescent="0.2">
      <c r="B430" s="141">
        <f t="shared" si="33"/>
        <v>44315</v>
      </c>
      <c r="C430" s="137">
        <f t="shared" si="30"/>
        <v>4</v>
      </c>
      <c r="D430" s="137">
        <f t="shared" si="31"/>
        <v>2021</v>
      </c>
      <c r="E430" s="89">
        <f t="shared" si="32"/>
        <v>4</v>
      </c>
    </row>
    <row r="431" spans="2:5" ht="15" hidden="1" customHeight="1" x14ac:dyDescent="0.2">
      <c r="B431" s="141">
        <f t="shared" si="33"/>
        <v>44316</v>
      </c>
      <c r="C431" s="137">
        <f t="shared" si="30"/>
        <v>4</v>
      </c>
      <c r="D431" s="137">
        <f t="shared" si="31"/>
        <v>2021</v>
      </c>
      <c r="E431" s="89">
        <f t="shared" si="32"/>
        <v>5</v>
      </c>
    </row>
    <row r="432" spans="2:5" ht="15" hidden="1" customHeight="1" x14ac:dyDescent="0.2">
      <c r="B432" s="141">
        <f t="shared" si="33"/>
        <v>44317</v>
      </c>
      <c r="C432" s="137">
        <f t="shared" si="30"/>
        <v>5</v>
      </c>
      <c r="D432" s="137">
        <f t="shared" si="31"/>
        <v>2021</v>
      </c>
      <c r="E432" s="89">
        <f t="shared" si="32"/>
        <v>6</v>
      </c>
    </row>
    <row r="433" spans="2:5" ht="15" hidden="1" customHeight="1" x14ac:dyDescent="0.2">
      <c r="B433" s="141">
        <f t="shared" si="33"/>
        <v>44318</v>
      </c>
      <c r="C433" s="137">
        <f t="shared" si="30"/>
        <v>5</v>
      </c>
      <c r="D433" s="137">
        <f t="shared" si="31"/>
        <v>2021</v>
      </c>
      <c r="E433" s="89">
        <f t="shared" si="32"/>
        <v>7</v>
      </c>
    </row>
    <row r="434" spans="2:5" ht="15" hidden="1" customHeight="1" x14ac:dyDescent="0.2">
      <c r="B434" s="141">
        <f t="shared" si="33"/>
        <v>44319</v>
      </c>
      <c r="C434" s="137">
        <f t="shared" si="30"/>
        <v>5</v>
      </c>
      <c r="D434" s="137">
        <f t="shared" si="31"/>
        <v>2021</v>
      </c>
      <c r="E434" s="89">
        <f t="shared" si="32"/>
        <v>1</v>
      </c>
    </row>
    <row r="435" spans="2:5" ht="15" hidden="1" customHeight="1" x14ac:dyDescent="0.2">
      <c r="B435" s="141">
        <f t="shared" si="33"/>
        <v>44320</v>
      </c>
      <c r="C435" s="137">
        <f t="shared" si="30"/>
        <v>5</v>
      </c>
      <c r="D435" s="137">
        <f t="shared" si="31"/>
        <v>2021</v>
      </c>
      <c r="E435" s="89">
        <f t="shared" si="32"/>
        <v>2</v>
      </c>
    </row>
    <row r="436" spans="2:5" ht="15" hidden="1" customHeight="1" x14ac:dyDescent="0.2">
      <c r="B436" s="141">
        <f t="shared" si="33"/>
        <v>44321</v>
      </c>
      <c r="C436" s="137">
        <f t="shared" si="30"/>
        <v>5</v>
      </c>
      <c r="D436" s="137">
        <f t="shared" si="31"/>
        <v>2021</v>
      </c>
      <c r="E436" s="89">
        <f t="shared" si="32"/>
        <v>3</v>
      </c>
    </row>
    <row r="437" spans="2:5" ht="15" hidden="1" customHeight="1" x14ac:dyDescent="0.2">
      <c r="B437" s="141">
        <f t="shared" si="33"/>
        <v>44322</v>
      </c>
      <c r="C437" s="137">
        <f t="shared" si="30"/>
        <v>5</v>
      </c>
      <c r="D437" s="137">
        <f t="shared" si="31"/>
        <v>2021</v>
      </c>
      <c r="E437" s="89">
        <f t="shared" si="32"/>
        <v>4</v>
      </c>
    </row>
    <row r="438" spans="2:5" ht="15" hidden="1" customHeight="1" x14ac:dyDescent="0.2">
      <c r="B438" s="141">
        <f t="shared" si="33"/>
        <v>44323</v>
      </c>
      <c r="C438" s="137">
        <f t="shared" si="30"/>
        <v>5</v>
      </c>
      <c r="D438" s="137">
        <f t="shared" si="31"/>
        <v>2021</v>
      </c>
      <c r="E438" s="89">
        <f t="shared" si="32"/>
        <v>5</v>
      </c>
    </row>
    <row r="439" spans="2:5" ht="15" hidden="1" customHeight="1" x14ac:dyDescent="0.2">
      <c r="B439" s="141">
        <f t="shared" si="33"/>
        <v>44324</v>
      </c>
      <c r="C439" s="137">
        <f t="shared" si="30"/>
        <v>5</v>
      </c>
      <c r="D439" s="137">
        <f t="shared" si="31"/>
        <v>2021</v>
      </c>
      <c r="E439" s="89">
        <f t="shared" si="32"/>
        <v>6</v>
      </c>
    </row>
    <row r="440" spans="2:5" ht="15" hidden="1" customHeight="1" x14ac:dyDescent="0.2">
      <c r="B440" s="141">
        <f t="shared" si="33"/>
        <v>44325</v>
      </c>
      <c r="C440" s="137">
        <f t="shared" si="30"/>
        <v>5</v>
      </c>
      <c r="D440" s="137">
        <f t="shared" si="31"/>
        <v>2021</v>
      </c>
      <c r="E440" s="89">
        <f t="shared" si="32"/>
        <v>7</v>
      </c>
    </row>
    <row r="441" spans="2:5" ht="15" hidden="1" customHeight="1" x14ac:dyDescent="0.2">
      <c r="B441" s="141">
        <f t="shared" si="33"/>
        <v>44326</v>
      </c>
      <c r="C441" s="137">
        <f t="shared" si="30"/>
        <v>5</v>
      </c>
      <c r="D441" s="137">
        <f t="shared" si="31"/>
        <v>2021</v>
      </c>
      <c r="E441" s="89">
        <f t="shared" si="32"/>
        <v>1</v>
      </c>
    </row>
    <row r="442" spans="2:5" ht="15" hidden="1" customHeight="1" x14ac:dyDescent="0.2">
      <c r="B442" s="141">
        <f t="shared" si="33"/>
        <v>44327</v>
      </c>
      <c r="C442" s="137">
        <f t="shared" si="30"/>
        <v>5</v>
      </c>
      <c r="D442" s="137">
        <f t="shared" si="31"/>
        <v>2021</v>
      </c>
      <c r="E442" s="89">
        <f t="shared" si="32"/>
        <v>2</v>
      </c>
    </row>
    <row r="443" spans="2:5" ht="15" hidden="1" customHeight="1" x14ac:dyDescent="0.2">
      <c r="B443" s="141">
        <f t="shared" si="33"/>
        <v>44328</v>
      </c>
      <c r="C443" s="137">
        <f t="shared" si="30"/>
        <v>5</v>
      </c>
      <c r="D443" s="137">
        <f t="shared" si="31"/>
        <v>2021</v>
      </c>
      <c r="E443" s="89">
        <f t="shared" si="32"/>
        <v>3</v>
      </c>
    </row>
    <row r="444" spans="2:5" ht="15" hidden="1" customHeight="1" x14ac:dyDescent="0.2">
      <c r="B444" s="141">
        <f t="shared" si="33"/>
        <v>44329</v>
      </c>
      <c r="C444" s="137">
        <f t="shared" si="30"/>
        <v>5</v>
      </c>
      <c r="D444" s="137">
        <f t="shared" si="31"/>
        <v>2021</v>
      </c>
      <c r="E444" s="89">
        <f t="shared" si="32"/>
        <v>4</v>
      </c>
    </row>
    <row r="445" spans="2:5" ht="15" hidden="1" customHeight="1" x14ac:dyDescent="0.2">
      <c r="B445" s="141">
        <f t="shared" si="33"/>
        <v>44330</v>
      </c>
      <c r="C445" s="137">
        <f t="shared" si="30"/>
        <v>5</v>
      </c>
      <c r="D445" s="137">
        <f t="shared" si="31"/>
        <v>2021</v>
      </c>
      <c r="E445" s="89">
        <f t="shared" si="32"/>
        <v>5</v>
      </c>
    </row>
    <row r="446" spans="2:5" ht="15" hidden="1" customHeight="1" x14ac:dyDescent="0.2">
      <c r="B446" s="141">
        <f t="shared" si="33"/>
        <v>44331</v>
      </c>
      <c r="C446" s="137">
        <f t="shared" si="30"/>
        <v>5</v>
      </c>
      <c r="D446" s="137">
        <f t="shared" si="31"/>
        <v>2021</v>
      </c>
      <c r="E446" s="89">
        <f t="shared" si="32"/>
        <v>6</v>
      </c>
    </row>
    <row r="447" spans="2:5" ht="15" hidden="1" customHeight="1" x14ac:dyDescent="0.2">
      <c r="B447" s="141">
        <f t="shared" si="33"/>
        <v>44332</v>
      </c>
      <c r="C447" s="137">
        <f t="shared" si="30"/>
        <v>5</v>
      </c>
      <c r="D447" s="137">
        <f t="shared" si="31"/>
        <v>2021</v>
      </c>
      <c r="E447" s="89">
        <f t="shared" si="32"/>
        <v>7</v>
      </c>
    </row>
    <row r="448" spans="2:5" ht="15" hidden="1" customHeight="1" x14ac:dyDescent="0.2">
      <c r="B448" s="141">
        <f t="shared" si="33"/>
        <v>44333</v>
      </c>
      <c r="C448" s="137">
        <f t="shared" si="30"/>
        <v>5</v>
      </c>
      <c r="D448" s="137">
        <f t="shared" si="31"/>
        <v>2021</v>
      </c>
      <c r="E448" s="89">
        <f t="shared" si="32"/>
        <v>1</v>
      </c>
    </row>
    <row r="449" spans="2:5" ht="15" hidden="1" customHeight="1" x14ac:dyDescent="0.2">
      <c r="B449" s="141">
        <f t="shared" si="33"/>
        <v>44334</v>
      </c>
      <c r="C449" s="137">
        <f t="shared" si="30"/>
        <v>5</v>
      </c>
      <c r="D449" s="137">
        <f t="shared" si="31"/>
        <v>2021</v>
      </c>
      <c r="E449" s="89">
        <f t="shared" si="32"/>
        <v>2</v>
      </c>
    </row>
    <row r="450" spans="2:5" ht="15" hidden="1" customHeight="1" x14ac:dyDescent="0.2">
      <c r="B450" s="141">
        <f t="shared" si="33"/>
        <v>44335</v>
      </c>
      <c r="C450" s="137">
        <f t="shared" si="30"/>
        <v>5</v>
      </c>
      <c r="D450" s="137">
        <f t="shared" si="31"/>
        <v>2021</v>
      </c>
      <c r="E450" s="89">
        <f t="shared" si="32"/>
        <v>3</v>
      </c>
    </row>
    <row r="451" spans="2:5" ht="15" hidden="1" customHeight="1" x14ac:dyDescent="0.2">
      <c r="B451" s="141">
        <f t="shared" si="33"/>
        <v>44336</v>
      </c>
      <c r="C451" s="137">
        <f t="shared" si="30"/>
        <v>5</v>
      </c>
      <c r="D451" s="137">
        <f t="shared" si="31"/>
        <v>2021</v>
      </c>
      <c r="E451" s="89">
        <f t="shared" si="32"/>
        <v>4</v>
      </c>
    </row>
    <row r="452" spans="2:5" ht="15" hidden="1" customHeight="1" x14ac:dyDescent="0.2">
      <c r="B452" s="141">
        <f t="shared" si="33"/>
        <v>44337</v>
      </c>
      <c r="C452" s="137">
        <f t="shared" si="30"/>
        <v>5</v>
      </c>
      <c r="D452" s="137">
        <f t="shared" si="31"/>
        <v>2021</v>
      </c>
      <c r="E452" s="89">
        <f t="shared" si="32"/>
        <v>5</v>
      </c>
    </row>
    <row r="453" spans="2:5" ht="15" hidden="1" customHeight="1" x14ac:dyDescent="0.2">
      <c r="B453" s="141">
        <f t="shared" si="33"/>
        <v>44338</v>
      </c>
      <c r="C453" s="137">
        <f t="shared" si="30"/>
        <v>5</v>
      </c>
      <c r="D453" s="137">
        <f t="shared" si="31"/>
        <v>2021</v>
      </c>
      <c r="E453" s="89">
        <f t="shared" si="32"/>
        <v>6</v>
      </c>
    </row>
    <row r="454" spans="2:5" ht="15" hidden="1" customHeight="1" x14ac:dyDescent="0.2">
      <c r="B454" s="141">
        <f t="shared" si="33"/>
        <v>44339</v>
      </c>
      <c r="C454" s="137">
        <f t="shared" si="30"/>
        <v>5</v>
      </c>
      <c r="D454" s="137">
        <f t="shared" si="31"/>
        <v>2021</v>
      </c>
      <c r="E454" s="89">
        <f t="shared" si="32"/>
        <v>7</v>
      </c>
    </row>
    <row r="455" spans="2:5" ht="15" hidden="1" customHeight="1" x14ac:dyDescent="0.2">
      <c r="B455" s="141">
        <f t="shared" si="33"/>
        <v>44340</v>
      </c>
      <c r="C455" s="137">
        <f t="shared" ref="C455:C518" si="34">MONTH($B455)</f>
        <v>5</v>
      </c>
      <c r="D455" s="137">
        <f t="shared" ref="D455:D518" si="35">YEAR($B455)</f>
        <v>2021</v>
      </c>
      <c r="E455" s="89">
        <f t="shared" ref="E455:E518" si="36">WEEKDAY(B455,2)</f>
        <v>1</v>
      </c>
    </row>
    <row r="456" spans="2:5" ht="15" hidden="1" customHeight="1" x14ac:dyDescent="0.2">
      <c r="B456" s="141">
        <f t="shared" ref="B456:B519" si="37">B455+1</f>
        <v>44341</v>
      </c>
      <c r="C456" s="137">
        <f t="shared" si="34"/>
        <v>5</v>
      </c>
      <c r="D456" s="137">
        <f t="shared" si="35"/>
        <v>2021</v>
      </c>
      <c r="E456" s="89">
        <f t="shared" si="36"/>
        <v>2</v>
      </c>
    </row>
    <row r="457" spans="2:5" ht="15" hidden="1" customHeight="1" x14ac:dyDescent="0.2">
      <c r="B457" s="141">
        <f t="shared" si="37"/>
        <v>44342</v>
      </c>
      <c r="C457" s="137">
        <f t="shared" si="34"/>
        <v>5</v>
      </c>
      <c r="D457" s="137">
        <f t="shared" si="35"/>
        <v>2021</v>
      </c>
      <c r="E457" s="89">
        <f t="shared" si="36"/>
        <v>3</v>
      </c>
    </row>
    <row r="458" spans="2:5" ht="15" hidden="1" customHeight="1" x14ac:dyDescent="0.2">
      <c r="B458" s="141">
        <f t="shared" si="37"/>
        <v>44343</v>
      </c>
      <c r="C458" s="137">
        <f t="shared" si="34"/>
        <v>5</v>
      </c>
      <c r="D458" s="137">
        <f t="shared" si="35"/>
        <v>2021</v>
      </c>
      <c r="E458" s="89">
        <f t="shared" si="36"/>
        <v>4</v>
      </c>
    </row>
    <row r="459" spans="2:5" ht="15" hidden="1" customHeight="1" x14ac:dyDescent="0.2">
      <c r="B459" s="141">
        <f t="shared" si="37"/>
        <v>44344</v>
      </c>
      <c r="C459" s="137">
        <f t="shared" si="34"/>
        <v>5</v>
      </c>
      <c r="D459" s="137">
        <f t="shared" si="35"/>
        <v>2021</v>
      </c>
      <c r="E459" s="89">
        <f t="shared" si="36"/>
        <v>5</v>
      </c>
    </row>
    <row r="460" spans="2:5" ht="15" hidden="1" customHeight="1" x14ac:dyDescent="0.2">
      <c r="B460" s="141">
        <f t="shared" si="37"/>
        <v>44345</v>
      </c>
      <c r="C460" s="137">
        <f t="shared" si="34"/>
        <v>5</v>
      </c>
      <c r="D460" s="137">
        <f t="shared" si="35"/>
        <v>2021</v>
      </c>
      <c r="E460" s="89">
        <f t="shared" si="36"/>
        <v>6</v>
      </c>
    </row>
    <row r="461" spans="2:5" ht="15" hidden="1" customHeight="1" x14ac:dyDescent="0.2">
      <c r="B461" s="141">
        <f t="shared" si="37"/>
        <v>44346</v>
      </c>
      <c r="C461" s="137">
        <f t="shared" si="34"/>
        <v>5</v>
      </c>
      <c r="D461" s="137">
        <f t="shared" si="35"/>
        <v>2021</v>
      </c>
      <c r="E461" s="89">
        <f t="shared" si="36"/>
        <v>7</v>
      </c>
    </row>
    <row r="462" spans="2:5" ht="15" hidden="1" customHeight="1" x14ac:dyDescent="0.2">
      <c r="B462" s="141">
        <f t="shared" si="37"/>
        <v>44347</v>
      </c>
      <c r="C462" s="137">
        <f t="shared" si="34"/>
        <v>5</v>
      </c>
      <c r="D462" s="137">
        <f t="shared" si="35"/>
        <v>2021</v>
      </c>
      <c r="E462" s="89">
        <f t="shared" si="36"/>
        <v>1</v>
      </c>
    </row>
    <row r="463" spans="2:5" ht="15" hidden="1" customHeight="1" x14ac:dyDescent="0.2">
      <c r="B463" s="141">
        <f t="shared" si="37"/>
        <v>44348</v>
      </c>
      <c r="C463" s="137">
        <f t="shared" si="34"/>
        <v>6</v>
      </c>
      <c r="D463" s="137">
        <f t="shared" si="35"/>
        <v>2021</v>
      </c>
      <c r="E463" s="89">
        <f t="shared" si="36"/>
        <v>2</v>
      </c>
    </row>
    <row r="464" spans="2:5" ht="15" hidden="1" customHeight="1" x14ac:dyDescent="0.2">
      <c r="B464" s="141">
        <f t="shared" si="37"/>
        <v>44349</v>
      </c>
      <c r="C464" s="137">
        <f t="shared" si="34"/>
        <v>6</v>
      </c>
      <c r="D464" s="137">
        <f t="shared" si="35"/>
        <v>2021</v>
      </c>
      <c r="E464" s="89">
        <f t="shared" si="36"/>
        <v>3</v>
      </c>
    </row>
    <row r="465" spans="2:5" ht="15" hidden="1" customHeight="1" x14ac:dyDescent="0.2">
      <c r="B465" s="141">
        <f t="shared" si="37"/>
        <v>44350</v>
      </c>
      <c r="C465" s="137">
        <f t="shared" si="34"/>
        <v>6</v>
      </c>
      <c r="D465" s="137">
        <f t="shared" si="35"/>
        <v>2021</v>
      </c>
      <c r="E465" s="89">
        <f t="shared" si="36"/>
        <v>4</v>
      </c>
    </row>
    <row r="466" spans="2:5" ht="15" hidden="1" customHeight="1" x14ac:dyDescent="0.2">
      <c r="B466" s="141">
        <f t="shared" si="37"/>
        <v>44351</v>
      </c>
      <c r="C466" s="137">
        <f t="shared" si="34"/>
        <v>6</v>
      </c>
      <c r="D466" s="137">
        <f t="shared" si="35"/>
        <v>2021</v>
      </c>
      <c r="E466" s="89">
        <f t="shared" si="36"/>
        <v>5</v>
      </c>
    </row>
    <row r="467" spans="2:5" ht="15" hidden="1" customHeight="1" x14ac:dyDescent="0.2">
      <c r="B467" s="141">
        <f t="shared" si="37"/>
        <v>44352</v>
      </c>
      <c r="C467" s="137">
        <f t="shared" si="34"/>
        <v>6</v>
      </c>
      <c r="D467" s="137">
        <f t="shared" si="35"/>
        <v>2021</v>
      </c>
      <c r="E467" s="89">
        <f t="shared" si="36"/>
        <v>6</v>
      </c>
    </row>
    <row r="468" spans="2:5" ht="15" hidden="1" customHeight="1" x14ac:dyDescent="0.2">
      <c r="B468" s="141">
        <f t="shared" si="37"/>
        <v>44353</v>
      </c>
      <c r="C468" s="137">
        <f t="shared" si="34"/>
        <v>6</v>
      </c>
      <c r="D468" s="137">
        <f t="shared" si="35"/>
        <v>2021</v>
      </c>
      <c r="E468" s="89">
        <f t="shared" si="36"/>
        <v>7</v>
      </c>
    </row>
    <row r="469" spans="2:5" ht="15" hidden="1" customHeight="1" x14ac:dyDescent="0.2">
      <c r="B469" s="141">
        <f t="shared" si="37"/>
        <v>44354</v>
      </c>
      <c r="C469" s="137">
        <f t="shared" si="34"/>
        <v>6</v>
      </c>
      <c r="D469" s="137">
        <f t="shared" si="35"/>
        <v>2021</v>
      </c>
      <c r="E469" s="89">
        <f t="shared" si="36"/>
        <v>1</v>
      </c>
    </row>
    <row r="470" spans="2:5" ht="15" hidden="1" customHeight="1" x14ac:dyDescent="0.2">
      <c r="B470" s="141">
        <f t="shared" si="37"/>
        <v>44355</v>
      </c>
      <c r="C470" s="137">
        <f t="shared" si="34"/>
        <v>6</v>
      </c>
      <c r="D470" s="137">
        <f t="shared" si="35"/>
        <v>2021</v>
      </c>
      <c r="E470" s="89">
        <f t="shared" si="36"/>
        <v>2</v>
      </c>
    </row>
    <row r="471" spans="2:5" ht="15" hidden="1" customHeight="1" x14ac:dyDescent="0.2">
      <c r="B471" s="141">
        <f t="shared" si="37"/>
        <v>44356</v>
      </c>
      <c r="C471" s="137">
        <f t="shared" si="34"/>
        <v>6</v>
      </c>
      <c r="D471" s="137">
        <f t="shared" si="35"/>
        <v>2021</v>
      </c>
      <c r="E471" s="89">
        <f t="shared" si="36"/>
        <v>3</v>
      </c>
    </row>
    <row r="472" spans="2:5" ht="15" hidden="1" customHeight="1" x14ac:dyDescent="0.2">
      <c r="B472" s="141">
        <f t="shared" si="37"/>
        <v>44357</v>
      </c>
      <c r="C472" s="137">
        <f t="shared" si="34"/>
        <v>6</v>
      </c>
      <c r="D472" s="137">
        <f t="shared" si="35"/>
        <v>2021</v>
      </c>
      <c r="E472" s="89">
        <f t="shared" si="36"/>
        <v>4</v>
      </c>
    </row>
    <row r="473" spans="2:5" ht="15" hidden="1" customHeight="1" x14ac:dyDescent="0.2">
      <c r="B473" s="141">
        <f t="shared" si="37"/>
        <v>44358</v>
      </c>
      <c r="C473" s="137">
        <f t="shared" si="34"/>
        <v>6</v>
      </c>
      <c r="D473" s="137">
        <f t="shared" si="35"/>
        <v>2021</v>
      </c>
      <c r="E473" s="89">
        <f t="shared" si="36"/>
        <v>5</v>
      </c>
    </row>
    <row r="474" spans="2:5" ht="15" hidden="1" customHeight="1" x14ac:dyDescent="0.2">
      <c r="B474" s="141">
        <f t="shared" si="37"/>
        <v>44359</v>
      </c>
      <c r="C474" s="137">
        <f t="shared" si="34"/>
        <v>6</v>
      </c>
      <c r="D474" s="137">
        <f t="shared" si="35"/>
        <v>2021</v>
      </c>
      <c r="E474" s="89">
        <f t="shared" si="36"/>
        <v>6</v>
      </c>
    </row>
    <row r="475" spans="2:5" ht="15" hidden="1" customHeight="1" x14ac:dyDescent="0.2">
      <c r="B475" s="141">
        <f t="shared" si="37"/>
        <v>44360</v>
      </c>
      <c r="C475" s="137">
        <f t="shared" si="34"/>
        <v>6</v>
      </c>
      <c r="D475" s="137">
        <f t="shared" si="35"/>
        <v>2021</v>
      </c>
      <c r="E475" s="89">
        <f t="shared" si="36"/>
        <v>7</v>
      </c>
    </row>
    <row r="476" spans="2:5" ht="15" hidden="1" customHeight="1" x14ac:dyDescent="0.2">
      <c r="B476" s="141">
        <f t="shared" si="37"/>
        <v>44361</v>
      </c>
      <c r="C476" s="137">
        <f t="shared" si="34"/>
        <v>6</v>
      </c>
      <c r="D476" s="137">
        <f t="shared" si="35"/>
        <v>2021</v>
      </c>
      <c r="E476" s="89">
        <f t="shared" si="36"/>
        <v>1</v>
      </c>
    </row>
    <row r="477" spans="2:5" ht="15" hidden="1" customHeight="1" x14ac:dyDescent="0.2">
      <c r="B477" s="141">
        <f t="shared" si="37"/>
        <v>44362</v>
      </c>
      <c r="C477" s="137">
        <f t="shared" si="34"/>
        <v>6</v>
      </c>
      <c r="D477" s="137">
        <f t="shared" si="35"/>
        <v>2021</v>
      </c>
      <c r="E477" s="89">
        <f t="shared" si="36"/>
        <v>2</v>
      </c>
    </row>
    <row r="478" spans="2:5" ht="15" hidden="1" customHeight="1" x14ac:dyDescent="0.2">
      <c r="B478" s="141">
        <f t="shared" si="37"/>
        <v>44363</v>
      </c>
      <c r="C478" s="137">
        <f t="shared" si="34"/>
        <v>6</v>
      </c>
      <c r="D478" s="137">
        <f t="shared" si="35"/>
        <v>2021</v>
      </c>
      <c r="E478" s="89">
        <f t="shared" si="36"/>
        <v>3</v>
      </c>
    </row>
    <row r="479" spans="2:5" ht="15" hidden="1" customHeight="1" x14ac:dyDescent="0.2">
      <c r="B479" s="141">
        <f t="shared" si="37"/>
        <v>44364</v>
      </c>
      <c r="C479" s="137">
        <f t="shared" si="34"/>
        <v>6</v>
      </c>
      <c r="D479" s="137">
        <f t="shared" si="35"/>
        <v>2021</v>
      </c>
      <c r="E479" s="89">
        <f t="shared" si="36"/>
        <v>4</v>
      </c>
    </row>
    <row r="480" spans="2:5" ht="15" hidden="1" customHeight="1" x14ac:dyDescent="0.2">
      <c r="B480" s="141">
        <f t="shared" si="37"/>
        <v>44365</v>
      </c>
      <c r="C480" s="137">
        <f t="shared" si="34"/>
        <v>6</v>
      </c>
      <c r="D480" s="137">
        <f t="shared" si="35"/>
        <v>2021</v>
      </c>
      <c r="E480" s="89">
        <f t="shared" si="36"/>
        <v>5</v>
      </c>
    </row>
    <row r="481" spans="2:5" ht="15" hidden="1" customHeight="1" x14ac:dyDescent="0.2">
      <c r="B481" s="141">
        <f t="shared" si="37"/>
        <v>44366</v>
      </c>
      <c r="C481" s="137">
        <f t="shared" si="34"/>
        <v>6</v>
      </c>
      <c r="D481" s="137">
        <f t="shared" si="35"/>
        <v>2021</v>
      </c>
      <c r="E481" s="89">
        <f t="shared" si="36"/>
        <v>6</v>
      </c>
    </row>
    <row r="482" spans="2:5" ht="15" hidden="1" customHeight="1" x14ac:dyDescent="0.2">
      <c r="B482" s="141">
        <f t="shared" si="37"/>
        <v>44367</v>
      </c>
      <c r="C482" s="137">
        <f t="shared" si="34"/>
        <v>6</v>
      </c>
      <c r="D482" s="137">
        <f t="shared" si="35"/>
        <v>2021</v>
      </c>
      <c r="E482" s="89">
        <f t="shared" si="36"/>
        <v>7</v>
      </c>
    </row>
    <row r="483" spans="2:5" ht="15" hidden="1" customHeight="1" x14ac:dyDescent="0.2">
      <c r="B483" s="141">
        <f t="shared" si="37"/>
        <v>44368</v>
      </c>
      <c r="C483" s="137">
        <f t="shared" si="34"/>
        <v>6</v>
      </c>
      <c r="D483" s="137">
        <f t="shared" si="35"/>
        <v>2021</v>
      </c>
      <c r="E483" s="89">
        <f t="shared" si="36"/>
        <v>1</v>
      </c>
    </row>
    <row r="484" spans="2:5" ht="15" hidden="1" customHeight="1" x14ac:dyDescent="0.2">
      <c r="B484" s="141">
        <f t="shared" si="37"/>
        <v>44369</v>
      </c>
      <c r="C484" s="137">
        <f t="shared" si="34"/>
        <v>6</v>
      </c>
      <c r="D484" s="137">
        <f t="shared" si="35"/>
        <v>2021</v>
      </c>
      <c r="E484" s="89">
        <f t="shared" si="36"/>
        <v>2</v>
      </c>
    </row>
    <row r="485" spans="2:5" ht="15" hidden="1" customHeight="1" x14ac:dyDescent="0.2">
      <c r="B485" s="141">
        <f t="shared" si="37"/>
        <v>44370</v>
      </c>
      <c r="C485" s="137">
        <f t="shared" si="34"/>
        <v>6</v>
      </c>
      <c r="D485" s="137">
        <f t="shared" si="35"/>
        <v>2021</v>
      </c>
      <c r="E485" s="89">
        <f t="shared" si="36"/>
        <v>3</v>
      </c>
    </row>
    <row r="486" spans="2:5" ht="15" hidden="1" customHeight="1" x14ac:dyDescent="0.2">
      <c r="B486" s="141">
        <f t="shared" si="37"/>
        <v>44371</v>
      </c>
      <c r="C486" s="137">
        <f t="shared" si="34"/>
        <v>6</v>
      </c>
      <c r="D486" s="137">
        <f t="shared" si="35"/>
        <v>2021</v>
      </c>
      <c r="E486" s="89">
        <f t="shared" si="36"/>
        <v>4</v>
      </c>
    </row>
    <row r="487" spans="2:5" ht="15" hidden="1" customHeight="1" x14ac:dyDescent="0.2">
      <c r="B487" s="141">
        <f t="shared" si="37"/>
        <v>44372</v>
      </c>
      <c r="C487" s="137">
        <f t="shared" si="34"/>
        <v>6</v>
      </c>
      <c r="D487" s="137">
        <f t="shared" si="35"/>
        <v>2021</v>
      </c>
      <c r="E487" s="89">
        <f t="shared" si="36"/>
        <v>5</v>
      </c>
    </row>
    <row r="488" spans="2:5" ht="15" hidden="1" customHeight="1" x14ac:dyDescent="0.2">
      <c r="B488" s="141">
        <f t="shared" si="37"/>
        <v>44373</v>
      </c>
      <c r="C488" s="137">
        <f t="shared" si="34"/>
        <v>6</v>
      </c>
      <c r="D488" s="137">
        <f t="shared" si="35"/>
        <v>2021</v>
      </c>
      <c r="E488" s="89">
        <f t="shared" si="36"/>
        <v>6</v>
      </c>
    </row>
    <row r="489" spans="2:5" ht="15" hidden="1" customHeight="1" x14ac:dyDescent="0.2">
      <c r="B489" s="141">
        <f t="shared" si="37"/>
        <v>44374</v>
      </c>
      <c r="C489" s="137">
        <f t="shared" si="34"/>
        <v>6</v>
      </c>
      <c r="D489" s="137">
        <f t="shared" si="35"/>
        <v>2021</v>
      </c>
      <c r="E489" s="89">
        <f t="shared" si="36"/>
        <v>7</v>
      </c>
    </row>
    <row r="490" spans="2:5" ht="15" hidden="1" customHeight="1" x14ac:dyDescent="0.2">
      <c r="B490" s="141">
        <f t="shared" si="37"/>
        <v>44375</v>
      </c>
      <c r="C490" s="137">
        <f t="shared" si="34"/>
        <v>6</v>
      </c>
      <c r="D490" s="137">
        <f t="shared" si="35"/>
        <v>2021</v>
      </c>
      <c r="E490" s="89">
        <f t="shared" si="36"/>
        <v>1</v>
      </c>
    </row>
    <row r="491" spans="2:5" ht="15" hidden="1" customHeight="1" x14ac:dyDescent="0.2">
      <c r="B491" s="141">
        <f t="shared" si="37"/>
        <v>44376</v>
      </c>
      <c r="C491" s="137">
        <f t="shared" si="34"/>
        <v>6</v>
      </c>
      <c r="D491" s="137">
        <f t="shared" si="35"/>
        <v>2021</v>
      </c>
      <c r="E491" s="89">
        <f t="shared" si="36"/>
        <v>2</v>
      </c>
    </row>
    <row r="492" spans="2:5" ht="15" hidden="1" customHeight="1" x14ac:dyDescent="0.2">
      <c r="B492" s="141">
        <f t="shared" si="37"/>
        <v>44377</v>
      </c>
      <c r="C492" s="137">
        <f t="shared" si="34"/>
        <v>6</v>
      </c>
      <c r="D492" s="137">
        <f t="shared" si="35"/>
        <v>2021</v>
      </c>
      <c r="E492" s="89">
        <f t="shared" si="36"/>
        <v>3</v>
      </c>
    </row>
    <row r="493" spans="2:5" ht="15" hidden="1" customHeight="1" x14ac:dyDescent="0.2">
      <c r="B493" s="141">
        <f t="shared" si="37"/>
        <v>44378</v>
      </c>
      <c r="C493" s="137">
        <f t="shared" si="34"/>
        <v>7</v>
      </c>
      <c r="D493" s="137">
        <f t="shared" si="35"/>
        <v>2021</v>
      </c>
      <c r="E493" s="89">
        <f t="shared" si="36"/>
        <v>4</v>
      </c>
    </row>
    <row r="494" spans="2:5" ht="15" hidden="1" customHeight="1" x14ac:dyDescent="0.2">
      <c r="B494" s="141">
        <f t="shared" si="37"/>
        <v>44379</v>
      </c>
      <c r="C494" s="137">
        <f t="shared" si="34"/>
        <v>7</v>
      </c>
      <c r="D494" s="137">
        <f t="shared" si="35"/>
        <v>2021</v>
      </c>
      <c r="E494" s="89">
        <f t="shared" si="36"/>
        <v>5</v>
      </c>
    </row>
    <row r="495" spans="2:5" ht="15" hidden="1" customHeight="1" x14ac:dyDescent="0.2">
      <c r="B495" s="141">
        <f t="shared" si="37"/>
        <v>44380</v>
      </c>
      <c r="C495" s="137">
        <f t="shared" si="34"/>
        <v>7</v>
      </c>
      <c r="D495" s="137">
        <f t="shared" si="35"/>
        <v>2021</v>
      </c>
      <c r="E495" s="89">
        <f t="shared" si="36"/>
        <v>6</v>
      </c>
    </row>
    <row r="496" spans="2:5" ht="15" hidden="1" customHeight="1" x14ac:dyDescent="0.2">
      <c r="B496" s="141">
        <f t="shared" si="37"/>
        <v>44381</v>
      </c>
      <c r="C496" s="137">
        <f t="shared" si="34"/>
        <v>7</v>
      </c>
      <c r="D496" s="137">
        <f t="shared" si="35"/>
        <v>2021</v>
      </c>
      <c r="E496" s="89">
        <f t="shared" si="36"/>
        <v>7</v>
      </c>
    </row>
    <row r="497" spans="2:5" ht="15" hidden="1" customHeight="1" x14ac:dyDescent="0.2">
      <c r="B497" s="141">
        <f t="shared" si="37"/>
        <v>44382</v>
      </c>
      <c r="C497" s="137">
        <f t="shared" si="34"/>
        <v>7</v>
      </c>
      <c r="D497" s="137">
        <f t="shared" si="35"/>
        <v>2021</v>
      </c>
      <c r="E497" s="89">
        <f t="shared" si="36"/>
        <v>1</v>
      </c>
    </row>
    <row r="498" spans="2:5" ht="15" hidden="1" customHeight="1" x14ac:dyDescent="0.2">
      <c r="B498" s="141">
        <f t="shared" si="37"/>
        <v>44383</v>
      </c>
      <c r="C498" s="137">
        <f t="shared" si="34"/>
        <v>7</v>
      </c>
      <c r="D498" s="137">
        <f t="shared" si="35"/>
        <v>2021</v>
      </c>
      <c r="E498" s="89">
        <f t="shared" si="36"/>
        <v>2</v>
      </c>
    </row>
    <row r="499" spans="2:5" ht="15" hidden="1" customHeight="1" x14ac:dyDescent="0.2">
      <c r="B499" s="141">
        <f t="shared" si="37"/>
        <v>44384</v>
      </c>
      <c r="C499" s="137">
        <f t="shared" si="34"/>
        <v>7</v>
      </c>
      <c r="D499" s="137">
        <f t="shared" si="35"/>
        <v>2021</v>
      </c>
      <c r="E499" s="89">
        <f t="shared" si="36"/>
        <v>3</v>
      </c>
    </row>
    <row r="500" spans="2:5" ht="15" hidden="1" customHeight="1" x14ac:dyDescent="0.2">
      <c r="B500" s="141">
        <f t="shared" si="37"/>
        <v>44385</v>
      </c>
      <c r="C500" s="137">
        <f t="shared" si="34"/>
        <v>7</v>
      </c>
      <c r="D500" s="137">
        <f t="shared" si="35"/>
        <v>2021</v>
      </c>
      <c r="E500" s="89">
        <f t="shared" si="36"/>
        <v>4</v>
      </c>
    </row>
    <row r="501" spans="2:5" ht="15" hidden="1" customHeight="1" x14ac:dyDescent="0.2">
      <c r="B501" s="141">
        <f t="shared" si="37"/>
        <v>44386</v>
      </c>
      <c r="C501" s="137">
        <f t="shared" si="34"/>
        <v>7</v>
      </c>
      <c r="D501" s="137">
        <f t="shared" si="35"/>
        <v>2021</v>
      </c>
      <c r="E501" s="89">
        <f t="shared" si="36"/>
        <v>5</v>
      </c>
    </row>
    <row r="502" spans="2:5" ht="15" hidden="1" customHeight="1" x14ac:dyDescent="0.2">
      <c r="B502" s="141">
        <f t="shared" si="37"/>
        <v>44387</v>
      </c>
      <c r="C502" s="137">
        <f t="shared" si="34"/>
        <v>7</v>
      </c>
      <c r="D502" s="137">
        <f t="shared" si="35"/>
        <v>2021</v>
      </c>
      <c r="E502" s="89">
        <f t="shared" si="36"/>
        <v>6</v>
      </c>
    </row>
    <row r="503" spans="2:5" ht="15" hidden="1" customHeight="1" x14ac:dyDescent="0.2">
      <c r="B503" s="141">
        <f t="shared" si="37"/>
        <v>44388</v>
      </c>
      <c r="C503" s="137">
        <f t="shared" si="34"/>
        <v>7</v>
      </c>
      <c r="D503" s="137">
        <f t="shared" si="35"/>
        <v>2021</v>
      </c>
      <c r="E503" s="89">
        <f t="shared" si="36"/>
        <v>7</v>
      </c>
    </row>
    <row r="504" spans="2:5" ht="15" hidden="1" customHeight="1" x14ac:dyDescent="0.2">
      <c r="B504" s="141">
        <f t="shared" si="37"/>
        <v>44389</v>
      </c>
      <c r="C504" s="137">
        <f t="shared" si="34"/>
        <v>7</v>
      </c>
      <c r="D504" s="137">
        <f t="shared" si="35"/>
        <v>2021</v>
      </c>
      <c r="E504" s="89">
        <f t="shared" si="36"/>
        <v>1</v>
      </c>
    </row>
    <row r="505" spans="2:5" ht="15" hidden="1" customHeight="1" x14ac:dyDescent="0.2">
      <c r="B505" s="141">
        <f t="shared" si="37"/>
        <v>44390</v>
      </c>
      <c r="C505" s="137">
        <f t="shared" si="34"/>
        <v>7</v>
      </c>
      <c r="D505" s="137">
        <f t="shared" si="35"/>
        <v>2021</v>
      </c>
      <c r="E505" s="89">
        <f t="shared" si="36"/>
        <v>2</v>
      </c>
    </row>
    <row r="506" spans="2:5" ht="15" hidden="1" customHeight="1" x14ac:dyDescent="0.2">
      <c r="B506" s="141">
        <f t="shared" si="37"/>
        <v>44391</v>
      </c>
      <c r="C506" s="137">
        <f t="shared" si="34"/>
        <v>7</v>
      </c>
      <c r="D506" s="137">
        <f t="shared" si="35"/>
        <v>2021</v>
      </c>
      <c r="E506" s="89">
        <f t="shared" si="36"/>
        <v>3</v>
      </c>
    </row>
    <row r="507" spans="2:5" ht="15" hidden="1" customHeight="1" x14ac:dyDescent="0.2">
      <c r="B507" s="141">
        <f t="shared" si="37"/>
        <v>44392</v>
      </c>
      <c r="C507" s="137">
        <f t="shared" si="34"/>
        <v>7</v>
      </c>
      <c r="D507" s="137">
        <f t="shared" si="35"/>
        <v>2021</v>
      </c>
      <c r="E507" s="89">
        <f t="shared" si="36"/>
        <v>4</v>
      </c>
    </row>
    <row r="508" spans="2:5" ht="15" hidden="1" customHeight="1" x14ac:dyDescent="0.2">
      <c r="B508" s="141">
        <f t="shared" si="37"/>
        <v>44393</v>
      </c>
      <c r="C508" s="137">
        <f t="shared" si="34"/>
        <v>7</v>
      </c>
      <c r="D508" s="137">
        <f t="shared" si="35"/>
        <v>2021</v>
      </c>
      <c r="E508" s="89">
        <f t="shared" si="36"/>
        <v>5</v>
      </c>
    </row>
    <row r="509" spans="2:5" ht="15" hidden="1" customHeight="1" x14ac:dyDescent="0.2">
      <c r="B509" s="141">
        <f t="shared" si="37"/>
        <v>44394</v>
      </c>
      <c r="C509" s="137">
        <f t="shared" si="34"/>
        <v>7</v>
      </c>
      <c r="D509" s="137">
        <f t="shared" si="35"/>
        <v>2021</v>
      </c>
      <c r="E509" s="89">
        <f t="shared" si="36"/>
        <v>6</v>
      </c>
    </row>
    <row r="510" spans="2:5" ht="15" hidden="1" customHeight="1" x14ac:dyDescent="0.2">
      <c r="B510" s="141">
        <f t="shared" si="37"/>
        <v>44395</v>
      </c>
      <c r="C510" s="137">
        <f t="shared" si="34"/>
        <v>7</v>
      </c>
      <c r="D510" s="137">
        <f t="shared" si="35"/>
        <v>2021</v>
      </c>
      <c r="E510" s="89">
        <f t="shared" si="36"/>
        <v>7</v>
      </c>
    </row>
    <row r="511" spans="2:5" ht="15" hidden="1" customHeight="1" x14ac:dyDescent="0.2">
      <c r="B511" s="141">
        <f t="shared" si="37"/>
        <v>44396</v>
      </c>
      <c r="C511" s="137">
        <f t="shared" si="34"/>
        <v>7</v>
      </c>
      <c r="D511" s="137">
        <f t="shared" si="35"/>
        <v>2021</v>
      </c>
      <c r="E511" s="89">
        <f t="shared" si="36"/>
        <v>1</v>
      </c>
    </row>
    <row r="512" spans="2:5" ht="15" hidden="1" customHeight="1" x14ac:dyDescent="0.2">
      <c r="B512" s="141">
        <f t="shared" si="37"/>
        <v>44397</v>
      </c>
      <c r="C512" s="137">
        <f t="shared" si="34"/>
        <v>7</v>
      </c>
      <c r="D512" s="137">
        <f t="shared" si="35"/>
        <v>2021</v>
      </c>
      <c r="E512" s="89">
        <f t="shared" si="36"/>
        <v>2</v>
      </c>
    </row>
    <row r="513" spans="2:5" ht="15" hidden="1" customHeight="1" x14ac:dyDescent="0.2">
      <c r="B513" s="141">
        <f t="shared" si="37"/>
        <v>44398</v>
      </c>
      <c r="C513" s="137">
        <f t="shared" si="34"/>
        <v>7</v>
      </c>
      <c r="D513" s="137">
        <f t="shared" si="35"/>
        <v>2021</v>
      </c>
      <c r="E513" s="89">
        <f t="shared" si="36"/>
        <v>3</v>
      </c>
    </row>
    <row r="514" spans="2:5" ht="15" hidden="1" customHeight="1" x14ac:dyDescent="0.2">
      <c r="B514" s="141">
        <f t="shared" si="37"/>
        <v>44399</v>
      </c>
      <c r="C514" s="137">
        <f t="shared" si="34"/>
        <v>7</v>
      </c>
      <c r="D514" s="137">
        <f t="shared" si="35"/>
        <v>2021</v>
      </c>
      <c r="E514" s="89">
        <f t="shared" si="36"/>
        <v>4</v>
      </c>
    </row>
    <row r="515" spans="2:5" ht="15" hidden="1" customHeight="1" x14ac:dyDescent="0.2">
      <c r="B515" s="141">
        <f t="shared" si="37"/>
        <v>44400</v>
      </c>
      <c r="C515" s="137">
        <f t="shared" si="34"/>
        <v>7</v>
      </c>
      <c r="D515" s="137">
        <f t="shared" si="35"/>
        <v>2021</v>
      </c>
      <c r="E515" s="89">
        <f t="shared" si="36"/>
        <v>5</v>
      </c>
    </row>
    <row r="516" spans="2:5" ht="15" hidden="1" customHeight="1" x14ac:dyDescent="0.2">
      <c r="B516" s="141">
        <f t="shared" si="37"/>
        <v>44401</v>
      </c>
      <c r="C516" s="137">
        <f t="shared" si="34"/>
        <v>7</v>
      </c>
      <c r="D516" s="137">
        <f t="shared" si="35"/>
        <v>2021</v>
      </c>
      <c r="E516" s="89">
        <f t="shared" si="36"/>
        <v>6</v>
      </c>
    </row>
    <row r="517" spans="2:5" ht="15" hidden="1" customHeight="1" x14ac:dyDescent="0.2">
      <c r="B517" s="141">
        <f t="shared" si="37"/>
        <v>44402</v>
      </c>
      <c r="C517" s="137">
        <f t="shared" si="34"/>
        <v>7</v>
      </c>
      <c r="D517" s="137">
        <f t="shared" si="35"/>
        <v>2021</v>
      </c>
      <c r="E517" s="89">
        <f t="shared" si="36"/>
        <v>7</v>
      </c>
    </row>
    <row r="518" spans="2:5" ht="15" hidden="1" customHeight="1" x14ac:dyDescent="0.2">
      <c r="B518" s="141">
        <f t="shared" si="37"/>
        <v>44403</v>
      </c>
      <c r="C518" s="137">
        <f t="shared" si="34"/>
        <v>7</v>
      </c>
      <c r="D518" s="137">
        <f t="shared" si="35"/>
        <v>2021</v>
      </c>
      <c r="E518" s="89">
        <f t="shared" si="36"/>
        <v>1</v>
      </c>
    </row>
    <row r="519" spans="2:5" ht="15" hidden="1" customHeight="1" x14ac:dyDescent="0.2">
      <c r="B519" s="141">
        <f t="shared" si="37"/>
        <v>44404</v>
      </c>
      <c r="C519" s="137">
        <f t="shared" ref="C519:C582" si="38">MONTH($B519)</f>
        <v>7</v>
      </c>
      <c r="D519" s="137">
        <f t="shared" ref="D519:D582" si="39">YEAR($B519)</f>
        <v>2021</v>
      </c>
      <c r="E519" s="89">
        <f t="shared" ref="E519:E582" si="40">WEEKDAY(B519,2)</f>
        <v>2</v>
      </c>
    </row>
    <row r="520" spans="2:5" ht="15" hidden="1" customHeight="1" x14ac:dyDescent="0.2">
      <c r="B520" s="141">
        <f t="shared" ref="B520:B583" si="41">B519+1</f>
        <v>44405</v>
      </c>
      <c r="C520" s="137">
        <f t="shared" si="38"/>
        <v>7</v>
      </c>
      <c r="D520" s="137">
        <f t="shared" si="39"/>
        <v>2021</v>
      </c>
      <c r="E520" s="89">
        <f t="shared" si="40"/>
        <v>3</v>
      </c>
    </row>
    <row r="521" spans="2:5" ht="15" hidden="1" customHeight="1" x14ac:dyDescent="0.2">
      <c r="B521" s="141">
        <f t="shared" si="41"/>
        <v>44406</v>
      </c>
      <c r="C521" s="137">
        <f t="shared" si="38"/>
        <v>7</v>
      </c>
      <c r="D521" s="137">
        <f t="shared" si="39"/>
        <v>2021</v>
      </c>
      <c r="E521" s="89">
        <f t="shared" si="40"/>
        <v>4</v>
      </c>
    </row>
    <row r="522" spans="2:5" ht="15" hidden="1" customHeight="1" x14ac:dyDescent="0.2">
      <c r="B522" s="141">
        <f t="shared" si="41"/>
        <v>44407</v>
      </c>
      <c r="C522" s="137">
        <f t="shared" si="38"/>
        <v>7</v>
      </c>
      <c r="D522" s="137">
        <f t="shared" si="39"/>
        <v>2021</v>
      </c>
      <c r="E522" s="89">
        <f t="shared" si="40"/>
        <v>5</v>
      </c>
    </row>
    <row r="523" spans="2:5" ht="15" hidden="1" customHeight="1" x14ac:dyDescent="0.2">
      <c r="B523" s="141">
        <f t="shared" si="41"/>
        <v>44408</v>
      </c>
      <c r="C523" s="137">
        <f t="shared" si="38"/>
        <v>7</v>
      </c>
      <c r="D523" s="137">
        <f t="shared" si="39"/>
        <v>2021</v>
      </c>
      <c r="E523" s="89">
        <f t="shared" si="40"/>
        <v>6</v>
      </c>
    </row>
    <row r="524" spans="2:5" ht="15" hidden="1" customHeight="1" x14ac:dyDescent="0.2">
      <c r="B524" s="141">
        <f t="shared" si="41"/>
        <v>44409</v>
      </c>
      <c r="C524" s="137">
        <f t="shared" si="38"/>
        <v>8</v>
      </c>
      <c r="D524" s="137">
        <f t="shared" si="39"/>
        <v>2021</v>
      </c>
      <c r="E524" s="89">
        <f t="shared" si="40"/>
        <v>7</v>
      </c>
    </row>
    <row r="525" spans="2:5" ht="15" hidden="1" customHeight="1" x14ac:dyDescent="0.2">
      <c r="B525" s="141">
        <f t="shared" si="41"/>
        <v>44410</v>
      </c>
      <c r="C525" s="137">
        <f t="shared" si="38"/>
        <v>8</v>
      </c>
      <c r="D525" s="137">
        <f t="shared" si="39"/>
        <v>2021</v>
      </c>
      <c r="E525" s="89">
        <f t="shared" si="40"/>
        <v>1</v>
      </c>
    </row>
    <row r="526" spans="2:5" ht="15" hidden="1" customHeight="1" x14ac:dyDescent="0.2">
      <c r="B526" s="141">
        <f t="shared" si="41"/>
        <v>44411</v>
      </c>
      <c r="C526" s="137">
        <f t="shared" si="38"/>
        <v>8</v>
      </c>
      <c r="D526" s="137">
        <f t="shared" si="39"/>
        <v>2021</v>
      </c>
      <c r="E526" s="89">
        <f t="shared" si="40"/>
        <v>2</v>
      </c>
    </row>
    <row r="527" spans="2:5" ht="15" hidden="1" customHeight="1" x14ac:dyDescent="0.2">
      <c r="B527" s="141">
        <f t="shared" si="41"/>
        <v>44412</v>
      </c>
      <c r="C527" s="137">
        <f t="shared" si="38"/>
        <v>8</v>
      </c>
      <c r="D527" s="137">
        <f t="shared" si="39"/>
        <v>2021</v>
      </c>
      <c r="E527" s="89">
        <f t="shared" si="40"/>
        <v>3</v>
      </c>
    </row>
    <row r="528" spans="2:5" ht="15" hidden="1" customHeight="1" x14ac:dyDescent="0.2">
      <c r="B528" s="141">
        <f t="shared" si="41"/>
        <v>44413</v>
      </c>
      <c r="C528" s="137">
        <f t="shared" si="38"/>
        <v>8</v>
      </c>
      <c r="D528" s="137">
        <f t="shared" si="39"/>
        <v>2021</v>
      </c>
      <c r="E528" s="89">
        <f t="shared" si="40"/>
        <v>4</v>
      </c>
    </row>
    <row r="529" spans="2:5" ht="15" hidden="1" customHeight="1" x14ac:dyDescent="0.2">
      <c r="B529" s="141">
        <f t="shared" si="41"/>
        <v>44414</v>
      </c>
      <c r="C529" s="137">
        <f t="shared" si="38"/>
        <v>8</v>
      </c>
      <c r="D529" s="137">
        <f t="shared" si="39"/>
        <v>2021</v>
      </c>
      <c r="E529" s="89">
        <f t="shared" si="40"/>
        <v>5</v>
      </c>
    </row>
    <row r="530" spans="2:5" ht="15" hidden="1" customHeight="1" x14ac:dyDescent="0.2">
      <c r="B530" s="141">
        <f t="shared" si="41"/>
        <v>44415</v>
      </c>
      <c r="C530" s="137">
        <f t="shared" si="38"/>
        <v>8</v>
      </c>
      <c r="D530" s="137">
        <f t="shared" si="39"/>
        <v>2021</v>
      </c>
      <c r="E530" s="89">
        <f t="shared" si="40"/>
        <v>6</v>
      </c>
    </row>
    <row r="531" spans="2:5" ht="15" hidden="1" customHeight="1" x14ac:dyDescent="0.2">
      <c r="B531" s="141">
        <f t="shared" si="41"/>
        <v>44416</v>
      </c>
      <c r="C531" s="137">
        <f t="shared" si="38"/>
        <v>8</v>
      </c>
      <c r="D531" s="137">
        <f t="shared" si="39"/>
        <v>2021</v>
      </c>
      <c r="E531" s="89">
        <f t="shared" si="40"/>
        <v>7</v>
      </c>
    </row>
    <row r="532" spans="2:5" ht="15" hidden="1" customHeight="1" x14ac:dyDescent="0.2">
      <c r="B532" s="141">
        <f t="shared" si="41"/>
        <v>44417</v>
      </c>
      <c r="C532" s="137">
        <f t="shared" si="38"/>
        <v>8</v>
      </c>
      <c r="D532" s="137">
        <f t="shared" si="39"/>
        <v>2021</v>
      </c>
      <c r="E532" s="89">
        <f t="shared" si="40"/>
        <v>1</v>
      </c>
    </row>
    <row r="533" spans="2:5" ht="15" hidden="1" customHeight="1" x14ac:dyDescent="0.2">
      <c r="B533" s="141">
        <f t="shared" si="41"/>
        <v>44418</v>
      </c>
      <c r="C533" s="137">
        <f t="shared" si="38"/>
        <v>8</v>
      </c>
      <c r="D533" s="137">
        <f t="shared" si="39"/>
        <v>2021</v>
      </c>
      <c r="E533" s="89">
        <f t="shared" si="40"/>
        <v>2</v>
      </c>
    </row>
    <row r="534" spans="2:5" ht="15" hidden="1" customHeight="1" x14ac:dyDescent="0.2">
      <c r="B534" s="141">
        <f t="shared" si="41"/>
        <v>44419</v>
      </c>
      <c r="C534" s="137">
        <f t="shared" si="38"/>
        <v>8</v>
      </c>
      <c r="D534" s="137">
        <f t="shared" si="39"/>
        <v>2021</v>
      </c>
      <c r="E534" s="89">
        <f t="shared" si="40"/>
        <v>3</v>
      </c>
    </row>
    <row r="535" spans="2:5" ht="15" hidden="1" customHeight="1" x14ac:dyDescent="0.2">
      <c r="B535" s="141">
        <f t="shared" si="41"/>
        <v>44420</v>
      </c>
      <c r="C535" s="137">
        <f t="shared" si="38"/>
        <v>8</v>
      </c>
      <c r="D535" s="137">
        <f t="shared" si="39"/>
        <v>2021</v>
      </c>
      <c r="E535" s="89">
        <f t="shared" si="40"/>
        <v>4</v>
      </c>
    </row>
    <row r="536" spans="2:5" ht="15" hidden="1" customHeight="1" x14ac:dyDescent="0.2">
      <c r="B536" s="141">
        <f t="shared" si="41"/>
        <v>44421</v>
      </c>
      <c r="C536" s="137">
        <f t="shared" si="38"/>
        <v>8</v>
      </c>
      <c r="D536" s="137">
        <f t="shared" si="39"/>
        <v>2021</v>
      </c>
      <c r="E536" s="89">
        <f t="shared" si="40"/>
        <v>5</v>
      </c>
    </row>
    <row r="537" spans="2:5" ht="15" hidden="1" customHeight="1" x14ac:dyDescent="0.2">
      <c r="B537" s="141">
        <f t="shared" si="41"/>
        <v>44422</v>
      </c>
      <c r="C537" s="137">
        <f t="shared" si="38"/>
        <v>8</v>
      </c>
      <c r="D537" s="137">
        <f t="shared" si="39"/>
        <v>2021</v>
      </c>
      <c r="E537" s="89">
        <f t="shared" si="40"/>
        <v>6</v>
      </c>
    </row>
    <row r="538" spans="2:5" ht="15" hidden="1" customHeight="1" x14ac:dyDescent="0.2">
      <c r="B538" s="141">
        <f t="shared" si="41"/>
        <v>44423</v>
      </c>
      <c r="C538" s="137">
        <f t="shared" si="38"/>
        <v>8</v>
      </c>
      <c r="D538" s="137">
        <f t="shared" si="39"/>
        <v>2021</v>
      </c>
      <c r="E538" s="89">
        <f t="shared" si="40"/>
        <v>7</v>
      </c>
    </row>
    <row r="539" spans="2:5" ht="15" hidden="1" customHeight="1" x14ac:dyDescent="0.2">
      <c r="B539" s="141">
        <f t="shared" si="41"/>
        <v>44424</v>
      </c>
      <c r="C539" s="137">
        <f t="shared" si="38"/>
        <v>8</v>
      </c>
      <c r="D539" s="137">
        <f t="shared" si="39"/>
        <v>2021</v>
      </c>
      <c r="E539" s="89">
        <f t="shared" si="40"/>
        <v>1</v>
      </c>
    </row>
    <row r="540" spans="2:5" ht="15" hidden="1" customHeight="1" x14ac:dyDescent="0.2">
      <c r="B540" s="141">
        <f t="shared" si="41"/>
        <v>44425</v>
      </c>
      <c r="C540" s="137">
        <f t="shared" si="38"/>
        <v>8</v>
      </c>
      <c r="D540" s="137">
        <f t="shared" si="39"/>
        <v>2021</v>
      </c>
      <c r="E540" s="89">
        <f t="shared" si="40"/>
        <v>2</v>
      </c>
    </row>
    <row r="541" spans="2:5" ht="15" hidden="1" customHeight="1" x14ac:dyDescent="0.2">
      <c r="B541" s="141">
        <f t="shared" si="41"/>
        <v>44426</v>
      </c>
      <c r="C541" s="137">
        <f t="shared" si="38"/>
        <v>8</v>
      </c>
      <c r="D541" s="137">
        <f t="shared" si="39"/>
        <v>2021</v>
      </c>
      <c r="E541" s="89">
        <f t="shared" si="40"/>
        <v>3</v>
      </c>
    </row>
    <row r="542" spans="2:5" ht="15" hidden="1" customHeight="1" x14ac:dyDescent="0.2">
      <c r="B542" s="141">
        <f t="shared" si="41"/>
        <v>44427</v>
      </c>
      <c r="C542" s="137">
        <f t="shared" si="38"/>
        <v>8</v>
      </c>
      <c r="D542" s="137">
        <f t="shared" si="39"/>
        <v>2021</v>
      </c>
      <c r="E542" s="89">
        <f t="shared" si="40"/>
        <v>4</v>
      </c>
    </row>
    <row r="543" spans="2:5" ht="15" hidden="1" customHeight="1" x14ac:dyDescent="0.2">
      <c r="B543" s="141">
        <f t="shared" si="41"/>
        <v>44428</v>
      </c>
      <c r="C543" s="137">
        <f t="shared" si="38"/>
        <v>8</v>
      </c>
      <c r="D543" s="137">
        <f t="shared" si="39"/>
        <v>2021</v>
      </c>
      <c r="E543" s="89">
        <f t="shared" si="40"/>
        <v>5</v>
      </c>
    </row>
    <row r="544" spans="2:5" ht="15" hidden="1" customHeight="1" x14ac:dyDescent="0.2">
      <c r="B544" s="141">
        <f t="shared" si="41"/>
        <v>44429</v>
      </c>
      <c r="C544" s="137">
        <f t="shared" si="38"/>
        <v>8</v>
      </c>
      <c r="D544" s="137">
        <f t="shared" si="39"/>
        <v>2021</v>
      </c>
      <c r="E544" s="89">
        <f t="shared" si="40"/>
        <v>6</v>
      </c>
    </row>
    <row r="545" spans="2:5" ht="15" hidden="1" customHeight="1" x14ac:dyDescent="0.2">
      <c r="B545" s="141">
        <f t="shared" si="41"/>
        <v>44430</v>
      </c>
      <c r="C545" s="137">
        <f t="shared" si="38"/>
        <v>8</v>
      </c>
      <c r="D545" s="137">
        <f t="shared" si="39"/>
        <v>2021</v>
      </c>
      <c r="E545" s="89">
        <f t="shared" si="40"/>
        <v>7</v>
      </c>
    </row>
    <row r="546" spans="2:5" ht="15" hidden="1" customHeight="1" x14ac:dyDescent="0.2">
      <c r="B546" s="141">
        <f t="shared" si="41"/>
        <v>44431</v>
      </c>
      <c r="C546" s="137">
        <f t="shared" si="38"/>
        <v>8</v>
      </c>
      <c r="D546" s="137">
        <f t="shared" si="39"/>
        <v>2021</v>
      </c>
      <c r="E546" s="89">
        <f t="shared" si="40"/>
        <v>1</v>
      </c>
    </row>
    <row r="547" spans="2:5" ht="15" hidden="1" customHeight="1" x14ac:dyDescent="0.2">
      <c r="B547" s="141">
        <f t="shared" si="41"/>
        <v>44432</v>
      </c>
      <c r="C547" s="137">
        <f t="shared" si="38"/>
        <v>8</v>
      </c>
      <c r="D547" s="137">
        <f t="shared" si="39"/>
        <v>2021</v>
      </c>
      <c r="E547" s="89">
        <f t="shared" si="40"/>
        <v>2</v>
      </c>
    </row>
    <row r="548" spans="2:5" ht="15" hidden="1" customHeight="1" x14ac:dyDescent="0.2">
      <c r="B548" s="141">
        <f t="shared" si="41"/>
        <v>44433</v>
      </c>
      <c r="C548" s="137">
        <f t="shared" si="38"/>
        <v>8</v>
      </c>
      <c r="D548" s="137">
        <f t="shared" si="39"/>
        <v>2021</v>
      </c>
      <c r="E548" s="89">
        <f t="shared" si="40"/>
        <v>3</v>
      </c>
    </row>
    <row r="549" spans="2:5" ht="15" hidden="1" customHeight="1" x14ac:dyDescent="0.2">
      <c r="B549" s="141">
        <f t="shared" si="41"/>
        <v>44434</v>
      </c>
      <c r="C549" s="137">
        <f t="shared" si="38"/>
        <v>8</v>
      </c>
      <c r="D549" s="137">
        <f t="shared" si="39"/>
        <v>2021</v>
      </c>
      <c r="E549" s="89">
        <f t="shared" si="40"/>
        <v>4</v>
      </c>
    </row>
    <row r="550" spans="2:5" ht="15" hidden="1" customHeight="1" x14ac:dyDescent="0.2">
      <c r="B550" s="141">
        <f t="shared" si="41"/>
        <v>44435</v>
      </c>
      <c r="C550" s="137">
        <f t="shared" si="38"/>
        <v>8</v>
      </c>
      <c r="D550" s="137">
        <f t="shared" si="39"/>
        <v>2021</v>
      </c>
      <c r="E550" s="89">
        <f t="shared" si="40"/>
        <v>5</v>
      </c>
    </row>
    <row r="551" spans="2:5" ht="15" hidden="1" customHeight="1" x14ac:dyDescent="0.2">
      <c r="B551" s="141">
        <f t="shared" si="41"/>
        <v>44436</v>
      </c>
      <c r="C551" s="137">
        <f t="shared" si="38"/>
        <v>8</v>
      </c>
      <c r="D551" s="137">
        <f t="shared" si="39"/>
        <v>2021</v>
      </c>
      <c r="E551" s="89">
        <f t="shared" si="40"/>
        <v>6</v>
      </c>
    </row>
    <row r="552" spans="2:5" ht="15" hidden="1" customHeight="1" x14ac:dyDescent="0.2">
      <c r="B552" s="141">
        <f t="shared" si="41"/>
        <v>44437</v>
      </c>
      <c r="C552" s="137">
        <f t="shared" si="38"/>
        <v>8</v>
      </c>
      <c r="D552" s="137">
        <f t="shared" si="39"/>
        <v>2021</v>
      </c>
      <c r="E552" s="89">
        <f t="shared" si="40"/>
        <v>7</v>
      </c>
    </row>
    <row r="553" spans="2:5" ht="15" hidden="1" customHeight="1" x14ac:dyDescent="0.2">
      <c r="B553" s="141">
        <f t="shared" si="41"/>
        <v>44438</v>
      </c>
      <c r="C553" s="137">
        <f t="shared" si="38"/>
        <v>8</v>
      </c>
      <c r="D553" s="137">
        <f t="shared" si="39"/>
        <v>2021</v>
      </c>
      <c r="E553" s="89">
        <f t="shared" si="40"/>
        <v>1</v>
      </c>
    </row>
    <row r="554" spans="2:5" ht="15" hidden="1" customHeight="1" x14ac:dyDescent="0.2">
      <c r="B554" s="141">
        <f t="shared" si="41"/>
        <v>44439</v>
      </c>
      <c r="C554" s="137">
        <f t="shared" si="38"/>
        <v>8</v>
      </c>
      <c r="D554" s="137">
        <f t="shared" si="39"/>
        <v>2021</v>
      </c>
      <c r="E554" s="89">
        <f t="shared" si="40"/>
        <v>2</v>
      </c>
    </row>
    <row r="555" spans="2:5" ht="15" hidden="1" customHeight="1" x14ac:dyDescent="0.2">
      <c r="B555" s="141">
        <f t="shared" si="41"/>
        <v>44440</v>
      </c>
      <c r="C555" s="137">
        <f t="shared" si="38"/>
        <v>9</v>
      </c>
      <c r="D555" s="137">
        <f t="shared" si="39"/>
        <v>2021</v>
      </c>
      <c r="E555" s="89">
        <f t="shared" si="40"/>
        <v>3</v>
      </c>
    </row>
    <row r="556" spans="2:5" ht="15" hidden="1" customHeight="1" x14ac:dyDescent="0.2">
      <c r="B556" s="141">
        <f t="shared" si="41"/>
        <v>44441</v>
      </c>
      <c r="C556" s="137">
        <f t="shared" si="38"/>
        <v>9</v>
      </c>
      <c r="D556" s="137">
        <f t="shared" si="39"/>
        <v>2021</v>
      </c>
      <c r="E556" s="89">
        <f t="shared" si="40"/>
        <v>4</v>
      </c>
    </row>
    <row r="557" spans="2:5" ht="15" hidden="1" customHeight="1" x14ac:dyDescent="0.2">
      <c r="B557" s="141">
        <f t="shared" si="41"/>
        <v>44442</v>
      </c>
      <c r="C557" s="137">
        <f t="shared" si="38"/>
        <v>9</v>
      </c>
      <c r="D557" s="137">
        <f t="shared" si="39"/>
        <v>2021</v>
      </c>
      <c r="E557" s="89">
        <f t="shared" si="40"/>
        <v>5</v>
      </c>
    </row>
    <row r="558" spans="2:5" ht="15" hidden="1" customHeight="1" x14ac:dyDescent="0.2">
      <c r="B558" s="141">
        <f t="shared" si="41"/>
        <v>44443</v>
      </c>
      <c r="C558" s="137">
        <f t="shared" si="38"/>
        <v>9</v>
      </c>
      <c r="D558" s="137">
        <f t="shared" si="39"/>
        <v>2021</v>
      </c>
      <c r="E558" s="89">
        <f t="shared" si="40"/>
        <v>6</v>
      </c>
    </row>
    <row r="559" spans="2:5" ht="15" hidden="1" customHeight="1" x14ac:dyDescent="0.2">
      <c r="B559" s="141">
        <f t="shared" si="41"/>
        <v>44444</v>
      </c>
      <c r="C559" s="137">
        <f t="shared" si="38"/>
        <v>9</v>
      </c>
      <c r="D559" s="137">
        <f t="shared" si="39"/>
        <v>2021</v>
      </c>
      <c r="E559" s="89">
        <f t="shared" si="40"/>
        <v>7</v>
      </c>
    </row>
    <row r="560" spans="2:5" ht="15" hidden="1" customHeight="1" x14ac:dyDescent="0.2">
      <c r="B560" s="141">
        <f t="shared" si="41"/>
        <v>44445</v>
      </c>
      <c r="C560" s="137">
        <f t="shared" si="38"/>
        <v>9</v>
      </c>
      <c r="D560" s="137">
        <f t="shared" si="39"/>
        <v>2021</v>
      </c>
      <c r="E560" s="89">
        <f t="shared" si="40"/>
        <v>1</v>
      </c>
    </row>
    <row r="561" spans="2:5" ht="15" hidden="1" customHeight="1" x14ac:dyDescent="0.2">
      <c r="B561" s="141">
        <f t="shared" si="41"/>
        <v>44446</v>
      </c>
      <c r="C561" s="137">
        <f t="shared" si="38"/>
        <v>9</v>
      </c>
      <c r="D561" s="137">
        <f t="shared" si="39"/>
        <v>2021</v>
      </c>
      <c r="E561" s="89">
        <f t="shared" si="40"/>
        <v>2</v>
      </c>
    </row>
    <row r="562" spans="2:5" ht="15" hidden="1" customHeight="1" x14ac:dyDescent="0.2">
      <c r="B562" s="141">
        <f t="shared" si="41"/>
        <v>44447</v>
      </c>
      <c r="C562" s="137">
        <f t="shared" si="38"/>
        <v>9</v>
      </c>
      <c r="D562" s="137">
        <f t="shared" si="39"/>
        <v>2021</v>
      </c>
      <c r="E562" s="89">
        <f t="shared" si="40"/>
        <v>3</v>
      </c>
    </row>
    <row r="563" spans="2:5" ht="15" hidden="1" customHeight="1" x14ac:dyDescent="0.2">
      <c r="B563" s="141">
        <f t="shared" si="41"/>
        <v>44448</v>
      </c>
      <c r="C563" s="137">
        <f t="shared" si="38"/>
        <v>9</v>
      </c>
      <c r="D563" s="137">
        <f t="shared" si="39"/>
        <v>2021</v>
      </c>
      <c r="E563" s="89">
        <f t="shared" si="40"/>
        <v>4</v>
      </c>
    </row>
    <row r="564" spans="2:5" ht="15" hidden="1" customHeight="1" x14ac:dyDescent="0.2">
      <c r="B564" s="141">
        <f t="shared" si="41"/>
        <v>44449</v>
      </c>
      <c r="C564" s="137">
        <f t="shared" si="38"/>
        <v>9</v>
      </c>
      <c r="D564" s="137">
        <f t="shared" si="39"/>
        <v>2021</v>
      </c>
      <c r="E564" s="89">
        <f t="shared" si="40"/>
        <v>5</v>
      </c>
    </row>
    <row r="565" spans="2:5" ht="15" hidden="1" customHeight="1" x14ac:dyDescent="0.2">
      <c r="B565" s="141">
        <f t="shared" si="41"/>
        <v>44450</v>
      </c>
      <c r="C565" s="137">
        <f t="shared" si="38"/>
        <v>9</v>
      </c>
      <c r="D565" s="137">
        <f t="shared" si="39"/>
        <v>2021</v>
      </c>
      <c r="E565" s="89">
        <f t="shared" si="40"/>
        <v>6</v>
      </c>
    </row>
    <row r="566" spans="2:5" ht="15" hidden="1" customHeight="1" x14ac:dyDescent="0.2">
      <c r="B566" s="141">
        <f t="shared" si="41"/>
        <v>44451</v>
      </c>
      <c r="C566" s="137">
        <f t="shared" si="38"/>
        <v>9</v>
      </c>
      <c r="D566" s="137">
        <f t="shared" si="39"/>
        <v>2021</v>
      </c>
      <c r="E566" s="89">
        <f t="shared" si="40"/>
        <v>7</v>
      </c>
    </row>
    <row r="567" spans="2:5" ht="15" hidden="1" customHeight="1" x14ac:dyDescent="0.2">
      <c r="B567" s="141">
        <f t="shared" si="41"/>
        <v>44452</v>
      </c>
      <c r="C567" s="137">
        <f t="shared" si="38"/>
        <v>9</v>
      </c>
      <c r="D567" s="137">
        <f t="shared" si="39"/>
        <v>2021</v>
      </c>
      <c r="E567" s="89">
        <f t="shared" si="40"/>
        <v>1</v>
      </c>
    </row>
    <row r="568" spans="2:5" ht="15" hidden="1" customHeight="1" x14ac:dyDescent="0.2">
      <c r="B568" s="141">
        <f t="shared" si="41"/>
        <v>44453</v>
      </c>
      <c r="C568" s="137">
        <f t="shared" si="38"/>
        <v>9</v>
      </c>
      <c r="D568" s="137">
        <f t="shared" si="39"/>
        <v>2021</v>
      </c>
      <c r="E568" s="89">
        <f t="shared" si="40"/>
        <v>2</v>
      </c>
    </row>
    <row r="569" spans="2:5" ht="15" hidden="1" customHeight="1" x14ac:dyDescent="0.2">
      <c r="B569" s="141">
        <f t="shared" si="41"/>
        <v>44454</v>
      </c>
      <c r="C569" s="137">
        <f t="shared" si="38"/>
        <v>9</v>
      </c>
      <c r="D569" s="137">
        <f t="shared" si="39"/>
        <v>2021</v>
      </c>
      <c r="E569" s="89">
        <f t="shared" si="40"/>
        <v>3</v>
      </c>
    </row>
    <row r="570" spans="2:5" ht="15" hidden="1" customHeight="1" x14ac:dyDescent="0.2">
      <c r="B570" s="141">
        <f t="shared" si="41"/>
        <v>44455</v>
      </c>
      <c r="C570" s="137">
        <f t="shared" si="38"/>
        <v>9</v>
      </c>
      <c r="D570" s="137">
        <f t="shared" si="39"/>
        <v>2021</v>
      </c>
      <c r="E570" s="89">
        <f t="shared" si="40"/>
        <v>4</v>
      </c>
    </row>
    <row r="571" spans="2:5" ht="15" hidden="1" customHeight="1" x14ac:dyDescent="0.2">
      <c r="B571" s="141">
        <f t="shared" si="41"/>
        <v>44456</v>
      </c>
      <c r="C571" s="137">
        <f t="shared" si="38"/>
        <v>9</v>
      </c>
      <c r="D571" s="137">
        <f t="shared" si="39"/>
        <v>2021</v>
      </c>
      <c r="E571" s="89">
        <f t="shared" si="40"/>
        <v>5</v>
      </c>
    </row>
    <row r="572" spans="2:5" ht="15" hidden="1" customHeight="1" x14ac:dyDescent="0.2">
      <c r="B572" s="141">
        <f t="shared" si="41"/>
        <v>44457</v>
      </c>
      <c r="C572" s="137">
        <f t="shared" si="38"/>
        <v>9</v>
      </c>
      <c r="D572" s="137">
        <f t="shared" si="39"/>
        <v>2021</v>
      </c>
      <c r="E572" s="89">
        <f t="shared" si="40"/>
        <v>6</v>
      </c>
    </row>
    <row r="573" spans="2:5" ht="15" hidden="1" customHeight="1" x14ac:dyDescent="0.2">
      <c r="B573" s="141">
        <f t="shared" si="41"/>
        <v>44458</v>
      </c>
      <c r="C573" s="137">
        <f t="shared" si="38"/>
        <v>9</v>
      </c>
      <c r="D573" s="137">
        <f t="shared" si="39"/>
        <v>2021</v>
      </c>
      <c r="E573" s="89">
        <f t="shared" si="40"/>
        <v>7</v>
      </c>
    </row>
    <row r="574" spans="2:5" ht="15" hidden="1" customHeight="1" x14ac:dyDescent="0.2">
      <c r="B574" s="141">
        <f t="shared" si="41"/>
        <v>44459</v>
      </c>
      <c r="C574" s="137">
        <f t="shared" si="38"/>
        <v>9</v>
      </c>
      <c r="D574" s="137">
        <f t="shared" si="39"/>
        <v>2021</v>
      </c>
      <c r="E574" s="89">
        <f t="shared" si="40"/>
        <v>1</v>
      </c>
    </row>
    <row r="575" spans="2:5" ht="15" hidden="1" customHeight="1" x14ac:dyDescent="0.2">
      <c r="B575" s="141">
        <f t="shared" si="41"/>
        <v>44460</v>
      </c>
      <c r="C575" s="137">
        <f t="shared" si="38"/>
        <v>9</v>
      </c>
      <c r="D575" s="137">
        <f t="shared" si="39"/>
        <v>2021</v>
      </c>
      <c r="E575" s="89">
        <f t="shared" si="40"/>
        <v>2</v>
      </c>
    </row>
    <row r="576" spans="2:5" ht="15" hidden="1" customHeight="1" x14ac:dyDescent="0.2">
      <c r="B576" s="141">
        <f t="shared" si="41"/>
        <v>44461</v>
      </c>
      <c r="C576" s="137">
        <f t="shared" si="38"/>
        <v>9</v>
      </c>
      <c r="D576" s="137">
        <f t="shared" si="39"/>
        <v>2021</v>
      </c>
      <c r="E576" s="89">
        <f t="shared" si="40"/>
        <v>3</v>
      </c>
    </row>
    <row r="577" spans="2:5" ht="15" hidden="1" customHeight="1" x14ac:dyDescent="0.2">
      <c r="B577" s="141">
        <f t="shared" si="41"/>
        <v>44462</v>
      </c>
      <c r="C577" s="137">
        <f t="shared" si="38"/>
        <v>9</v>
      </c>
      <c r="D577" s="137">
        <f t="shared" si="39"/>
        <v>2021</v>
      </c>
      <c r="E577" s="89">
        <f t="shared" si="40"/>
        <v>4</v>
      </c>
    </row>
    <row r="578" spans="2:5" ht="15" hidden="1" customHeight="1" x14ac:dyDescent="0.2">
      <c r="B578" s="141">
        <f t="shared" si="41"/>
        <v>44463</v>
      </c>
      <c r="C578" s="137">
        <f t="shared" si="38"/>
        <v>9</v>
      </c>
      <c r="D578" s="137">
        <f t="shared" si="39"/>
        <v>2021</v>
      </c>
      <c r="E578" s="89">
        <f t="shared" si="40"/>
        <v>5</v>
      </c>
    </row>
    <row r="579" spans="2:5" ht="15" hidden="1" customHeight="1" x14ac:dyDescent="0.2">
      <c r="B579" s="141">
        <f t="shared" si="41"/>
        <v>44464</v>
      </c>
      <c r="C579" s="137">
        <f t="shared" si="38"/>
        <v>9</v>
      </c>
      <c r="D579" s="137">
        <f t="shared" si="39"/>
        <v>2021</v>
      </c>
      <c r="E579" s="89">
        <f t="shared" si="40"/>
        <v>6</v>
      </c>
    </row>
    <row r="580" spans="2:5" ht="15" hidden="1" customHeight="1" x14ac:dyDescent="0.2">
      <c r="B580" s="141">
        <f t="shared" si="41"/>
        <v>44465</v>
      </c>
      <c r="C580" s="137">
        <f t="shared" si="38"/>
        <v>9</v>
      </c>
      <c r="D580" s="137">
        <f t="shared" si="39"/>
        <v>2021</v>
      </c>
      <c r="E580" s="89">
        <f t="shared" si="40"/>
        <v>7</v>
      </c>
    </row>
    <row r="581" spans="2:5" ht="15" hidden="1" customHeight="1" x14ac:dyDescent="0.2">
      <c r="B581" s="141">
        <f t="shared" si="41"/>
        <v>44466</v>
      </c>
      <c r="C581" s="137">
        <f t="shared" si="38"/>
        <v>9</v>
      </c>
      <c r="D581" s="137">
        <f t="shared" si="39"/>
        <v>2021</v>
      </c>
      <c r="E581" s="89">
        <f t="shared" si="40"/>
        <v>1</v>
      </c>
    </row>
    <row r="582" spans="2:5" ht="15" hidden="1" customHeight="1" x14ac:dyDescent="0.2">
      <c r="B582" s="141">
        <f t="shared" si="41"/>
        <v>44467</v>
      </c>
      <c r="C582" s="137">
        <f t="shared" si="38"/>
        <v>9</v>
      </c>
      <c r="D582" s="137">
        <f t="shared" si="39"/>
        <v>2021</v>
      </c>
      <c r="E582" s="89">
        <f t="shared" si="40"/>
        <v>2</v>
      </c>
    </row>
    <row r="583" spans="2:5" ht="15" hidden="1" customHeight="1" x14ac:dyDescent="0.2">
      <c r="B583" s="141">
        <f t="shared" si="41"/>
        <v>44468</v>
      </c>
      <c r="C583" s="137">
        <f t="shared" ref="C583:C646" si="42">MONTH($B583)</f>
        <v>9</v>
      </c>
      <c r="D583" s="137">
        <f t="shared" ref="D583:D646" si="43">YEAR($B583)</f>
        <v>2021</v>
      </c>
      <c r="E583" s="89">
        <f t="shared" ref="E583:E646" si="44">WEEKDAY(B583,2)</f>
        <v>3</v>
      </c>
    </row>
    <row r="584" spans="2:5" ht="15" hidden="1" customHeight="1" x14ac:dyDescent="0.2">
      <c r="B584" s="141">
        <f t="shared" ref="B584:B647" si="45">B583+1</f>
        <v>44469</v>
      </c>
      <c r="C584" s="137">
        <f t="shared" si="42"/>
        <v>9</v>
      </c>
      <c r="D584" s="137">
        <f t="shared" si="43"/>
        <v>2021</v>
      </c>
      <c r="E584" s="89">
        <f t="shared" si="44"/>
        <v>4</v>
      </c>
    </row>
    <row r="585" spans="2:5" ht="15" hidden="1" customHeight="1" x14ac:dyDescent="0.2">
      <c r="B585" s="141">
        <f t="shared" si="45"/>
        <v>44470</v>
      </c>
      <c r="C585" s="137">
        <f t="shared" si="42"/>
        <v>10</v>
      </c>
      <c r="D585" s="137">
        <f t="shared" si="43"/>
        <v>2021</v>
      </c>
      <c r="E585" s="89">
        <f t="shared" si="44"/>
        <v>5</v>
      </c>
    </row>
    <row r="586" spans="2:5" ht="15" hidden="1" customHeight="1" x14ac:dyDescent="0.2">
      <c r="B586" s="141">
        <f t="shared" si="45"/>
        <v>44471</v>
      </c>
      <c r="C586" s="137">
        <f t="shared" si="42"/>
        <v>10</v>
      </c>
      <c r="D586" s="137">
        <f t="shared" si="43"/>
        <v>2021</v>
      </c>
      <c r="E586" s="89">
        <f t="shared" si="44"/>
        <v>6</v>
      </c>
    </row>
    <row r="587" spans="2:5" ht="15" hidden="1" customHeight="1" x14ac:dyDescent="0.2">
      <c r="B587" s="141">
        <f t="shared" si="45"/>
        <v>44472</v>
      </c>
      <c r="C587" s="137">
        <f t="shared" si="42"/>
        <v>10</v>
      </c>
      <c r="D587" s="137">
        <f t="shared" si="43"/>
        <v>2021</v>
      </c>
      <c r="E587" s="89">
        <f t="shared" si="44"/>
        <v>7</v>
      </c>
    </row>
    <row r="588" spans="2:5" ht="15" hidden="1" customHeight="1" x14ac:dyDescent="0.2">
      <c r="B588" s="141">
        <f t="shared" si="45"/>
        <v>44473</v>
      </c>
      <c r="C588" s="137">
        <f t="shared" si="42"/>
        <v>10</v>
      </c>
      <c r="D588" s="137">
        <f t="shared" si="43"/>
        <v>2021</v>
      </c>
      <c r="E588" s="89">
        <f t="shared" si="44"/>
        <v>1</v>
      </c>
    </row>
    <row r="589" spans="2:5" ht="15" hidden="1" customHeight="1" x14ac:dyDescent="0.2">
      <c r="B589" s="141">
        <f t="shared" si="45"/>
        <v>44474</v>
      </c>
      <c r="C589" s="137">
        <f t="shared" si="42"/>
        <v>10</v>
      </c>
      <c r="D589" s="137">
        <f t="shared" si="43"/>
        <v>2021</v>
      </c>
      <c r="E589" s="89">
        <f t="shared" si="44"/>
        <v>2</v>
      </c>
    </row>
    <row r="590" spans="2:5" ht="15" hidden="1" customHeight="1" x14ac:dyDescent="0.2">
      <c r="B590" s="141">
        <f t="shared" si="45"/>
        <v>44475</v>
      </c>
      <c r="C590" s="137">
        <f t="shared" si="42"/>
        <v>10</v>
      </c>
      <c r="D590" s="137">
        <f t="shared" si="43"/>
        <v>2021</v>
      </c>
      <c r="E590" s="89">
        <f t="shared" si="44"/>
        <v>3</v>
      </c>
    </row>
    <row r="591" spans="2:5" ht="15" hidden="1" customHeight="1" x14ac:dyDescent="0.2">
      <c r="B591" s="141">
        <f t="shared" si="45"/>
        <v>44476</v>
      </c>
      <c r="C591" s="137">
        <f t="shared" si="42"/>
        <v>10</v>
      </c>
      <c r="D591" s="137">
        <f t="shared" si="43"/>
        <v>2021</v>
      </c>
      <c r="E591" s="89">
        <f t="shared" si="44"/>
        <v>4</v>
      </c>
    </row>
    <row r="592" spans="2:5" ht="15" hidden="1" customHeight="1" x14ac:dyDescent="0.2">
      <c r="B592" s="141">
        <f t="shared" si="45"/>
        <v>44477</v>
      </c>
      <c r="C592" s="137">
        <f t="shared" si="42"/>
        <v>10</v>
      </c>
      <c r="D592" s="137">
        <f t="shared" si="43"/>
        <v>2021</v>
      </c>
      <c r="E592" s="89">
        <f t="shared" si="44"/>
        <v>5</v>
      </c>
    </row>
    <row r="593" spans="2:5" ht="15" hidden="1" customHeight="1" x14ac:dyDescent="0.2">
      <c r="B593" s="141">
        <f t="shared" si="45"/>
        <v>44478</v>
      </c>
      <c r="C593" s="137">
        <f t="shared" si="42"/>
        <v>10</v>
      </c>
      <c r="D593" s="137">
        <f t="shared" si="43"/>
        <v>2021</v>
      </c>
      <c r="E593" s="89">
        <f t="shared" si="44"/>
        <v>6</v>
      </c>
    </row>
    <row r="594" spans="2:5" ht="15" hidden="1" customHeight="1" x14ac:dyDescent="0.2">
      <c r="B594" s="141">
        <f t="shared" si="45"/>
        <v>44479</v>
      </c>
      <c r="C594" s="137">
        <f t="shared" si="42"/>
        <v>10</v>
      </c>
      <c r="D594" s="137">
        <f t="shared" si="43"/>
        <v>2021</v>
      </c>
      <c r="E594" s="89">
        <f t="shared" si="44"/>
        <v>7</v>
      </c>
    </row>
    <row r="595" spans="2:5" ht="15" hidden="1" customHeight="1" x14ac:dyDescent="0.2">
      <c r="B595" s="141">
        <f t="shared" si="45"/>
        <v>44480</v>
      </c>
      <c r="C595" s="137">
        <f t="shared" si="42"/>
        <v>10</v>
      </c>
      <c r="D595" s="137">
        <f t="shared" si="43"/>
        <v>2021</v>
      </c>
      <c r="E595" s="89">
        <f t="shared" si="44"/>
        <v>1</v>
      </c>
    </row>
    <row r="596" spans="2:5" ht="15" hidden="1" customHeight="1" x14ac:dyDescent="0.2">
      <c r="B596" s="141">
        <f t="shared" si="45"/>
        <v>44481</v>
      </c>
      <c r="C596" s="137">
        <f t="shared" si="42"/>
        <v>10</v>
      </c>
      <c r="D596" s="137">
        <f t="shared" si="43"/>
        <v>2021</v>
      </c>
      <c r="E596" s="89">
        <f t="shared" si="44"/>
        <v>2</v>
      </c>
    </row>
    <row r="597" spans="2:5" ht="15" hidden="1" customHeight="1" x14ac:dyDescent="0.2">
      <c r="B597" s="141">
        <f t="shared" si="45"/>
        <v>44482</v>
      </c>
      <c r="C597" s="137">
        <f t="shared" si="42"/>
        <v>10</v>
      </c>
      <c r="D597" s="137">
        <f t="shared" si="43"/>
        <v>2021</v>
      </c>
      <c r="E597" s="89">
        <f t="shared" si="44"/>
        <v>3</v>
      </c>
    </row>
    <row r="598" spans="2:5" ht="15" hidden="1" customHeight="1" x14ac:dyDescent="0.2">
      <c r="B598" s="141">
        <f t="shared" si="45"/>
        <v>44483</v>
      </c>
      <c r="C598" s="137">
        <f t="shared" si="42"/>
        <v>10</v>
      </c>
      <c r="D598" s="137">
        <f t="shared" si="43"/>
        <v>2021</v>
      </c>
      <c r="E598" s="89">
        <f t="shared" si="44"/>
        <v>4</v>
      </c>
    </row>
    <row r="599" spans="2:5" ht="15" hidden="1" customHeight="1" x14ac:dyDescent="0.2">
      <c r="B599" s="141">
        <f t="shared" si="45"/>
        <v>44484</v>
      </c>
      <c r="C599" s="137">
        <f t="shared" si="42"/>
        <v>10</v>
      </c>
      <c r="D599" s="137">
        <f t="shared" si="43"/>
        <v>2021</v>
      </c>
      <c r="E599" s="89">
        <f t="shared" si="44"/>
        <v>5</v>
      </c>
    </row>
    <row r="600" spans="2:5" ht="15" hidden="1" customHeight="1" x14ac:dyDescent="0.2">
      <c r="B600" s="141">
        <f t="shared" si="45"/>
        <v>44485</v>
      </c>
      <c r="C600" s="137">
        <f t="shared" si="42"/>
        <v>10</v>
      </c>
      <c r="D600" s="137">
        <f t="shared" si="43"/>
        <v>2021</v>
      </c>
      <c r="E600" s="89">
        <f t="shared" si="44"/>
        <v>6</v>
      </c>
    </row>
    <row r="601" spans="2:5" ht="15" hidden="1" customHeight="1" x14ac:dyDescent="0.2">
      <c r="B601" s="141">
        <f t="shared" si="45"/>
        <v>44486</v>
      </c>
      <c r="C601" s="137">
        <f t="shared" si="42"/>
        <v>10</v>
      </c>
      <c r="D601" s="137">
        <f t="shared" si="43"/>
        <v>2021</v>
      </c>
      <c r="E601" s="89">
        <f t="shared" si="44"/>
        <v>7</v>
      </c>
    </row>
    <row r="602" spans="2:5" ht="15" hidden="1" customHeight="1" x14ac:dyDescent="0.2">
      <c r="B602" s="141">
        <f t="shared" si="45"/>
        <v>44487</v>
      </c>
      <c r="C602" s="137">
        <f t="shared" si="42"/>
        <v>10</v>
      </c>
      <c r="D602" s="137">
        <f t="shared" si="43"/>
        <v>2021</v>
      </c>
      <c r="E602" s="89">
        <f t="shared" si="44"/>
        <v>1</v>
      </c>
    </row>
    <row r="603" spans="2:5" ht="15" hidden="1" customHeight="1" x14ac:dyDescent="0.2">
      <c r="B603" s="141">
        <f t="shared" si="45"/>
        <v>44488</v>
      </c>
      <c r="C603" s="137">
        <f t="shared" si="42"/>
        <v>10</v>
      </c>
      <c r="D603" s="137">
        <f t="shared" si="43"/>
        <v>2021</v>
      </c>
      <c r="E603" s="89">
        <f t="shared" si="44"/>
        <v>2</v>
      </c>
    </row>
    <row r="604" spans="2:5" ht="15" hidden="1" customHeight="1" x14ac:dyDescent="0.2">
      <c r="B604" s="141">
        <f t="shared" si="45"/>
        <v>44489</v>
      </c>
      <c r="C604" s="137">
        <f t="shared" si="42"/>
        <v>10</v>
      </c>
      <c r="D604" s="137">
        <f t="shared" si="43"/>
        <v>2021</v>
      </c>
      <c r="E604" s="89">
        <f t="shared" si="44"/>
        <v>3</v>
      </c>
    </row>
    <row r="605" spans="2:5" ht="15" hidden="1" customHeight="1" x14ac:dyDescent="0.2">
      <c r="B605" s="141">
        <f t="shared" si="45"/>
        <v>44490</v>
      </c>
      <c r="C605" s="137">
        <f t="shared" si="42"/>
        <v>10</v>
      </c>
      <c r="D605" s="137">
        <f t="shared" si="43"/>
        <v>2021</v>
      </c>
      <c r="E605" s="89">
        <f t="shared" si="44"/>
        <v>4</v>
      </c>
    </row>
    <row r="606" spans="2:5" ht="15" hidden="1" customHeight="1" x14ac:dyDescent="0.2">
      <c r="B606" s="141">
        <f t="shared" si="45"/>
        <v>44491</v>
      </c>
      <c r="C606" s="137">
        <f t="shared" si="42"/>
        <v>10</v>
      </c>
      <c r="D606" s="137">
        <f t="shared" si="43"/>
        <v>2021</v>
      </c>
      <c r="E606" s="89">
        <f t="shared" si="44"/>
        <v>5</v>
      </c>
    </row>
    <row r="607" spans="2:5" ht="15" hidden="1" customHeight="1" x14ac:dyDescent="0.2">
      <c r="B607" s="141">
        <f t="shared" si="45"/>
        <v>44492</v>
      </c>
      <c r="C607" s="137">
        <f t="shared" si="42"/>
        <v>10</v>
      </c>
      <c r="D607" s="137">
        <f t="shared" si="43"/>
        <v>2021</v>
      </c>
      <c r="E607" s="89">
        <f t="shared" si="44"/>
        <v>6</v>
      </c>
    </row>
    <row r="608" spans="2:5" ht="15" hidden="1" customHeight="1" x14ac:dyDescent="0.2">
      <c r="B608" s="141">
        <f t="shared" si="45"/>
        <v>44493</v>
      </c>
      <c r="C608" s="137">
        <f t="shared" si="42"/>
        <v>10</v>
      </c>
      <c r="D608" s="137">
        <f t="shared" si="43"/>
        <v>2021</v>
      </c>
      <c r="E608" s="89">
        <f t="shared" si="44"/>
        <v>7</v>
      </c>
    </row>
    <row r="609" spans="2:5" ht="15" hidden="1" customHeight="1" x14ac:dyDescent="0.2">
      <c r="B609" s="141">
        <f t="shared" si="45"/>
        <v>44494</v>
      </c>
      <c r="C609" s="137">
        <f t="shared" si="42"/>
        <v>10</v>
      </c>
      <c r="D609" s="137">
        <f t="shared" si="43"/>
        <v>2021</v>
      </c>
      <c r="E609" s="89">
        <f t="shared" si="44"/>
        <v>1</v>
      </c>
    </row>
    <row r="610" spans="2:5" ht="15" hidden="1" customHeight="1" x14ac:dyDescent="0.2">
      <c r="B610" s="141">
        <f t="shared" si="45"/>
        <v>44495</v>
      </c>
      <c r="C610" s="137">
        <f t="shared" si="42"/>
        <v>10</v>
      </c>
      <c r="D610" s="137">
        <f t="shared" si="43"/>
        <v>2021</v>
      </c>
      <c r="E610" s="89">
        <f t="shared" si="44"/>
        <v>2</v>
      </c>
    </row>
    <row r="611" spans="2:5" ht="15" hidden="1" customHeight="1" x14ac:dyDescent="0.2">
      <c r="B611" s="141">
        <f t="shared" si="45"/>
        <v>44496</v>
      </c>
      <c r="C611" s="137">
        <f t="shared" si="42"/>
        <v>10</v>
      </c>
      <c r="D611" s="137">
        <f t="shared" si="43"/>
        <v>2021</v>
      </c>
      <c r="E611" s="89">
        <f t="shared" si="44"/>
        <v>3</v>
      </c>
    </row>
    <row r="612" spans="2:5" ht="15" hidden="1" customHeight="1" x14ac:dyDescent="0.2">
      <c r="B612" s="141">
        <f t="shared" si="45"/>
        <v>44497</v>
      </c>
      <c r="C612" s="137">
        <f t="shared" si="42"/>
        <v>10</v>
      </c>
      <c r="D612" s="137">
        <f t="shared" si="43"/>
        <v>2021</v>
      </c>
      <c r="E612" s="89">
        <f t="shared" si="44"/>
        <v>4</v>
      </c>
    </row>
    <row r="613" spans="2:5" ht="15" hidden="1" customHeight="1" x14ac:dyDescent="0.2">
      <c r="B613" s="141">
        <f t="shared" si="45"/>
        <v>44498</v>
      </c>
      <c r="C613" s="137">
        <f t="shared" si="42"/>
        <v>10</v>
      </c>
      <c r="D613" s="137">
        <f t="shared" si="43"/>
        <v>2021</v>
      </c>
      <c r="E613" s="89">
        <f t="shared" si="44"/>
        <v>5</v>
      </c>
    </row>
    <row r="614" spans="2:5" ht="15" hidden="1" customHeight="1" x14ac:dyDescent="0.2">
      <c r="B614" s="141">
        <f t="shared" si="45"/>
        <v>44499</v>
      </c>
      <c r="C614" s="137">
        <f t="shared" si="42"/>
        <v>10</v>
      </c>
      <c r="D614" s="137">
        <f t="shared" si="43"/>
        <v>2021</v>
      </c>
      <c r="E614" s="89">
        <f t="shared" si="44"/>
        <v>6</v>
      </c>
    </row>
    <row r="615" spans="2:5" ht="15" hidden="1" customHeight="1" x14ac:dyDescent="0.2">
      <c r="B615" s="141">
        <f t="shared" si="45"/>
        <v>44500</v>
      </c>
      <c r="C615" s="137">
        <f t="shared" si="42"/>
        <v>10</v>
      </c>
      <c r="D615" s="137">
        <f t="shared" si="43"/>
        <v>2021</v>
      </c>
      <c r="E615" s="89">
        <f t="shared" si="44"/>
        <v>7</v>
      </c>
    </row>
    <row r="616" spans="2:5" ht="15" hidden="1" customHeight="1" x14ac:dyDescent="0.2">
      <c r="B616" s="141">
        <f t="shared" si="45"/>
        <v>44501</v>
      </c>
      <c r="C616" s="137">
        <f t="shared" si="42"/>
        <v>11</v>
      </c>
      <c r="D616" s="137">
        <f t="shared" si="43"/>
        <v>2021</v>
      </c>
      <c r="E616" s="89">
        <f t="shared" si="44"/>
        <v>1</v>
      </c>
    </row>
    <row r="617" spans="2:5" ht="15" hidden="1" customHeight="1" x14ac:dyDescent="0.2">
      <c r="B617" s="141">
        <f t="shared" si="45"/>
        <v>44502</v>
      </c>
      <c r="C617" s="137">
        <f t="shared" si="42"/>
        <v>11</v>
      </c>
      <c r="D617" s="137">
        <f t="shared" si="43"/>
        <v>2021</v>
      </c>
      <c r="E617" s="89">
        <f t="shared" si="44"/>
        <v>2</v>
      </c>
    </row>
    <row r="618" spans="2:5" ht="15" hidden="1" customHeight="1" x14ac:dyDescent="0.2">
      <c r="B618" s="141">
        <f t="shared" si="45"/>
        <v>44503</v>
      </c>
      <c r="C618" s="137">
        <f t="shared" si="42"/>
        <v>11</v>
      </c>
      <c r="D618" s="137">
        <f t="shared" si="43"/>
        <v>2021</v>
      </c>
      <c r="E618" s="89">
        <f t="shared" si="44"/>
        <v>3</v>
      </c>
    </row>
    <row r="619" spans="2:5" ht="15" hidden="1" customHeight="1" x14ac:dyDescent="0.2">
      <c r="B619" s="141">
        <f t="shared" si="45"/>
        <v>44504</v>
      </c>
      <c r="C619" s="137">
        <f t="shared" si="42"/>
        <v>11</v>
      </c>
      <c r="D619" s="137">
        <f t="shared" si="43"/>
        <v>2021</v>
      </c>
      <c r="E619" s="89">
        <f t="shared" si="44"/>
        <v>4</v>
      </c>
    </row>
    <row r="620" spans="2:5" ht="15" hidden="1" customHeight="1" x14ac:dyDescent="0.2">
      <c r="B620" s="141">
        <f t="shared" si="45"/>
        <v>44505</v>
      </c>
      <c r="C620" s="137">
        <f t="shared" si="42"/>
        <v>11</v>
      </c>
      <c r="D620" s="137">
        <f t="shared" si="43"/>
        <v>2021</v>
      </c>
      <c r="E620" s="89">
        <f t="shared" si="44"/>
        <v>5</v>
      </c>
    </row>
    <row r="621" spans="2:5" ht="15" hidden="1" customHeight="1" x14ac:dyDescent="0.2">
      <c r="B621" s="141">
        <f t="shared" si="45"/>
        <v>44506</v>
      </c>
      <c r="C621" s="137">
        <f t="shared" si="42"/>
        <v>11</v>
      </c>
      <c r="D621" s="137">
        <f t="shared" si="43"/>
        <v>2021</v>
      </c>
      <c r="E621" s="89">
        <f t="shared" si="44"/>
        <v>6</v>
      </c>
    </row>
    <row r="622" spans="2:5" ht="15" hidden="1" customHeight="1" x14ac:dyDescent="0.2">
      <c r="B622" s="141">
        <f t="shared" si="45"/>
        <v>44507</v>
      </c>
      <c r="C622" s="137">
        <f t="shared" si="42"/>
        <v>11</v>
      </c>
      <c r="D622" s="137">
        <f t="shared" si="43"/>
        <v>2021</v>
      </c>
      <c r="E622" s="89">
        <f t="shared" si="44"/>
        <v>7</v>
      </c>
    </row>
    <row r="623" spans="2:5" ht="15" hidden="1" customHeight="1" x14ac:dyDescent="0.2">
      <c r="B623" s="141">
        <f t="shared" si="45"/>
        <v>44508</v>
      </c>
      <c r="C623" s="137">
        <f t="shared" si="42"/>
        <v>11</v>
      </c>
      <c r="D623" s="137">
        <f t="shared" si="43"/>
        <v>2021</v>
      </c>
      <c r="E623" s="89">
        <f t="shared" si="44"/>
        <v>1</v>
      </c>
    </row>
    <row r="624" spans="2:5" ht="15" hidden="1" customHeight="1" x14ac:dyDescent="0.2">
      <c r="B624" s="141">
        <f t="shared" si="45"/>
        <v>44509</v>
      </c>
      <c r="C624" s="137">
        <f t="shared" si="42"/>
        <v>11</v>
      </c>
      <c r="D624" s="137">
        <f t="shared" si="43"/>
        <v>2021</v>
      </c>
      <c r="E624" s="89">
        <f t="shared" si="44"/>
        <v>2</v>
      </c>
    </row>
    <row r="625" spans="2:5" ht="15" hidden="1" customHeight="1" x14ac:dyDescent="0.2">
      <c r="B625" s="141">
        <f t="shared" si="45"/>
        <v>44510</v>
      </c>
      <c r="C625" s="137">
        <f t="shared" si="42"/>
        <v>11</v>
      </c>
      <c r="D625" s="137">
        <f t="shared" si="43"/>
        <v>2021</v>
      </c>
      <c r="E625" s="89">
        <f t="shared" si="44"/>
        <v>3</v>
      </c>
    </row>
    <row r="626" spans="2:5" ht="15" hidden="1" customHeight="1" x14ac:dyDescent="0.2">
      <c r="B626" s="141">
        <f t="shared" si="45"/>
        <v>44511</v>
      </c>
      <c r="C626" s="137">
        <f t="shared" si="42"/>
        <v>11</v>
      </c>
      <c r="D626" s="137">
        <f t="shared" si="43"/>
        <v>2021</v>
      </c>
      <c r="E626" s="89">
        <f t="shared" si="44"/>
        <v>4</v>
      </c>
    </row>
    <row r="627" spans="2:5" ht="15" hidden="1" customHeight="1" x14ac:dyDescent="0.2">
      <c r="B627" s="141">
        <f t="shared" si="45"/>
        <v>44512</v>
      </c>
      <c r="C627" s="137">
        <f t="shared" si="42"/>
        <v>11</v>
      </c>
      <c r="D627" s="137">
        <f t="shared" si="43"/>
        <v>2021</v>
      </c>
      <c r="E627" s="89">
        <f t="shared" si="44"/>
        <v>5</v>
      </c>
    </row>
    <row r="628" spans="2:5" ht="15" hidden="1" customHeight="1" x14ac:dyDescent="0.2">
      <c r="B628" s="141">
        <f t="shared" si="45"/>
        <v>44513</v>
      </c>
      <c r="C628" s="137">
        <f t="shared" si="42"/>
        <v>11</v>
      </c>
      <c r="D628" s="137">
        <f t="shared" si="43"/>
        <v>2021</v>
      </c>
      <c r="E628" s="89">
        <f t="shared" si="44"/>
        <v>6</v>
      </c>
    </row>
    <row r="629" spans="2:5" ht="15" hidden="1" customHeight="1" x14ac:dyDescent="0.2">
      <c r="B629" s="141">
        <f t="shared" si="45"/>
        <v>44514</v>
      </c>
      <c r="C629" s="137">
        <f t="shared" si="42"/>
        <v>11</v>
      </c>
      <c r="D629" s="137">
        <f t="shared" si="43"/>
        <v>2021</v>
      </c>
      <c r="E629" s="89">
        <f t="shared" si="44"/>
        <v>7</v>
      </c>
    </row>
    <row r="630" spans="2:5" ht="15" hidden="1" customHeight="1" x14ac:dyDescent="0.2">
      <c r="B630" s="141">
        <f t="shared" si="45"/>
        <v>44515</v>
      </c>
      <c r="C630" s="137">
        <f t="shared" si="42"/>
        <v>11</v>
      </c>
      <c r="D630" s="137">
        <f t="shared" si="43"/>
        <v>2021</v>
      </c>
      <c r="E630" s="89">
        <f t="shared" si="44"/>
        <v>1</v>
      </c>
    </row>
    <row r="631" spans="2:5" ht="15" hidden="1" customHeight="1" x14ac:dyDescent="0.2">
      <c r="B631" s="141">
        <f t="shared" si="45"/>
        <v>44516</v>
      </c>
      <c r="C631" s="137">
        <f t="shared" si="42"/>
        <v>11</v>
      </c>
      <c r="D631" s="137">
        <f t="shared" si="43"/>
        <v>2021</v>
      </c>
      <c r="E631" s="89">
        <f t="shared" si="44"/>
        <v>2</v>
      </c>
    </row>
    <row r="632" spans="2:5" ht="15" hidden="1" customHeight="1" x14ac:dyDescent="0.2">
      <c r="B632" s="141">
        <f t="shared" si="45"/>
        <v>44517</v>
      </c>
      <c r="C632" s="137">
        <f t="shared" si="42"/>
        <v>11</v>
      </c>
      <c r="D632" s="137">
        <f t="shared" si="43"/>
        <v>2021</v>
      </c>
      <c r="E632" s="89">
        <f t="shared" si="44"/>
        <v>3</v>
      </c>
    </row>
    <row r="633" spans="2:5" ht="15" hidden="1" customHeight="1" x14ac:dyDescent="0.2">
      <c r="B633" s="141">
        <f t="shared" si="45"/>
        <v>44518</v>
      </c>
      <c r="C633" s="137">
        <f t="shared" si="42"/>
        <v>11</v>
      </c>
      <c r="D633" s="137">
        <f t="shared" si="43"/>
        <v>2021</v>
      </c>
      <c r="E633" s="89">
        <f t="shared" si="44"/>
        <v>4</v>
      </c>
    </row>
    <row r="634" spans="2:5" ht="15" hidden="1" customHeight="1" x14ac:dyDescent="0.2">
      <c r="B634" s="141">
        <f t="shared" si="45"/>
        <v>44519</v>
      </c>
      <c r="C634" s="137">
        <f t="shared" si="42"/>
        <v>11</v>
      </c>
      <c r="D634" s="137">
        <f t="shared" si="43"/>
        <v>2021</v>
      </c>
      <c r="E634" s="89">
        <f t="shared" si="44"/>
        <v>5</v>
      </c>
    </row>
    <row r="635" spans="2:5" ht="15" hidden="1" customHeight="1" x14ac:dyDescent="0.2">
      <c r="B635" s="141">
        <f t="shared" si="45"/>
        <v>44520</v>
      </c>
      <c r="C635" s="137">
        <f t="shared" si="42"/>
        <v>11</v>
      </c>
      <c r="D635" s="137">
        <f t="shared" si="43"/>
        <v>2021</v>
      </c>
      <c r="E635" s="89">
        <f t="shared" si="44"/>
        <v>6</v>
      </c>
    </row>
    <row r="636" spans="2:5" ht="15" hidden="1" customHeight="1" x14ac:dyDescent="0.2">
      <c r="B636" s="141">
        <f t="shared" si="45"/>
        <v>44521</v>
      </c>
      <c r="C636" s="137">
        <f t="shared" si="42"/>
        <v>11</v>
      </c>
      <c r="D636" s="137">
        <f t="shared" si="43"/>
        <v>2021</v>
      </c>
      <c r="E636" s="89">
        <f t="shared" si="44"/>
        <v>7</v>
      </c>
    </row>
    <row r="637" spans="2:5" ht="15" hidden="1" customHeight="1" x14ac:dyDescent="0.2">
      <c r="B637" s="141">
        <f t="shared" si="45"/>
        <v>44522</v>
      </c>
      <c r="C637" s="137">
        <f t="shared" si="42"/>
        <v>11</v>
      </c>
      <c r="D637" s="137">
        <f t="shared" si="43"/>
        <v>2021</v>
      </c>
      <c r="E637" s="89">
        <f t="shared" si="44"/>
        <v>1</v>
      </c>
    </row>
    <row r="638" spans="2:5" ht="15" hidden="1" customHeight="1" x14ac:dyDescent="0.2">
      <c r="B638" s="141">
        <f t="shared" si="45"/>
        <v>44523</v>
      </c>
      <c r="C638" s="137">
        <f t="shared" si="42"/>
        <v>11</v>
      </c>
      <c r="D638" s="137">
        <f t="shared" si="43"/>
        <v>2021</v>
      </c>
      <c r="E638" s="89">
        <f t="shared" si="44"/>
        <v>2</v>
      </c>
    </row>
    <row r="639" spans="2:5" ht="15" hidden="1" customHeight="1" x14ac:dyDescent="0.2">
      <c r="B639" s="141">
        <f t="shared" si="45"/>
        <v>44524</v>
      </c>
      <c r="C639" s="137">
        <f t="shared" si="42"/>
        <v>11</v>
      </c>
      <c r="D639" s="137">
        <f t="shared" si="43"/>
        <v>2021</v>
      </c>
      <c r="E639" s="89">
        <f t="shared" si="44"/>
        <v>3</v>
      </c>
    </row>
    <row r="640" spans="2:5" ht="15" hidden="1" customHeight="1" x14ac:dyDescent="0.2">
      <c r="B640" s="141">
        <f t="shared" si="45"/>
        <v>44525</v>
      </c>
      <c r="C640" s="137">
        <f t="shared" si="42"/>
        <v>11</v>
      </c>
      <c r="D640" s="137">
        <f t="shared" si="43"/>
        <v>2021</v>
      </c>
      <c r="E640" s="89">
        <f t="shared" si="44"/>
        <v>4</v>
      </c>
    </row>
    <row r="641" spans="2:5" ht="15" hidden="1" customHeight="1" x14ac:dyDescent="0.2">
      <c r="B641" s="141">
        <f t="shared" si="45"/>
        <v>44526</v>
      </c>
      <c r="C641" s="137">
        <f t="shared" si="42"/>
        <v>11</v>
      </c>
      <c r="D641" s="137">
        <f t="shared" si="43"/>
        <v>2021</v>
      </c>
      <c r="E641" s="89">
        <f t="shared" si="44"/>
        <v>5</v>
      </c>
    </row>
    <row r="642" spans="2:5" ht="15" hidden="1" customHeight="1" x14ac:dyDescent="0.2">
      <c r="B642" s="141">
        <f t="shared" si="45"/>
        <v>44527</v>
      </c>
      <c r="C642" s="137">
        <f t="shared" si="42"/>
        <v>11</v>
      </c>
      <c r="D642" s="137">
        <f t="shared" si="43"/>
        <v>2021</v>
      </c>
      <c r="E642" s="89">
        <f t="shared" si="44"/>
        <v>6</v>
      </c>
    </row>
    <row r="643" spans="2:5" ht="15" hidden="1" customHeight="1" x14ac:dyDescent="0.2">
      <c r="B643" s="141">
        <f t="shared" si="45"/>
        <v>44528</v>
      </c>
      <c r="C643" s="137">
        <f t="shared" si="42"/>
        <v>11</v>
      </c>
      <c r="D643" s="137">
        <f t="shared" si="43"/>
        <v>2021</v>
      </c>
      <c r="E643" s="89">
        <f t="shared" si="44"/>
        <v>7</v>
      </c>
    </row>
    <row r="644" spans="2:5" ht="15" hidden="1" customHeight="1" x14ac:dyDescent="0.2">
      <c r="B644" s="141">
        <f t="shared" si="45"/>
        <v>44529</v>
      </c>
      <c r="C644" s="137">
        <f t="shared" si="42"/>
        <v>11</v>
      </c>
      <c r="D644" s="137">
        <f t="shared" si="43"/>
        <v>2021</v>
      </c>
      <c r="E644" s="89">
        <f t="shared" si="44"/>
        <v>1</v>
      </c>
    </row>
    <row r="645" spans="2:5" ht="15" hidden="1" customHeight="1" x14ac:dyDescent="0.2">
      <c r="B645" s="141">
        <f t="shared" si="45"/>
        <v>44530</v>
      </c>
      <c r="C645" s="137">
        <f t="shared" si="42"/>
        <v>11</v>
      </c>
      <c r="D645" s="137">
        <f t="shared" si="43"/>
        <v>2021</v>
      </c>
      <c r="E645" s="89">
        <f t="shared" si="44"/>
        <v>2</v>
      </c>
    </row>
    <row r="646" spans="2:5" ht="15" hidden="1" customHeight="1" x14ac:dyDescent="0.2">
      <c r="B646" s="141">
        <f t="shared" si="45"/>
        <v>44531</v>
      </c>
      <c r="C646" s="137">
        <f t="shared" si="42"/>
        <v>12</v>
      </c>
      <c r="D646" s="137">
        <f t="shared" si="43"/>
        <v>2021</v>
      </c>
      <c r="E646" s="89">
        <f t="shared" si="44"/>
        <v>3</v>
      </c>
    </row>
    <row r="647" spans="2:5" ht="15" hidden="1" customHeight="1" x14ac:dyDescent="0.2">
      <c r="B647" s="141">
        <f t="shared" si="45"/>
        <v>44532</v>
      </c>
      <c r="C647" s="137">
        <f t="shared" ref="C647:C710" si="46">MONTH($B647)</f>
        <v>12</v>
      </c>
      <c r="D647" s="137">
        <f t="shared" ref="D647:D710" si="47">YEAR($B647)</f>
        <v>2021</v>
      </c>
      <c r="E647" s="89">
        <f t="shared" ref="E647:E710" si="48">WEEKDAY(B647,2)</f>
        <v>4</v>
      </c>
    </row>
    <row r="648" spans="2:5" ht="15" hidden="1" customHeight="1" x14ac:dyDescent="0.2">
      <c r="B648" s="141">
        <f t="shared" ref="B648:B711" si="49">B647+1</f>
        <v>44533</v>
      </c>
      <c r="C648" s="137">
        <f t="shared" si="46"/>
        <v>12</v>
      </c>
      <c r="D648" s="137">
        <f t="shared" si="47"/>
        <v>2021</v>
      </c>
      <c r="E648" s="89">
        <f t="shared" si="48"/>
        <v>5</v>
      </c>
    </row>
    <row r="649" spans="2:5" ht="15" hidden="1" customHeight="1" x14ac:dyDescent="0.2">
      <c r="B649" s="141">
        <f t="shared" si="49"/>
        <v>44534</v>
      </c>
      <c r="C649" s="137">
        <f t="shared" si="46"/>
        <v>12</v>
      </c>
      <c r="D649" s="137">
        <f t="shared" si="47"/>
        <v>2021</v>
      </c>
      <c r="E649" s="89">
        <f t="shared" si="48"/>
        <v>6</v>
      </c>
    </row>
    <row r="650" spans="2:5" ht="15" hidden="1" customHeight="1" x14ac:dyDescent="0.2">
      <c r="B650" s="141">
        <f t="shared" si="49"/>
        <v>44535</v>
      </c>
      <c r="C650" s="137">
        <f t="shared" si="46"/>
        <v>12</v>
      </c>
      <c r="D650" s="137">
        <f t="shared" si="47"/>
        <v>2021</v>
      </c>
      <c r="E650" s="89">
        <f t="shared" si="48"/>
        <v>7</v>
      </c>
    </row>
    <row r="651" spans="2:5" ht="15" hidden="1" customHeight="1" x14ac:dyDescent="0.2">
      <c r="B651" s="141">
        <f t="shared" si="49"/>
        <v>44536</v>
      </c>
      <c r="C651" s="137">
        <f t="shared" si="46"/>
        <v>12</v>
      </c>
      <c r="D651" s="137">
        <f t="shared" si="47"/>
        <v>2021</v>
      </c>
      <c r="E651" s="89">
        <f t="shared" si="48"/>
        <v>1</v>
      </c>
    </row>
    <row r="652" spans="2:5" ht="15" hidden="1" customHeight="1" x14ac:dyDescent="0.2">
      <c r="B652" s="141">
        <f t="shared" si="49"/>
        <v>44537</v>
      </c>
      <c r="C652" s="137">
        <f t="shared" si="46"/>
        <v>12</v>
      </c>
      <c r="D652" s="137">
        <f t="shared" si="47"/>
        <v>2021</v>
      </c>
      <c r="E652" s="89">
        <f t="shared" si="48"/>
        <v>2</v>
      </c>
    </row>
    <row r="653" spans="2:5" ht="15" hidden="1" customHeight="1" x14ac:dyDescent="0.2">
      <c r="B653" s="141">
        <f t="shared" si="49"/>
        <v>44538</v>
      </c>
      <c r="C653" s="137">
        <f t="shared" si="46"/>
        <v>12</v>
      </c>
      <c r="D653" s="137">
        <f t="shared" si="47"/>
        <v>2021</v>
      </c>
      <c r="E653" s="89">
        <f t="shared" si="48"/>
        <v>3</v>
      </c>
    </row>
    <row r="654" spans="2:5" ht="15" hidden="1" customHeight="1" x14ac:dyDescent="0.2">
      <c r="B654" s="141">
        <f t="shared" si="49"/>
        <v>44539</v>
      </c>
      <c r="C654" s="137">
        <f t="shared" si="46"/>
        <v>12</v>
      </c>
      <c r="D654" s="137">
        <f t="shared" si="47"/>
        <v>2021</v>
      </c>
      <c r="E654" s="89">
        <f t="shared" si="48"/>
        <v>4</v>
      </c>
    </row>
    <row r="655" spans="2:5" ht="15" hidden="1" customHeight="1" x14ac:dyDescent="0.2">
      <c r="B655" s="141">
        <f t="shared" si="49"/>
        <v>44540</v>
      </c>
      <c r="C655" s="137">
        <f t="shared" si="46"/>
        <v>12</v>
      </c>
      <c r="D655" s="137">
        <f t="shared" si="47"/>
        <v>2021</v>
      </c>
      <c r="E655" s="89">
        <f t="shared" si="48"/>
        <v>5</v>
      </c>
    </row>
    <row r="656" spans="2:5" ht="15" hidden="1" customHeight="1" x14ac:dyDescent="0.2">
      <c r="B656" s="141">
        <f t="shared" si="49"/>
        <v>44541</v>
      </c>
      <c r="C656" s="137">
        <f t="shared" si="46"/>
        <v>12</v>
      </c>
      <c r="D656" s="137">
        <f t="shared" si="47"/>
        <v>2021</v>
      </c>
      <c r="E656" s="89">
        <f t="shared" si="48"/>
        <v>6</v>
      </c>
    </row>
    <row r="657" spans="2:5" ht="15" hidden="1" customHeight="1" x14ac:dyDescent="0.2">
      <c r="B657" s="141">
        <f t="shared" si="49"/>
        <v>44542</v>
      </c>
      <c r="C657" s="137">
        <f t="shared" si="46"/>
        <v>12</v>
      </c>
      <c r="D657" s="137">
        <f t="shared" si="47"/>
        <v>2021</v>
      </c>
      <c r="E657" s="89">
        <f t="shared" si="48"/>
        <v>7</v>
      </c>
    </row>
    <row r="658" spans="2:5" ht="15" hidden="1" customHeight="1" x14ac:dyDescent="0.2">
      <c r="B658" s="141">
        <f t="shared" si="49"/>
        <v>44543</v>
      </c>
      <c r="C658" s="137">
        <f t="shared" si="46"/>
        <v>12</v>
      </c>
      <c r="D658" s="137">
        <f t="shared" si="47"/>
        <v>2021</v>
      </c>
      <c r="E658" s="89">
        <f t="shared" si="48"/>
        <v>1</v>
      </c>
    </row>
    <row r="659" spans="2:5" ht="15" hidden="1" customHeight="1" x14ac:dyDescent="0.2">
      <c r="B659" s="141">
        <f t="shared" si="49"/>
        <v>44544</v>
      </c>
      <c r="C659" s="137">
        <f t="shared" si="46"/>
        <v>12</v>
      </c>
      <c r="D659" s="137">
        <f t="shared" si="47"/>
        <v>2021</v>
      </c>
      <c r="E659" s="89">
        <f t="shared" si="48"/>
        <v>2</v>
      </c>
    </row>
    <row r="660" spans="2:5" ht="15" hidden="1" customHeight="1" x14ac:dyDescent="0.2">
      <c r="B660" s="141">
        <f t="shared" si="49"/>
        <v>44545</v>
      </c>
      <c r="C660" s="137">
        <f t="shared" si="46"/>
        <v>12</v>
      </c>
      <c r="D660" s="137">
        <f t="shared" si="47"/>
        <v>2021</v>
      </c>
      <c r="E660" s="89">
        <f t="shared" si="48"/>
        <v>3</v>
      </c>
    </row>
    <row r="661" spans="2:5" ht="15" hidden="1" customHeight="1" x14ac:dyDescent="0.2">
      <c r="B661" s="141">
        <f t="shared" si="49"/>
        <v>44546</v>
      </c>
      <c r="C661" s="137">
        <f t="shared" si="46"/>
        <v>12</v>
      </c>
      <c r="D661" s="137">
        <f t="shared" si="47"/>
        <v>2021</v>
      </c>
      <c r="E661" s="89">
        <f t="shared" si="48"/>
        <v>4</v>
      </c>
    </row>
    <row r="662" spans="2:5" ht="15" hidden="1" customHeight="1" x14ac:dyDescent="0.2">
      <c r="B662" s="141">
        <f t="shared" si="49"/>
        <v>44547</v>
      </c>
      <c r="C662" s="137">
        <f t="shared" si="46"/>
        <v>12</v>
      </c>
      <c r="D662" s="137">
        <f t="shared" si="47"/>
        <v>2021</v>
      </c>
      <c r="E662" s="89">
        <f t="shared" si="48"/>
        <v>5</v>
      </c>
    </row>
    <row r="663" spans="2:5" ht="15" hidden="1" customHeight="1" x14ac:dyDescent="0.2">
      <c r="B663" s="141">
        <f t="shared" si="49"/>
        <v>44548</v>
      </c>
      <c r="C663" s="137">
        <f t="shared" si="46"/>
        <v>12</v>
      </c>
      <c r="D663" s="137">
        <f t="shared" si="47"/>
        <v>2021</v>
      </c>
      <c r="E663" s="89">
        <f t="shared" si="48"/>
        <v>6</v>
      </c>
    </row>
    <row r="664" spans="2:5" ht="15" hidden="1" customHeight="1" x14ac:dyDescent="0.2">
      <c r="B664" s="141">
        <f t="shared" si="49"/>
        <v>44549</v>
      </c>
      <c r="C664" s="137">
        <f t="shared" si="46"/>
        <v>12</v>
      </c>
      <c r="D664" s="137">
        <f t="shared" si="47"/>
        <v>2021</v>
      </c>
      <c r="E664" s="89">
        <f t="shared" si="48"/>
        <v>7</v>
      </c>
    </row>
    <row r="665" spans="2:5" ht="15" hidden="1" customHeight="1" x14ac:dyDescent="0.2">
      <c r="B665" s="141">
        <f t="shared" si="49"/>
        <v>44550</v>
      </c>
      <c r="C665" s="137">
        <f t="shared" si="46"/>
        <v>12</v>
      </c>
      <c r="D665" s="137">
        <f t="shared" si="47"/>
        <v>2021</v>
      </c>
      <c r="E665" s="89">
        <f t="shared" si="48"/>
        <v>1</v>
      </c>
    </row>
    <row r="666" spans="2:5" ht="15" hidden="1" customHeight="1" x14ac:dyDescent="0.2">
      <c r="B666" s="141">
        <f t="shared" si="49"/>
        <v>44551</v>
      </c>
      <c r="C666" s="137">
        <f t="shared" si="46"/>
        <v>12</v>
      </c>
      <c r="D666" s="137">
        <f t="shared" si="47"/>
        <v>2021</v>
      </c>
      <c r="E666" s="89">
        <f t="shared" si="48"/>
        <v>2</v>
      </c>
    </row>
    <row r="667" spans="2:5" ht="15" hidden="1" customHeight="1" x14ac:dyDescent="0.2">
      <c r="B667" s="141">
        <f t="shared" si="49"/>
        <v>44552</v>
      </c>
      <c r="C667" s="137">
        <f t="shared" si="46"/>
        <v>12</v>
      </c>
      <c r="D667" s="137">
        <f t="shared" si="47"/>
        <v>2021</v>
      </c>
      <c r="E667" s="89">
        <f t="shared" si="48"/>
        <v>3</v>
      </c>
    </row>
    <row r="668" spans="2:5" ht="15" hidden="1" customHeight="1" x14ac:dyDescent="0.2">
      <c r="B668" s="141">
        <f t="shared" si="49"/>
        <v>44553</v>
      </c>
      <c r="C668" s="137">
        <f t="shared" si="46"/>
        <v>12</v>
      </c>
      <c r="D668" s="137">
        <f t="shared" si="47"/>
        <v>2021</v>
      </c>
      <c r="E668" s="89">
        <f t="shared" si="48"/>
        <v>4</v>
      </c>
    </row>
    <row r="669" spans="2:5" ht="15" hidden="1" customHeight="1" x14ac:dyDescent="0.2">
      <c r="B669" s="141">
        <f t="shared" si="49"/>
        <v>44554</v>
      </c>
      <c r="C669" s="137">
        <f t="shared" si="46"/>
        <v>12</v>
      </c>
      <c r="D669" s="137">
        <f t="shared" si="47"/>
        <v>2021</v>
      </c>
      <c r="E669" s="89">
        <f t="shared" si="48"/>
        <v>5</v>
      </c>
    </row>
    <row r="670" spans="2:5" ht="15" hidden="1" customHeight="1" x14ac:dyDescent="0.2">
      <c r="B670" s="141">
        <f t="shared" si="49"/>
        <v>44555</v>
      </c>
      <c r="C670" s="137">
        <f t="shared" si="46"/>
        <v>12</v>
      </c>
      <c r="D670" s="137">
        <f t="shared" si="47"/>
        <v>2021</v>
      </c>
      <c r="E670" s="89">
        <f t="shared" si="48"/>
        <v>6</v>
      </c>
    </row>
    <row r="671" spans="2:5" ht="15" hidden="1" customHeight="1" x14ac:dyDescent="0.2">
      <c r="B671" s="141">
        <f t="shared" si="49"/>
        <v>44556</v>
      </c>
      <c r="C671" s="137">
        <f t="shared" si="46"/>
        <v>12</v>
      </c>
      <c r="D671" s="137">
        <f t="shared" si="47"/>
        <v>2021</v>
      </c>
      <c r="E671" s="89">
        <f t="shared" si="48"/>
        <v>7</v>
      </c>
    </row>
    <row r="672" spans="2:5" ht="15" hidden="1" customHeight="1" x14ac:dyDescent="0.2">
      <c r="B672" s="141">
        <f t="shared" si="49"/>
        <v>44557</v>
      </c>
      <c r="C672" s="137">
        <f t="shared" si="46"/>
        <v>12</v>
      </c>
      <c r="D672" s="137">
        <f t="shared" si="47"/>
        <v>2021</v>
      </c>
      <c r="E672" s="89">
        <f t="shared" si="48"/>
        <v>1</v>
      </c>
    </row>
    <row r="673" spans="2:5" ht="15" hidden="1" customHeight="1" x14ac:dyDescent="0.2">
      <c r="B673" s="141">
        <f t="shared" si="49"/>
        <v>44558</v>
      </c>
      <c r="C673" s="137">
        <f t="shared" si="46"/>
        <v>12</v>
      </c>
      <c r="D673" s="137">
        <f t="shared" si="47"/>
        <v>2021</v>
      </c>
      <c r="E673" s="89">
        <f t="shared" si="48"/>
        <v>2</v>
      </c>
    </row>
    <row r="674" spans="2:5" ht="15" hidden="1" customHeight="1" x14ac:dyDescent="0.2">
      <c r="B674" s="141">
        <f t="shared" si="49"/>
        <v>44559</v>
      </c>
      <c r="C674" s="137">
        <f t="shared" si="46"/>
        <v>12</v>
      </c>
      <c r="D674" s="137">
        <f t="shared" si="47"/>
        <v>2021</v>
      </c>
      <c r="E674" s="89">
        <f t="shared" si="48"/>
        <v>3</v>
      </c>
    </row>
    <row r="675" spans="2:5" ht="15" hidden="1" customHeight="1" x14ac:dyDescent="0.2">
      <c r="B675" s="141">
        <f t="shared" si="49"/>
        <v>44560</v>
      </c>
      <c r="C675" s="137">
        <f t="shared" si="46"/>
        <v>12</v>
      </c>
      <c r="D675" s="137">
        <f t="shared" si="47"/>
        <v>2021</v>
      </c>
      <c r="E675" s="89">
        <f t="shared" si="48"/>
        <v>4</v>
      </c>
    </row>
    <row r="676" spans="2:5" ht="15" hidden="1" customHeight="1" x14ac:dyDescent="0.2">
      <c r="B676" s="141">
        <f t="shared" si="49"/>
        <v>44561</v>
      </c>
      <c r="C676" s="137">
        <f t="shared" si="46"/>
        <v>12</v>
      </c>
      <c r="D676" s="137">
        <f t="shared" si="47"/>
        <v>2021</v>
      </c>
      <c r="E676" s="89">
        <f t="shared" si="48"/>
        <v>5</v>
      </c>
    </row>
    <row r="677" spans="2:5" ht="15" hidden="1" customHeight="1" x14ac:dyDescent="0.2">
      <c r="B677" s="141">
        <f t="shared" si="49"/>
        <v>44562</v>
      </c>
      <c r="C677" s="137">
        <f t="shared" si="46"/>
        <v>1</v>
      </c>
      <c r="D677" s="137">
        <f t="shared" si="47"/>
        <v>2022</v>
      </c>
      <c r="E677" s="89">
        <f t="shared" si="48"/>
        <v>6</v>
      </c>
    </row>
    <row r="678" spans="2:5" ht="15" hidden="1" customHeight="1" x14ac:dyDescent="0.2">
      <c r="B678" s="141">
        <f t="shared" si="49"/>
        <v>44563</v>
      </c>
      <c r="C678" s="137">
        <f t="shared" si="46"/>
        <v>1</v>
      </c>
      <c r="D678" s="137">
        <f t="shared" si="47"/>
        <v>2022</v>
      </c>
      <c r="E678" s="89">
        <f t="shared" si="48"/>
        <v>7</v>
      </c>
    </row>
    <row r="679" spans="2:5" ht="15" hidden="1" customHeight="1" x14ac:dyDescent="0.2">
      <c r="B679" s="141">
        <f t="shared" si="49"/>
        <v>44564</v>
      </c>
      <c r="C679" s="137">
        <f t="shared" si="46"/>
        <v>1</v>
      </c>
      <c r="D679" s="137">
        <f t="shared" si="47"/>
        <v>2022</v>
      </c>
      <c r="E679" s="89">
        <f t="shared" si="48"/>
        <v>1</v>
      </c>
    </row>
    <row r="680" spans="2:5" ht="15" hidden="1" customHeight="1" x14ac:dyDescent="0.2">
      <c r="B680" s="141">
        <f t="shared" si="49"/>
        <v>44565</v>
      </c>
      <c r="C680" s="137">
        <f t="shared" si="46"/>
        <v>1</v>
      </c>
      <c r="D680" s="137">
        <f t="shared" si="47"/>
        <v>2022</v>
      </c>
      <c r="E680" s="89">
        <f t="shared" si="48"/>
        <v>2</v>
      </c>
    </row>
    <row r="681" spans="2:5" ht="15" hidden="1" customHeight="1" x14ac:dyDescent="0.2">
      <c r="B681" s="141">
        <f t="shared" si="49"/>
        <v>44566</v>
      </c>
      <c r="C681" s="137">
        <f t="shared" si="46"/>
        <v>1</v>
      </c>
      <c r="D681" s="137">
        <f t="shared" si="47"/>
        <v>2022</v>
      </c>
      <c r="E681" s="89">
        <f t="shared" si="48"/>
        <v>3</v>
      </c>
    </row>
    <row r="682" spans="2:5" ht="15" hidden="1" customHeight="1" x14ac:dyDescent="0.2">
      <c r="B682" s="141">
        <f t="shared" si="49"/>
        <v>44567</v>
      </c>
      <c r="C682" s="137">
        <f t="shared" si="46"/>
        <v>1</v>
      </c>
      <c r="D682" s="137">
        <f t="shared" si="47"/>
        <v>2022</v>
      </c>
      <c r="E682" s="89">
        <f t="shared" si="48"/>
        <v>4</v>
      </c>
    </row>
    <row r="683" spans="2:5" ht="15" hidden="1" customHeight="1" x14ac:dyDescent="0.2">
      <c r="B683" s="141">
        <f t="shared" si="49"/>
        <v>44568</v>
      </c>
      <c r="C683" s="137">
        <f t="shared" si="46"/>
        <v>1</v>
      </c>
      <c r="D683" s="137">
        <f t="shared" si="47"/>
        <v>2022</v>
      </c>
      <c r="E683" s="89">
        <f t="shared" si="48"/>
        <v>5</v>
      </c>
    </row>
    <row r="684" spans="2:5" ht="15" hidden="1" customHeight="1" x14ac:dyDescent="0.2">
      <c r="B684" s="141">
        <f t="shared" si="49"/>
        <v>44569</v>
      </c>
      <c r="C684" s="137">
        <f t="shared" si="46"/>
        <v>1</v>
      </c>
      <c r="D684" s="137">
        <f t="shared" si="47"/>
        <v>2022</v>
      </c>
      <c r="E684" s="89">
        <f t="shared" si="48"/>
        <v>6</v>
      </c>
    </row>
    <row r="685" spans="2:5" ht="15" hidden="1" customHeight="1" x14ac:dyDescent="0.2">
      <c r="B685" s="141">
        <f t="shared" si="49"/>
        <v>44570</v>
      </c>
      <c r="C685" s="137">
        <f t="shared" si="46"/>
        <v>1</v>
      </c>
      <c r="D685" s="137">
        <f t="shared" si="47"/>
        <v>2022</v>
      </c>
      <c r="E685" s="89">
        <f t="shared" si="48"/>
        <v>7</v>
      </c>
    </row>
    <row r="686" spans="2:5" ht="15" hidden="1" customHeight="1" x14ac:dyDescent="0.2">
      <c r="B686" s="141">
        <f t="shared" si="49"/>
        <v>44571</v>
      </c>
      <c r="C686" s="137">
        <f t="shared" si="46"/>
        <v>1</v>
      </c>
      <c r="D686" s="137">
        <f t="shared" si="47"/>
        <v>2022</v>
      </c>
      <c r="E686" s="89">
        <f t="shared" si="48"/>
        <v>1</v>
      </c>
    </row>
    <row r="687" spans="2:5" ht="15" hidden="1" customHeight="1" x14ac:dyDescent="0.2">
      <c r="B687" s="141">
        <f t="shared" si="49"/>
        <v>44572</v>
      </c>
      <c r="C687" s="137">
        <f t="shared" si="46"/>
        <v>1</v>
      </c>
      <c r="D687" s="137">
        <f t="shared" si="47"/>
        <v>2022</v>
      </c>
      <c r="E687" s="89">
        <f t="shared" si="48"/>
        <v>2</v>
      </c>
    </row>
    <row r="688" spans="2:5" ht="15" hidden="1" customHeight="1" x14ac:dyDescent="0.2">
      <c r="B688" s="141">
        <f t="shared" si="49"/>
        <v>44573</v>
      </c>
      <c r="C688" s="137">
        <f t="shared" si="46"/>
        <v>1</v>
      </c>
      <c r="D688" s="137">
        <f t="shared" si="47"/>
        <v>2022</v>
      </c>
      <c r="E688" s="89">
        <f t="shared" si="48"/>
        <v>3</v>
      </c>
    </row>
    <row r="689" spans="2:5" ht="15" hidden="1" customHeight="1" x14ac:dyDescent="0.2">
      <c r="B689" s="141">
        <f t="shared" si="49"/>
        <v>44574</v>
      </c>
      <c r="C689" s="137">
        <f t="shared" si="46"/>
        <v>1</v>
      </c>
      <c r="D689" s="137">
        <f t="shared" si="47"/>
        <v>2022</v>
      </c>
      <c r="E689" s="89">
        <f t="shared" si="48"/>
        <v>4</v>
      </c>
    </row>
    <row r="690" spans="2:5" ht="15" hidden="1" customHeight="1" x14ac:dyDescent="0.2">
      <c r="B690" s="141">
        <f t="shared" si="49"/>
        <v>44575</v>
      </c>
      <c r="C690" s="137">
        <f t="shared" si="46"/>
        <v>1</v>
      </c>
      <c r="D690" s="137">
        <f t="shared" si="47"/>
        <v>2022</v>
      </c>
      <c r="E690" s="89">
        <f t="shared" si="48"/>
        <v>5</v>
      </c>
    </row>
    <row r="691" spans="2:5" ht="15" hidden="1" customHeight="1" x14ac:dyDescent="0.2">
      <c r="B691" s="141">
        <f t="shared" si="49"/>
        <v>44576</v>
      </c>
      <c r="C691" s="137">
        <f t="shared" si="46"/>
        <v>1</v>
      </c>
      <c r="D691" s="137">
        <f t="shared" si="47"/>
        <v>2022</v>
      </c>
      <c r="E691" s="89">
        <f t="shared" si="48"/>
        <v>6</v>
      </c>
    </row>
    <row r="692" spans="2:5" ht="15" hidden="1" customHeight="1" x14ac:dyDescent="0.2">
      <c r="B692" s="141">
        <f t="shared" si="49"/>
        <v>44577</v>
      </c>
      <c r="C692" s="137">
        <f t="shared" si="46"/>
        <v>1</v>
      </c>
      <c r="D692" s="137">
        <f t="shared" si="47"/>
        <v>2022</v>
      </c>
      <c r="E692" s="89">
        <f t="shared" si="48"/>
        <v>7</v>
      </c>
    </row>
    <row r="693" spans="2:5" ht="15" hidden="1" customHeight="1" x14ac:dyDescent="0.2">
      <c r="B693" s="141">
        <f t="shared" si="49"/>
        <v>44578</v>
      </c>
      <c r="C693" s="137">
        <f t="shared" si="46"/>
        <v>1</v>
      </c>
      <c r="D693" s="137">
        <f t="shared" si="47"/>
        <v>2022</v>
      </c>
      <c r="E693" s="89">
        <f t="shared" si="48"/>
        <v>1</v>
      </c>
    </row>
    <row r="694" spans="2:5" ht="15" hidden="1" customHeight="1" x14ac:dyDescent="0.2">
      <c r="B694" s="141">
        <f t="shared" si="49"/>
        <v>44579</v>
      </c>
      <c r="C694" s="137">
        <f t="shared" si="46"/>
        <v>1</v>
      </c>
      <c r="D694" s="137">
        <f t="shared" si="47"/>
        <v>2022</v>
      </c>
      <c r="E694" s="89">
        <f t="shared" si="48"/>
        <v>2</v>
      </c>
    </row>
    <row r="695" spans="2:5" ht="15" hidden="1" customHeight="1" x14ac:dyDescent="0.2">
      <c r="B695" s="141">
        <f t="shared" si="49"/>
        <v>44580</v>
      </c>
      <c r="C695" s="137">
        <f t="shared" si="46"/>
        <v>1</v>
      </c>
      <c r="D695" s="137">
        <f t="shared" si="47"/>
        <v>2022</v>
      </c>
      <c r="E695" s="89">
        <f t="shared" si="48"/>
        <v>3</v>
      </c>
    </row>
    <row r="696" spans="2:5" ht="15" hidden="1" customHeight="1" x14ac:dyDescent="0.2">
      <c r="B696" s="141">
        <f t="shared" si="49"/>
        <v>44581</v>
      </c>
      <c r="C696" s="137">
        <f t="shared" si="46"/>
        <v>1</v>
      </c>
      <c r="D696" s="137">
        <f t="shared" si="47"/>
        <v>2022</v>
      </c>
      <c r="E696" s="89">
        <f t="shared" si="48"/>
        <v>4</v>
      </c>
    </row>
    <row r="697" spans="2:5" ht="15" hidden="1" customHeight="1" x14ac:dyDescent="0.2">
      <c r="B697" s="141">
        <f t="shared" si="49"/>
        <v>44582</v>
      </c>
      <c r="C697" s="137">
        <f t="shared" si="46"/>
        <v>1</v>
      </c>
      <c r="D697" s="137">
        <f t="shared" si="47"/>
        <v>2022</v>
      </c>
      <c r="E697" s="89">
        <f t="shared" si="48"/>
        <v>5</v>
      </c>
    </row>
    <row r="698" spans="2:5" ht="15" hidden="1" customHeight="1" x14ac:dyDescent="0.2">
      <c r="B698" s="141">
        <f t="shared" si="49"/>
        <v>44583</v>
      </c>
      <c r="C698" s="137">
        <f t="shared" si="46"/>
        <v>1</v>
      </c>
      <c r="D698" s="137">
        <f t="shared" si="47"/>
        <v>2022</v>
      </c>
      <c r="E698" s="89">
        <f t="shared" si="48"/>
        <v>6</v>
      </c>
    </row>
    <row r="699" spans="2:5" ht="15" hidden="1" customHeight="1" x14ac:dyDescent="0.2">
      <c r="B699" s="141">
        <f t="shared" si="49"/>
        <v>44584</v>
      </c>
      <c r="C699" s="137">
        <f t="shared" si="46"/>
        <v>1</v>
      </c>
      <c r="D699" s="137">
        <f t="shared" si="47"/>
        <v>2022</v>
      </c>
      <c r="E699" s="89">
        <f t="shared" si="48"/>
        <v>7</v>
      </c>
    </row>
    <row r="700" spans="2:5" ht="15" hidden="1" customHeight="1" x14ac:dyDescent="0.2">
      <c r="B700" s="141">
        <f t="shared" si="49"/>
        <v>44585</v>
      </c>
      <c r="C700" s="137">
        <f t="shared" si="46"/>
        <v>1</v>
      </c>
      <c r="D700" s="137">
        <f t="shared" si="47"/>
        <v>2022</v>
      </c>
      <c r="E700" s="89">
        <f t="shared" si="48"/>
        <v>1</v>
      </c>
    </row>
    <row r="701" spans="2:5" ht="15" hidden="1" customHeight="1" x14ac:dyDescent="0.2">
      <c r="B701" s="141">
        <f t="shared" si="49"/>
        <v>44586</v>
      </c>
      <c r="C701" s="137">
        <f t="shared" si="46"/>
        <v>1</v>
      </c>
      <c r="D701" s="137">
        <f t="shared" si="47"/>
        <v>2022</v>
      </c>
      <c r="E701" s="89">
        <f t="shared" si="48"/>
        <v>2</v>
      </c>
    </row>
    <row r="702" spans="2:5" ht="15" hidden="1" customHeight="1" x14ac:dyDescent="0.2">
      <c r="B702" s="141">
        <f t="shared" si="49"/>
        <v>44587</v>
      </c>
      <c r="C702" s="137">
        <f t="shared" si="46"/>
        <v>1</v>
      </c>
      <c r="D702" s="137">
        <f t="shared" si="47"/>
        <v>2022</v>
      </c>
      <c r="E702" s="89">
        <f t="shared" si="48"/>
        <v>3</v>
      </c>
    </row>
    <row r="703" spans="2:5" ht="15" hidden="1" customHeight="1" x14ac:dyDescent="0.2">
      <c r="B703" s="141">
        <f t="shared" si="49"/>
        <v>44588</v>
      </c>
      <c r="C703" s="137">
        <f t="shared" si="46"/>
        <v>1</v>
      </c>
      <c r="D703" s="137">
        <f t="shared" si="47"/>
        <v>2022</v>
      </c>
      <c r="E703" s="89">
        <f t="shared" si="48"/>
        <v>4</v>
      </c>
    </row>
    <row r="704" spans="2:5" ht="15" hidden="1" customHeight="1" x14ac:dyDescent="0.2">
      <c r="B704" s="141">
        <f t="shared" si="49"/>
        <v>44589</v>
      </c>
      <c r="C704" s="137">
        <f t="shared" si="46"/>
        <v>1</v>
      </c>
      <c r="D704" s="137">
        <f t="shared" si="47"/>
        <v>2022</v>
      </c>
      <c r="E704" s="89">
        <f t="shared" si="48"/>
        <v>5</v>
      </c>
    </row>
    <row r="705" spans="2:5" ht="15" hidden="1" customHeight="1" x14ac:dyDescent="0.2">
      <c r="B705" s="141">
        <f t="shared" si="49"/>
        <v>44590</v>
      </c>
      <c r="C705" s="137">
        <f t="shared" si="46"/>
        <v>1</v>
      </c>
      <c r="D705" s="137">
        <f t="shared" si="47"/>
        <v>2022</v>
      </c>
      <c r="E705" s="89">
        <f t="shared" si="48"/>
        <v>6</v>
      </c>
    </row>
    <row r="706" spans="2:5" ht="15" hidden="1" customHeight="1" x14ac:dyDescent="0.2">
      <c r="B706" s="141">
        <f t="shared" si="49"/>
        <v>44591</v>
      </c>
      <c r="C706" s="137">
        <f t="shared" si="46"/>
        <v>1</v>
      </c>
      <c r="D706" s="137">
        <f t="shared" si="47"/>
        <v>2022</v>
      </c>
      <c r="E706" s="89">
        <f t="shared" si="48"/>
        <v>7</v>
      </c>
    </row>
    <row r="707" spans="2:5" ht="15" hidden="1" customHeight="1" x14ac:dyDescent="0.2">
      <c r="B707" s="141">
        <f t="shared" si="49"/>
        <v>44592</v>
      </c>
      <c r="C707" s="137">
        <f t="shared" si="46"/>
        <v>1</v>
      </c>
      <c r="D707" s="137">
        <f t="shared" si="47"/>
        <v>2022</v>
      </c>
      <c r="E707" s="89">
        <f t="shared" si="48"/>
        <v>1</v>
      </c>
    </row>
    <row r="708" spans="2:5" ht="15" hidden="1" customHeight="1" x14ac:dyDescent="0.2">
      <c r="B708" s="141">
        <f t="shared" si="49"/>
        <v>44593</v>
      </c>
      <c r="C708" s="137">
        <f t="shared" si="46"/>
        <v>2</v>
      </c>
      <c r="D708" s="137">
        <f t="shared" si="47"/>
        <v>2022</v>
      </c>
      <c r="E708" s="89">
        <f t="shared" si="48"/>
        <v>2</v>
      </c>
    </row>
    <row r="709" spans="2:5" ht="15" hidden="1" customHeight="1" x14ac:dyDescent="0.2">
      <c r="B709" s="141">
        <f t="shared" si="49"/>
        <v>44594</v>
      </c>
      <c r="C709" s="137">
        <f t="shared" si="46"/>
        <v>2</v>
      </c>
      <c r="D709" s="137">
        <f t="shared" si="47"/>
        <v>2022</v>
      </c>
      <c r="E709" s="89">
        <f t="shared" si="48"/>
        <v>3</v>
      </c>
    </row>
    <row r="710" spans="2:5" ht="15" hidden="1" customHeight="1" x14ac:dyDescent="0.2">
      <c r="B710" s="141">
        <f t="shared" si="49"/>
        <v>44595</v>
      </c>
      <c r="C710" s="137">
        <f t="shared" si="46"/>
        <v>2</v>
      </c>
      <c r="D710" s="137">
        <f t="shared" si="47"/>
        <v>2022</v>
      </c>
      <c r="E710" s="89">
        <f t="shared" si="48"/>
        <v>4</v>
      </c>
    </row>
    <row r="711" spans="2:5" ht="15" hidden="1" customHeight="1" x14ac:dyDescent="0.2">
      <c r="B711" s="141">
        <f t="shared" si="49"/>
        <v>44596</v>
      </c>
      <c r="C711" s="137">
        <f t="shared" ref="C711:C774" si="50">MONTH($B711)</f>
        <v>2</v>
      </c>
      <c r="D711" s="137">
        <f t="shared" ref="D711:D774" si="51">YEAR($B711)</f>
        <v>2022</v>
      </c>
      <c r="E711" s="89">
        <f t="shared" ref="E711:E774" si="52">WEEKDAY(B711,2)</f>
        <v>5</v>
      </c>
    </row>
    <row r="712" spans="2:5" ht="15" hidden="1" customHeight="1" x14ac:dyDescent="0.2">
      <c r="B712" s="141">
        <f t="shared" ref="B712:B775" si="53">B711+1</f>
        <v>44597</v>
      </c>
      <c r="C712" s="137">
        <f t="shared" si="50"/>
        <v>2</v>
      </c>
      <c r="D712" s="137">
        <f t="shared" si="51"/>
        <v>2022</v>
      </c>
      <c r="E712" s="89">
        <f t="shared" si="52"/>
        <v>6</v>
      </c>
    </row>
    <row r="713" spans="2:5" ht="15" hidden="1" customHeight="1" x14ac:dyDescent="0.2">
      <c r="B713" s="141">
        <f t="shared" si="53"/>
        <v>44598</v>
      </c>
      <c r="C713" s="137">
        <f t="shared" si="50"/>
        <v>2</v>
      </c>
      <c r="D713" s="137">
        <f t="shared" si="51"/>
        <v>2022</v>
      </c>
      <c r="E713" s="89">
        <f t="shared" si="52"/>
        <v>7</v>
      </c>
    </row>
    <row r="714" spans="2:5" ht="15" hidden="1" customHeight="1" x14ac:dyDescent="0.2">
      <c r="B714" s="141">
        <f t="shared" si="53"/>
        <v>44599</v>
      </c>
      <c r="C714" s="137">
        <f t="shared" si="50"/>
        <v>2</v>
      </c>
      <c r="D714" s="137">
        <f t="shared" si="51"/>
        <v>2022</v>
      </c>
      <c r="E714" s="89">
        <f t="shared" si="52"/>
        <v>1</v>
      </c>
    </row>
    <row r="715" spans="2:5" ht="15" hidden="1" customHeight="1" x14ac:dyDescent="0.2">
      <c r="B715" s="141">
        <f t="shared" si="53"/>
        <v>44600</v>
      </c>
      <c r="C715" s="137">
        <f t="shared" si="50"/>
        <v>2</v>
      </c>
      <c r="D715" s="137">
        <f t="shared" si="51"/>
        <v>2022</v>
      </c>
      <c r="E715" s="89">
        <f t="shared" si="52"/>
        <v>2</v>
      </c>
    </row>
    <row r="716" spans="2:5" ht="15" hidden="1" customHeight="1" x14ac:dyDescent="0.2">
      <c r="B716" s="141">
        <f t="shared" si="53"/>
        <v>44601</v>
      </c>
      <c r="C716" s="137">
        <f t="shared" si="50"/>
        <v>2</v>
      </c>
      <c r="D716" s="137">
        <f t="shared" si="51"/>
        <v>2022</v>
      </c>
      <c r="E716" s="89">
        <f t="shared" si="52"/>
        <v>3</v>
      </c>
    </row>
    <row r="717" spans="2:5" ht="15" hidden="1" customHeight="1" x14ac:dyDescent="0.2">
      <c r="B717" s="141">
        <f t="shared" si="53"/>
        <v>44602</v>
      </c>
      <c r="C717" s="137">
        <f t="shared" si="50"/>
        <v>2</v>
      </c>
      <c r="D717" s="137">
        <f t="shared" si="51"/>
        <v>2022</v>
      </c>
      <c r="E717" s="89">
        <f t="shared" si="52"/>
        <v>4</v>
      </c>
    </row>
    <row r="718" spans="2:5" ht="15" hidden="1" customHeight="1" x14ac:dyDescent="0.2">
      <c r="B718" s="141">
        <f t="shared" si="53"/>
        <v>44603</v>
      </c>
      <c r="C718" s="137">
        <f t="shared" si="50"/>
        <v>2</v>
      </c>
      <c r="D718" s="137">
        <f t="shared" si="51"/>
        <v>2022</v>
      </c>
      <c r="E718" s="89">
        <f t="shared" si="52"/>
        <v>5</v>
      </c>
    </row>
    <row r="719" spans="2:5" ht="15" hidden="1" customHeight="1" x14ac:dyDescent="0.2">
      <c r="B719" s="141">
        <f t="shared" si="53"/>
        <v>44604</v>
      </c>
      <c r="C719" s="137">
        <f t="shared" si="50"/>
        <v>2</v>
      </c>
      <c r="D719" s="137">
        <f t="shared" si="51"/>
        <v>2022</v>
      </c>
      <c r="E719" s="89">
        <f t="shared" si="52"/>
        <v>6</v>
      </c>
    </row>
    <row r="720" spans="2:5" ht="15" hidden="1" customHeight="1" x14ac:dyDescent="0.2">
      <c r="B720" s="141">
        <f t="shared" si="53"/>
        <v>44605</v>
      </c>
      <c r="C720" s="137">
        <f t="shared" si="50"/>
        <v>2</v>
      </c>
      <c r="D720" s="137">
        <f t="shared" si="51"/>
        <v>2022</v>
      </c>
      <c r="E720" s="89">
        <f t="shared" si="52"/>
        <v>7</v>
      </c>
    </row>
    <row r="721" spans="2:5" ht="15" hidden="1" customHeight="1" x14ac:dyDescent="0.2">
      <c r="B721" s="141">
        <f t="shared" si="53"/>
        <v>44606</v>
      </c>
      <c r="C721" s="137">
        <f t="shared" si="50"/>
        <v>2</v>
      </c>
      <c r="D721" s="137">
        <f t="shared" si="51"/>
        <v>2022</v>
      </c>
      <c r="E721" s="89">
        <f t="shared" si="52"/>
        <v>1</v>
      </c>
    </row>
    <row r="722" spans="2:5" ht="15" hidden="1" customHeight="1" x14ac:dyDescent="0.2">
      <c r="B722" s="141">
        <f t="shared" si="53"/>
        <v>44607</v>
      </c>
      <c r="C722" s="137">
        <f t="shared" si="50"/>
        <v>2</v>
      </c>
      <c r="D722" s="137">
        <f t="shared" si="51"/>
        <v>2022</v>
      </c>
      <c r="E722" s="89">
        <f t="shared" si="52"/>
        <v>2</v>
      </c>
    </row>
    <row r="723" spans="2:5" ht="15" hidden="1" customHeight="1" x14ac:dyDescent="0.2">
      <c r="B723" s="141">
        <f t="shared" si="53"/>
        <v>44608</v>
      </c>
      <c r="C723" s="137">
        <f t="shared" si="50"/>
        <v>2</v>
      </c>
      <c r="D723" s="137">
        <f t="shared" si="51"/>
        <v>2022</v>
      </c>
      <c r="E723" s="89">
        <f t="shared" si="52"/>
        <v>3</v>
      </c>
    </row>
    <row r="724" spans="2:5" ht="15" hidden="1" customHeight="1" x14ac:dyDescent="0.2">
      <c r="B724" s="141">
        <f t="shared" si="53"/>
        <v>44609</v>
      </c>
      <c r="C724" s="137">
        <f t="shared" si="50"/>
        <v>2</v>
      </c>
      <c r="D724" s="137">
        <f t="shared" si="51"/>
        <v>2022</v>
      </c>
      <c r="E724" s="89">
        <f t="shared" si="52"/>
        <v>4</v>
      </c>
    </row>
    <row r="725" spans="2:5" ht="15" hidden="1" customHeight="1" x14ac:dyDescent="0.2">
      <c r="B725" s="141">
        <f t="shared" si="53"/>
        <v>44610</v>
      </c>
      <c r="C725" s="137">
        <f t="shared" si="50"/>
        <v>2</v>
      </c>
      <c r="D725" s="137">
        <f t="shared" si="51"/>
        <v>2022</v>
      </c>
      <c r="E725" s="89">
        <f t="shared" si="52"/>
        <v>5</v>
      </c>
    </row>
    <row r="726" spans="2:5" ht="15" hidden="1" customHeight="1" x14ac:dyDescent="0.2">
      <c r="B726" s="141">
        <f t="shared" si="53"/>
        <v>44611</v>
      </c>
      <c r="C726" s="137">
        <f t="shared" si="50"/>
        <v>2</v>
      </c>
      <c r="D726" s="137">
        <f t="shared" si="51"/>
        <v>2022</v>
      </c>
      <c r="E726" s="89">
        <f t="shared" si="52"/>
        <v>6</v>
      </c>
    </row>
    <row r="727" spans="2:5" ht="15" hidden="1" customHeight="1" x14ac:dyDescent="0.2">
      <c r="B727" s="141">
        <f t="shared" si="53"/>
        <v>44612</v>
      </c>
      <c r="C727" s="137">
        <f t="shared" si="50"/>
        <v>2</v>
      </c>
      <c r="D727" s="137">
        <f t="shared" si="51"/>
        <v>2022</v>
      </c>
      <c r="E727" s="89">
        <f t="shared" si="52"/>
        <v>7</v>
      </c>
    </row>
    <row r="728" spans="2:5" ht="15" hidden="1" customHeight="1" x14ac:dyDescent="0.2">
      <c r="B728" s="141">
        <f t="shared" si="53"/>
        <v>44613</v>
      </c>
      <c r="C728" s="137">
        <f t="shared" si="50"/>
        <v>2</v>
      </c>
      <c r="D728" s="137">
        <f t="shared" si="51"/>
        <v>2022</v>
      </c>
      <c r="E728" s="89">
        <f t="shared" si="52"/>
        <v>1</v>
      </c>
    </row>
    <row r="729" spans="2:5" ht="15" hidden="1" customHeight="1" x14ac:dyDescent="0.2">
      <c r="B729" s="141">
        <f t="shared" si="53"/>
        <v>44614</v>
      </c>
      <c r="C729" s="137">
        <f t="shared" si="50"/>
        <v>2</v>
      </c>
      <c r="D729" s="137">
        <f t="shared" si="51"/>
        <v>2022</v>
      </c>
      <c r="E729" s="89">
        <f t="shared" si="52"/>
        <v>2</v>
      </c>
    </row>
    <row r="730" spans="2:5" ht="15" hidden="1" customHeight="1" x14ac:dyDescent="0.2">
      <c r="B730" s="141">
        <f t="shared" si="53"/>
        <v>44615</v>
      </c>
      <c r="C730" s="137">
        <f t="shared" si="50"/>
        <v>2</v>
      </c>
      <c r="D730" s="137">
        <f t="shared" si="51"/>
        <v>2022</v>
      </c>
      <c r="E730" s="89">
        <f t="shared" si="52"/>
        <v>3</v>
      </c>
    </row>
    <row r="731" spans="2:5" ht="15" hidden="1" customHeight="1" x14ac:dyDescent="0.2">
      <c r="B731" s="141">
        <f t="shared" si="53"/>
        <v>44616</v>
      </c>
      <c r="C731" s="137">
        <f t="shared" si="50"/>
        <v>2</v>
      </c>
      <c r="D731" s="137">
        <f t="shared" si="51"/>
        <v>2022</v>
      </c>
      <c r="E731" s="89">
        <f t="shared" si="52"/>
        <v>4</v>
      </c>
    </row>
    <row r="732" spans="2:5" ht="15" hidden="1" customHeight="1" x14ac:dyDescent="0.2">
      <c r="B732" s="141">
        <f t="shared" si="53"/>
        <v>44617</v>
      </c>
      <c r="C732" s="137">
        <f t="shared" si="50"/>
        <v>2</v>
      </c>
      <c r="D732" s="137">
        <f t="shared" si="51"/>
        <v>2022</v>
      </c>
      <c r="E732" s="89">
        <f t="shared" si="52"/>
        <v>5</v>
      </c>
    </row>
    <row r="733" spans="2:5" ht="15" hidden="1" customHeight="1" x14ac:dyDescent="0.2">
      <c r="B733" s="141">
        <f t="shared" si="53"/>
        <v>44618</v>
      </c>
      <c r="C733" s="137">
        <f t="shared" si="50"/>
        <v>2</v>
      </c>
      <c r="D733" s="137">
        <f t="shared" si="51"/>
        <v>2022</v>
      </c>
      <c r="E733" s="89">
        <f t="shared" si="52"/>
        <v>6</v>
      </c>
    </row>
    <row r="734" spans="2:5" ht="15" hidden="1" customHeight="1" x14ac:dyDescent="0.2">
      <c r="B734" s="141">
        <f t="shared" si="53"/>
        <v>44619</v>
      </c>
      <c r="C734" s="137">
        <f t="shared" si="50"/>
        <v>2</v>
      </c>
      <c r="D734" s="137">
        <f t="shared" si="51"/>
        <v>2022</v>
      </c>
      <c r="E734" s="89">
        <f t="shared" si="52"/>
        <v>7</v>
      </c>
    </row>
    <row r="735" spans="2:5" ht="15" hidden="1" customHeight="1" x14ac:dyDescent="0.2">
      <c r="B735" s="141">
        <f t="shared" si="53"/>
        <v>44620</v>
      </c>
      <c r="C735" s="137">
        <f t="shared" si="50"/>
        <v>2</v>
      </c>
      <c r="D735" s="137">
        <f t="shared" si="51"/>
        <v>2022</v>
      </c>
      <c r="E735" s="89">
        <f t="shared" si="52"/>
        <v>1</v>
      </c>
    </row>
    <row r="736" spans="2:5" ht="15" hidden="1" customHeight="1" x14ac:dyDescent="0.2">
      <c r="B736" s="141">
        <f t="shared" si="53"/>
        <v>44621</v>
      </c>
      <c r="C736" s="137">
        <f t="shared" si="50"/>
        <v>3</v>
      </c>
      <c r="D736" s="137">
        <f t="shared" si="51"/>
        <v>2022</v>
      </c>
      <c r="E736" s="89">
        <f t="shared" si="52"/>
        <v>2</v>
      </c>
    </row>
    <row r="737" spans="2:5" ht="15" hidden="1" customHeight="1" x14ac:dyDescent="0.2">
      <c r="B737" s="141">
        <f t="shared" si="53"/>
        <v>44622</v>
      </c>
      <c r="C737" s="137">
        <f t="shared" si="50"/>
        <v>3</v>
      </c>
      <c r="D737" s="137">
        <f t="shared" si="51"/>
        <v>2022</v>
      </c>
      <c r="E737" s="89">
        <f t="shared" si="52"/>
        <v>3</v>
      </c>
    </row>
    <row r="738" spans="2:5" ht="15" hidden="1" customHeight="1" x14ac:dyDescent="0.2">
      <c r="B738" s="141">
        <f t="shared" si="53"/>
        <v>44623</v>
      </c>
      <c r="C738" s="137">
        <f t="shared" si="50"/>
        <v>3</v>
      </c>
      <c r="D738" s="137">
        <f t="shared" si="51"/>
        <v>2022</v>
      </c>
      <c r="E738" s="89">
        <f t="shared" si="52"/>
        <v>4</v>
      </c>
    </row>
    <row r="739" spans="2:5" ht="15" hidden="1" customHeight="1" x14ac:dyDescent="0.2">
      <c r="B739" s="141">
        <f t="shared" si="53"/>
        <v>44624</v>
      </c>
      <c r="C739" s="137">
        <f t="shared" si="50"/>
        <v>3</v>
      </c>
      <c r="D739" s="137">
        <f t="shared" si="51"/>
        <v>2022</v>
      </c>
      <c r="E739" s="89">
        <f t="shared" si="52"/>
        <v>5</v>
      </c>
    </row>
    <row r="740" spans="2:5" ht="15" hidden="1" customHeight="1" x14ac:dyDescent="0.2">
      <c r="B740" s="141">
        <f t="shared" si="53"/>
        <v>44625</v>
      </c>
      <c r="C740" s="137">
        <f t="shared" si="50"/>
        <v>3</v>
      </c>
      <c r="D740" s="137">
        <f t="shared" si="51"/>
        <v>2022</v>
      </c>
      <c r="E740" s="89">
        <f t="shared" si="52"/>
        <v>6</v>
      </c>
    </row>
    <row r="741" spans="2:5" ht="15" hidden="1" customHeight="1" x14ac:dyDescent="0.2">
      <c r="B741" s="141">
        <f t="shared" si="53"/>
        <v>44626</v>
      </c>
      <c r="C741" s="137">
        <f t="shared" si="50"/>
        <v>3</v>
      </c>
      <c r="D741" s="137">
        <f t="shared" si="51"/>
        <v>2022</v>
      </c>
      <c r="E741" s="89">
        <f t="shared" si="52"/>
        <v>7</v>
      </c>
    </row>
    <row r="742" spans="2:5" ht="15" hidden="1" customHeight="1" x14ac:dyDescent="0.2">
      <c r="B742" s="141">
        <f t="shared" si="53"/>
        <v>44627</v>
      </c>
      <c r="C742" s="137">
        <f t="shared" si="50"/>
        <v>3</v>
      </c>
      <c r="D742" s="137">
        <f t="shared" si="51"/>
        <v>2022</v>
      </c>
      <c r="E742" s="89">
        <f t="shared" si="52"/>
        <v>1</v>
      </c>
    </row>
    <row r="743" spans="2:5" ht="15" hidden="1" customHeight="1" x14ac:dyDescent="0.2">
      <c r="B743" s="141">
        <f t="shared" si="53"/>
        <v>44628</v>
      </c>
      <c r="C743" s="137">
        <f t="shared" si="50"/>
        <v>3</v>
      </c>
      <c r="D743" s="137">
        <f t="shared" si="51"/>
        <v>2022</v>
      </c>
      <c r="E743" s="89">
        <f t="shared" si="52"/>
        <v>2</v>
      </c>
    </row>
    <row r="744" spans="2:5" ht="15" hidden="1" customHeight="1" x14ac:dyDescent="0.2">
      <c r="B744" s="141">
        <f t="shared" si="53"/>
        <v>44629</v>
      </c>
      <c r="C744" s="137">
        <f t="shared" si="50"/>
        <v>3</v>
      </c>
      <c r="D744" s="137">
        <f t="shared" si="51"/>
        <v>2022</v>
      </c>
      <c r="E744" s="89">
        <f t="shared" si="52"/>
        <v>3</v>
      </c>
    </row>
    <row r="745" spans="2:5" ht="15" hidden="1" customHeight="1" x14ac:dyDescent="0.2">
      <c r="B745" s="141">
        <f t="shared" si="53"/>
        <v>44630</v>
      </c>
      <c r="C745" s="137">
        <f t="shared" si="50"/>
        <v>3</v>
      </c>
      <c r="D745" s="137">
        <f t="shared" si="51"/>
        <v>2022</v>
      </c>
      <c r="E745" s="89">
        <f t="shared" si="52"/>
        <v>4</v>
      </c>
    </row>
    <row r="746" spans="2:5" ht="15" hidden="1" customHeight="1" x14ac:dyDescent="0.2">
      <c r="B746" s="141">
        <f t="shared" si="53"/>
        <v>44631</v>
      </c>
      <c r="C746" s="137">
        <f t="shared" si="50"/>
        <v>3</v>
      </c>
      <c r="D746" s="137">
        <f t="shared" si="51"/>
        <v>2022</v>
      </c>
      <c r="E746" s="89">
        <f t="shared" si="52"/>
        <v>5</v>
      </c>
    </row>
    <row r="747" spans="2:5" ht="15" hidden="1" customHeight="1" x14ac:dyDescent="0.2">
      <c r="B747" s="141">
        <f t="shared" si="53"/>
        <v>44632</v>
      </c>
      <c r="C747" s="137">
        <f t="shared" si="50"/>
        <v>3</v>
      </c>
      <c r="D747" s="137">
        <f t="shared" si="51"/>
        <v>2022</v>
      </c>
      <c r="E747" s="89">
        <f t="shared" si="52"/>
        <v>6</v>
      </c>
    </row>
    <row r="748" spans="2:5" ht="15" hidden="1" customHeight="1" x14ac:dyDescent="0.2">
      <c r="B748" s="141">
        <f t="shared" si="53"/>
        <v>44633</v>
      </c>
      <c r="C748" s="137">
        <f t="shared" si="50"/>
        <v>3</v>
      </c>
      <c r="D748" s="137">
        <f t="shared" si="51"/>
        <v>2022</v>
      </c>
      <c r="E748" s="89">
        <f t="shared" si="52"/>
        <v>7</v>
      </c>
    </row>
    <row r="749" spans="2:5" ht="15" hidden="1" customHeight="1" x14ac:dyDescent="0.2">
      <c r="B749" s="141">
        <f t="shared" si="53"/>
        <v>44634</v>
      </c>
      <c r="C749" s="137">
        <f t="shared" si="50"/>
        <v>3</v>
      </c>
      <c r="D749" s="137">
        <f t="shared" si="51"/>
        <v>2022</v>
      </c>
      <c r="E749" s="89">
        <f t="shared" si="52"/>
        <v>1</v>
      </c>
    </row>
    <row r="750" spans="2:5" ht="15" hidden="1" customHeight="1" x14ac:dyDescent="0.2">
      <c r="B750" s="141">
        <f t="shared" si="53"/>
        <v>44635</v>
      </c>
      <c r="C750" s="137">
        <f t="shared" si="50"/>
        <v>3</v>
      </c>
      <c r="D750" s="137">
        <f t="shared" si="51"/>
        <v>2022</v>
      </c>
      <c r="E750" s="89">
        <f t="shared" si="52"/>
        <v>2</v>
      </c>
    </row>
    <row r="751" spans="2:5" ht="15" hidden="1" customHeight="1" x14ac:dyDescent="0.2">
      <c r="B751" s="141">
        <f t="shared" si="53"/>
        <v>44636</v>
      </c>
      <c r="C751" s="137">
        <f t="shared" si="50"/>
        <v>3</v>
      </c>
      <c r="D751" s="137">
        <f t="shared" si="51"/>
        <v>2022</v>
      </c>
      <c r="E751" s="89">
        <f t="shared" si="52"/>
        <v>3</v>
      </c>
    </row>
    <row r="752" spans="2:5" ht="15" hidden="1" customHeight="1" x14ac:dyDescent="0.2">
      <c r="B752" s="141">
        <f t="shared" si="53"/>
        <v>44637</v>
      </c>
      <c r="C752" s="137">
        <f t="shared" si="50"/>
        <v>3</v>
      </c>
      <c r="D752" s="137">
        <f t="shared" si="51"/>
        <v>2022</v>
      </c>
      <c r="E752" s="89">
        <f t="shared" si="52"/>
        <v>4</v>
      </c>
    </row>
    <row r="753" spans="2:5" ht="15" hidden="1" customHeight="1" x14ac:dyDescent="0.2">
      <c r="B753" s="141">
        <f t="shared" si="53"/>
        <v>44638</v>
      </c>
      <c r="C753" s="137">
        <f t="shared" si="50"/>
        <v>3</v>
      </c>
      <c r="D753" s="137">
        <f t="shared" si="51"/>
        <v>2022</v>
      </c>
      <c r="E753" s="89">
        <f t="shared" si="52"/>
        <v>5</v>
      </c>
    </row>
    <row r="754" spans="2:5" ht="15" hidden="1" customHeight="1" x14ac:dyDescent="0.2">
      <c r="B754" s="141">
        <f t="shared" si="53"/>
        <v>44639</v>
      </c>
      <c r="C754" s="137">
        <f t="shared" si="50"/>
        <v>3</v>
      </c>
      <c r="D754" s="137">
        <f t="shared" si="51"/>
        <v>2022</v>
      </c>
      <c r="E754" s="89">
        <f t="shared" si="52"/>
        <v>6</v>
      </c>
    </row>
    <row r="755" spans="2:5" ht="15" hidden="1" customHeight="1" x14ac:dyDescent="0.2">
      <c r="B755" s="141">
        <f t="shared" si="53"/>
        <v>44640</v>
      </c>
      <c r="C755" s="137">
        <f t="shared" si="50"/>
        <v>3</v>
      </c>
      <c r="D755" s="137">
        <f t="shared" si="51"/>
        <v>2022</v>
      </c>
      <c r="E755" s="89">
        <f t="shared" si="52"/>
        <v>7</v>
      </c>
    </row>
    <row r="756" spans="2:5" ht="15" hidden="1" customHeight="1" x14ac:dyDescent="0.2">
      <c r="B756" s="141">
        <f t="shared" si="53"/>
        <v>44641</v>
      </c>
      <c r="C756" s="137">
        <f t="shared" si="50"/>
        <v>3</v>
      </c>
      <c r="D756" s="137">
        <f t="shared" si="51"/>
        <v>2022</v>
      </c>
      <c r="E756" s="89">
        <f t="shared" si="52"/>
        <v>1</v>
      </c>
    </row>
    <row r="757" spans="2:5" ht="15" hidden="1" customHeight="1" x14ac:dyDescent="0.2">
      <c r="B757" s="141">
        <f t="shared" si="53"/>
        <v>44642</v>
      </c>
      <c r="C757" s="137">
        <f t="shared" si="50"/>
        <v>3</v>
      </c>
      <c r="D757" s="137">
        <f t="shared" si="51"/>
        <v>2022</v>
      </c>
      <c r="E757" s="89">
        <f t="shared" si="52"/>
        <v>2</v>
      </c>
    </row>
    <row r="758" spans="2:5" ht="15" hidden="1" customHeight="1" x14ac:dyDescent="0.2">
      <c r="B758" s="141">
        <f t="shared" si="53"/>
        <v>44643</v>
      </c>
      <c r="C758" s="137">
        <f t="shared" si="50"/>
        <v>3</v>
      </c>
      <c r="D758" s="137">
        <f t="shared" si="51"/>
        <v>2022</v>
      </c>
      <c r="E758" s="89">
        <f t="shared" si="52"/>
        <v>3</v>
      </c>
    </row>
    <row r="759" spans="2:5" ht="15" hidden="1" customHeight="1" x14ac:dyDescent="0.2">
      <c r="B759" s="141">
        <f t="shared" si="53"/>
        <v>44644</v>
      </c>
      <c r="C759" s="137">
        <f t="shared" si="50"/>
        <v>3</v>
      </c>
      <c r="D759" s="137">
        <f t="shared" si="51"/>
        <v>2022</v>
      </c>
      <c r="E759" s="89">
        <f t="shared" si="52"/>
        <v>4</v>
      </c>
    </row>
    <row r="760" spans="2:5" ht="15" hidden="1" customHeight="1" x14ac:dyDescent="0.2">
      <c r="B760" s="141">
        <f t="shared" si="53"/>
        <v>44645</v>
      </c>
      <c r="C760" s="137">
        <f t="shared" si="50"/>
        <v>3</v>
      </c>
      <c r="D760" s="137">
        <f t="shared" si="51"/>
        <v>2022</v>
      </c>
      <c r="E760" s="89">
        <f t="shared" si="52"/>
        <v>5</v>
      </c>
    </row>
    <row r="761" spans="2:5" ht="15" hidden="1" customHeight="1" x14ac:dyDescent="0.2">
      <c r="B761" s="141">
        <f t="shared" si="53"/>
        <v>44646</v>
      </c>
      <c r="C761" s="137">
        <f t="shared" si="50"/>
        <v>3</v>
      </c>
      <c r="D761" s="137">
        <f t="shared" si="51"/>
        <v>2022</v>
      </c>
      <c r="E761" s="89">
        <f t="shared" si="52"/>
        <v>6</v>
      </c>
    </row>
    <row r="762" spans="2:5" ht="15" hidden="1" customHeight="1" x14ac:dyDescent="0.2">
      <c r="B762" s="141">
        <f t="shared" si="53"/>
        <v>44647</v>
      </c>
      <c r="C762" s="137">
        <f t="shared" si="50"/>
        <v>3</v>
      </c>
      <c r="D762" s="137">
        <f t="shared" si="51"/>
        <v>2022</v>
      </c>
      <c r="E762" s="89">
        <f t="shared" si="52"/>
        <v>7</v>
      </c>
    </row>
    <row r="763" spans="2:5" ht="15" hidden="1" customHeight="1" x14ac:dyDescent="0.2">
      <c r="B763" s="141">
        <f t="shared" si="53"/>
        <v>44648</v>
      </c>
      <c r="C763" s="137">
        <f t="shared" si="50"/>
        <v>3</v>
      </c>
      <c r="D763" s="137">
        <f t="shared" si="51"/>
        <v>2022</v>
      </c>
      <c r="E763" s="89">
        <f t="shared" si="52"/>
        <v>1</v>
      </c>
    </row>
    <row r="764" spans="2:5" ht="15" hidden="1" customHeight="1" x14ac:dyDescent="0.2">
      <c r="B764" s="141">
        <f t="shared" si="53"/>
        <v>44649</v>
      </c>
      <c r="C764" s="137">
        <f t="shared" si="50"/>
        <v>3</v>
      </c>
      <c r="D764" s="137">
        <f t="shared" si="51"/>
        <v>2022</v>
      </c>
      <c r="E764" s="89">
        <f t="shared" si="52"/>
        <v>2</v>
      </c>
    </row>
    <row r="765" spans="2:5" ht="15" hidden="1" customHeight="1" x14ac:dyDescent="0.2">
      <c r="B765" s="141">
        <f t="shared" si="53"/>
        <v>44650</v>
      </c>
      <c r="C765" s="137">
        <f t="shared" si="50"/>
        <v>3</v>
      </c>
      <c r="D765" s="137">
        <f t="shared" si="51"/>
        <v>2022</v>
      </c>
      <c r="E765" s="89">
        <f t="shared" si="52"/>
        <v>3</v>
      </c>
    </row>
    <row r="766" spans="2:5" ht="15" hidden="1" customHeight="1" x14ac:dyDescent="0.2">
      <c r="B766" s="141">
        <f t="shared" si="53"/>
        <v>44651</v>
      </c>
      <c r="C766" s="137">
        <f t="shared" si="50"/>
        <v>3</v>
      </c>
      <c r="D766" s="137">
        <f t="shared" si="51"/>
        <v>2022</v>
      </c>
      <c r="E766" s="89">
        <f t="shared" si="52"/>
        <v>4</v>
      </c>
    </row>
    <row r="767" spans="2:5" ht="15" hidden="1" customHeight="1" x14ac:dyDescent="0.2">
      <c r="B767" s="141">
        <f t="shared" si="53"/>
        <v>44652</v>
      </c>
      <c r="C767" s="137">
        <f t="shared" si="50"/>
        <v>4</v>
      </c>
      <c r="D767" s="137">
        <f t="shared" si="51"/>
        <v>2022</v>
      </c>
      <c r="E767" s="89">
        <f t="shared" si="52"/>
        <v>5</v>
      </c>
    </row>
    <row r="768" spans="2:5" ht="15" hidden="1" customHeight="1" x14ac:dyDescent="0.2">
      <c r="B768" s="141">
        <f t="shared" si="53"/>
        <v>44653</v>
      </c>
      <c r="C768" s="137">
        <f t="shared" si="50"/>
        <v>4</v>
      </c>
      <c r="D768" s="137">
        <f t="shared" si="51"/>
        <v>2022</v>
      </c>
      <c r="E768" s="89">
        <f t="shared" si="52"/>
        <v>6</v>
      </c>
    </row>
    <row r="769" spans="2:5" ht="15" hidden="1" customHeight="1" x14ac:dyDescent="0.2">
      <c r="B769" s="141">
        <f t="shared" si="53"/>
        <v>44654</v>
      </c>
      <c r="C769" s="137">
        <f t="shared" si="50"/>
        <v>4</v>
      </c>
      <c r="D769" s="137">
        <f t="shared" si="51"/>
        <v>2022</v>
      </c>
      <c r="E769" s="89">
        <f t="shared" si="52"/>
        <v>7</v>
      </c>
    </row>
    <row r="770" spans="2:5" ht="15" hidden="1" customHeight="1" x14ac:dyDescent="0.2">
      <c r="B770" s="141">
        <f t="shared" si="53"/>
        <v>44655</v>
      </c>
      <c r="C770" s="137">
        <f t="shared" si="50"/>
        <v>4</v>
      </c>
      <c r="D770" s="137">
        <f t="shared" si="51"/>
        <v>2022</v>
      </c>
      <c r="E770" s="89">
        <f t="shared" si="52"/>
        <v>1</v>
      </c>
    </row>
    <row r="771" spans="2:5" ht="15" hidden="1" customHeight="1" x14ac:dyDescent="0.2">
      <c r="B771" s="141">
        <f t="shared" si="53"/>
        <v>44656</v>
      </c>
      <c r="C771" s="137">
        <f t="shared" si="50"/>
        <v>4</v>
      </c>
      <c r="D771" s="137">
        <f t="shared" si="51"/>
        <v>2022</v>
      </c>
      <c r="E771" s="89">
        <f t="shared" si="52"/>
        <v>2</v>
      </c>
    </row>
    <row r="772" spans="2:5" ht="15" hidden="1" customHeight="1" x14ac:dyDescent="0.2">
      <c r="B772" s="141">
        <f t="shared" si="53"/>
        <v>44657</v>
      </c>
      <c r="C772" s="137">
        <f t="shared" si="50"/>
        <v>4</v>
      </c>
      <c r="D772" s="137">
        <f t="shared" si="51"/>
        <v>2022</v>
      </c>
      <c r="E772" s="89">
        <f t="shared" si="52"/>
        <v>3</v>
      </c>
    </row>
    <row r="773" spans="2:5" ht="15" hidden="1" customHeight="1" x14ac:dyDescent="0.2">
      <c r="B773" s="141">
        <f t="shared" si="53"/>
        <v>44658</v>
      </c>
      <c r="C773" s="137">
        <f t="shared" si="50"/>
        <v>4</v>
      </c>
      <c r="D773" s="137">
        <f t="shared" si="51"/>
        <v>2022</v>
      </c>
      <c r="E773" s="89">
        <f t="shared" si="52"/>
        <v>4</v>
      </c>
    </row>
    <row r="774" spans="2:5" ht="15" hidden="1" customHeight="1" x14ac:dyDescent="0.2">
      <c r="B774" s="141">
        <f t="shared" si="53"/>
        <v>44659</v>
      </c>
      <c r="C774" s="137">
        <f t="shared" si="50"/>
        <v>4</v>
      </c>
      <c r="D774" s="137">
        <f t="shared" si="51"/>
        <v>2022</v>
      </c>
      <c r="E774" s="89">
        <f t="shared" si="52"/>
        <v>5</v>
      </c>
    </row>
    <row r="775" spans="2:5" ht="15" hidden="1" customHeight="1" x14ac:dyDescent="0.2">
      <c r="B775" s="141">
        <f t="shared" si="53"/>
        <v>44660</v>
      </c>
      <c r="C775" s="137">
        <f t="shared" ref="C775:C838" si="54">MONTH($B775)</f>
        <v>4</v>
      </c>
      <c r="D775" s="137">
        <f t="shared" ref="D775:D838" si="55">YEAR($B775)</f>
        <v>2022</v>
      </c>
      <c r="E775" s="89">
        <f t="shared" ref="E775:E838" si="56">WEEKDAY(B775,2)</f>
        <v>6</v>
      </c>
    </row>
    <row r="776" spans="2:5" ht="15" hidden="1" customHeight="1" x14ac:dyDescent="0.2">
      <c r="B776" s="141">
        <f t="shared" ref="B776:B839" si="57">B775+1</f>
        <v>44661</v>
      </c>
      <c r="C776" s="137">
        <f t="shared" si="54"/>
        <v>4</v>
      </c>
      <c r="D776" s="137">
        <f t="shared" si="55"/>
        <v>2022</v>
      </c>
      <c r="E776" s="89">
        <f t="shared" si="56"/>
        <v>7</v>
      </c>
    </row>
    <row r="777" spans="2:5" ht="15" hidden="1" customHeight="1" x14ac:dyDescent="0.2">
      <c r="B777" s="141">
        <f t="shared" si="57"/>
        <v>44662</v>
      </c>
      <c r="C777" s="137">
        <f t="shared" si="54"/>
        <v>4</v>
      </c>
      <c r="D777" s="137">
        <f t="shared" si="55"/>
        <v>2022</v>
      </c>
      <c r="E777" s="89">
        <f t="shared" si="56"/>
        <v>1</v>
      </c>
    </row>
    <row r="778" spans="2:5" ht="15" hidden="1" customHeight="1" x14ac:dyDescent="0.2">
      <c r="B778" s="141">
        <f t="shared" si="57"/>
        <v>44663</v>
      </c>
      <c r="C778" s="137">
        <f t="shared" si="54"/>
        <v>4</v>
      </c>
      <c r="D778" s="137">
        <f t="shared" si="55"/>
        <v>2022</v>
      </c>
      <c r="E778" s="89">
        <f t="shared" si="56"/>
        <v>2</v>
      </c>
    </row>
    <row r="779" spans="2:5" ht="15" hidden="1" customHeight="1" x14ac:dyDescent="0.2">
      <c r="B779" s="141">
        <f t="shared" si="57"/>
        <v>44664</v>
      </c>
      <c r="C779" s="137">
        <f t="shared" si="54"/>
        <v>4</v>
      </c>
      <c r="D779" s="137">
        <f t="shared" si="55"/>
        <v>2022</v>
      </c>
      <c r="E779" s="89">
        <f t="shared" si="56"/>
        <v>3</v>
      </c>
    </row>
    <row r="780" spans="2:5" ht="15" hidden="1" customHeight="1" x14ac:dyDescent="0.2">
      <c r="B780" s="141">
        <f t="shared" si="57"/>
        <v>44665</v>
      </c>
      <c r="C780" s="137">
        <f t="shared" si="54"/>
        <v>4</v>
      </c>
      <c r="D780" s="137">
        <f t="shared" si="55"/>
        <v>2022</v>
      </c>
      <c r="E780" s="89">
        <f t="shared" si="56"/>
        <v>4</v>
      </c>
    </row>
    <row r="781" spans="2:5" ht="15" hidden="1" customHeight="1" x14ac:dyDescent="0.2">
      <c r="B781" s="141">
        <f t="shared" si="57"/>
        <v>44666</v>
      </c>
      <c r="C781" s="137">
        <f t="shared" si="54"/>
        <v>4</v>
      </c>
      <c r="D781" s="137">
        <f t="shared" si="55"/>
        <v>2022</v>
      </c>
      <c r="E781" s="89">
        <f t="shared" si="56"/>
        <v>5</v>
      </c>
    </row>
    <row r="782" spans="2:5" ht="15" hidden="1" customHeight="1" x14ac:dyDescent="0.2">
      <c r="B782" s="141">
        <f t="shared" si="57"/>
        <v>44667</v>
      </c>
      <c r="C782" s="137">
        <f t="shared" si="54"/>
        <v>4</v>
      </c>
      <c r="D782" s="137">
        <f t="shared" si="55"/>
        <v>2022</v>
      </c>
      <c r="E782" s="89">
        <f t="shared" si="56"/>
        <v>6</v>
      </c>
    </row>
    <row r="783" spans="2:5" ht="15" hidden="1" customHeight="1" x14ac:dyDescent="0.2">
      <c r="B783" s="141">
        <f t="shared" si="57"/>
        <v>44668</v>
      </c>
      <c r="C783" s="137">
        <f t="shared" si="54"/>
        <v>4</v>
      </c>
      <c r="D783" s="137">
        <f t="shared" si="55"/>
        <v>2022</v>
      </c>
      <c r="E783" s="89">
        <f t="shared" si="56"/>
        <v>7</v>
      </c>
    </row>
    <row r="784" spans="2:5" ht="15" hidden="1" customHeight="1" x14ac:dyDescent="0.2">
      <c r="B784" s="141">
        <f t="shared" si="57"/>
        <v>44669</v>
      </c>
      <c r="C784" s="137">
        <f t="shared" si="54"/>
        <v>4</v>
      </c>
      <c r="D784" s="137">
        <f t="shared" si="55"/>
        <v>2022</v>
      </c>
      <c r="E784" s="89">
        <f t="shared" si="56"/>
        <v>1</v>
      </c>
    </row>
    <row r="785" spans="2:5" ht="15" hidden="1" customHeight="1" x14ac:dyDescent="0.2">
      <c r="B785" s="141">
        <f t="shared" si="57"/>
        <v>44670</v>
      </c>
      <c r="C785" s="137">
        <f t="shared" si="54"/>
        <v>4</v>
      </c>
      <c r="D785" s="137">
        <f t="shared" si="55"/>
        <v>2022</v>
      </c>
      <c r="E785" s="89">
        <f t="shared" si="56"/>
        <v>2</v>
      </c>
    </row>
    <row r="786" spans="2:5" ht="15" hidden="1" customHeight="1" x14ac:dyDescent="0.2">
      <c r="B786" s="141">
        <f t="shared" si="57"/>
        <v>44671</v>
      </c>
      <c r="C786" s="137">
        <f t="shared" si="54"/>
        <v>4</v>
      </c>
      <c r="D786" s="137">
        <f t="shared" si="55"/>
        <v>2022</v>
      </c>
      <c r="E786" s="89">
        <f t="shared" si="56"/>
        <v>3</v>
      </c>
    </row>
    <row r="787" spans="2:5" ht="15" hidden="1" customHeight="1" x14ac:dyDescent="0.2">
      <c r="B787" s="141">
        <f t="shared" si="57"/>
        <v>44672</v>
      </c>
      <c r="C787" s="137">
        <f t="shared" si="54"/>
        <v>4</v>
      </c>
      <c r="D787" s="137">
        <f t="shared" si="55"/>
        <v>2022</v>
      </c>
      <c r="E787" s="89">
        <f t="shared" si="56"/>
        <v>4</v>
      </c>
    </row>
    <row r="788" spans="2:5" ht="15" hidden="1" customHeight="1" x14ac:dyDescent="0.2">
      <c r="B788" s="141">
        <f t="shared" si="57"/>
        <v>44673</v>
      </c>
      <c r="C788" s="137">
        <f t="shared" si="54"/>
        <v>4</v>
      </c>
      <c r="D788" s="137">
        <f t="shared" si="55"/>
        <v>2022</v>
      </c>
      <c r="E788" s="89">
        <f t="shared" si="56"/>
        <v>5</v>
      </c>
    </row>
    <row r="789" spans="2:5" ht="15" hidden="1" customHeight="1" x14ac:dyDescent="0.2">
      <c r="B789" s="141">
        <f t="shared" si="57"/>
        <v>44674</v>
      </c>
      <c r="C789" s="137">
        <f t="shared" si="54"/>
        <v>4</v>
      </c>
      <c r="D789" s="137">
        <f t="shared" si="55"/>
        <v>2022</v>
      </c>
      <c r="E789" s="89">
        <f t="shared" si="56"/>
        <v>6</v>
      </c>
    </row>
    <row r="790" spans="2:5" ht="15" hidden="1" customHeight="1" x14ac:dyDescent="0.2">
      <c r="B790" s="141">
        <f t="shared" si="57"/>
        <v>44675</v>
      </c>
      <c r="C790" s="137">
        <f t="shared" si="54"/>
        <v>4</v>
      </c>
      <c r="D790" s="137">
        <f t="shared" si="55"/>
        <v>2022</v>
      </c>
      <c r="E790" s="89">
        <f t="shared" si="56"/>
        <v>7</v>
      </c>
    </row>
    <row r="791" spans="2:5" ht="15" hidden="1" customHeight="1" x14ac:dyDescent="0.2">
      <c r="B791" s="141">
        <f t="shared" si="57"/>
        <v>44676</v>
      </c>
      <c r="C791" s="137">
        <f t="shared" si="54"/>
        <v>4</v>
      </c>
      <c r="D791" s="137">
        <f t="shared" si="55"/>
        <v>2022</v>
      </c>
      <c r="E791" s="89">
        <f t="shared" si="56"/>
        <v>1</v>
      </c>
    </row>
    <row r="792" spans="2:5" ht="15" hidden="1" customHeight="1" x14ac:dyDescent="0.2">
      <c r="B792" s="141">
        <f t="shared" si="57"/>
        <v>44677</v>
      </c>
      <c r="C792" s="137">
        <f t="shared" si="54"/>
        <v>4</v>
      </c>
      <c r="D792" s="137">
        <f t="shared" si="55"/>
        <v>2022</v>
      </c>
      <c r="E792" s="89">
        <f t="shared" si="56"/>
        <v>2</v>
      </c>
    </row>
    <row r="793" spans="2:5" ht="15" hidden="1" customHeight="1" x14ac:dyDescent="0.2">
      <c r="B793" s="141">
        <f t="shared" si="57"/>
        <v>44678</v>
      </c>
      <c r="C793" s="137">
        <f t="shared" si="54"/>
        <v>4</v>
      </c>
      <c r="D793" s="137">
        <f t="shared" si="55"/>
        <v>2022</v>
      </c>
      <c r="E793" s="89">
        <f t="shared" si="56"/>
        <v>3</v>
      </c>
    </row>
    <row r="794" spans="2:5" ht="15" hidden="1" customHeight="1" x14ac:dyDescent="0.2">
      <c r="B794" s="141">
        <f t="shared" si="57"/>
        <v>44679</v>
      </c>
      <c r="C794" s="137">
        <f t="shared" si="54"/>
        <v>4</v>
      </c>
      <c r="D794" s="137">
        <f t="shared" si="55"/>
        <v>2022</v>
      </c>
      <c r="E794" s="89">
        <f t="shared" si="56"/>
        <v>4</v>
      </c>
    </row>
    <row r="795" spans="2:5" ht="15" hidden="1" customHeight="1" x14ac:dyDescent="0.2">
      <c r="B795" s="141">
        <f t="shared" si="57"/>
        <v>44680</v>
      </c>
      <c r="C795" s="137">
        <f t="shared" si="54"/>
        <v>4</v>
      </c>
      <c r="D795" s="137">
        <f t="shared" si="55"/>
        <v>2022</v>
      </c>
      <c r="E795" s="89">
        <f t="shared" si="56"/>
        <v>5</v>
      </c>
    </row>
    <row r="796" spans="2:5" ht="15" hidden="1" customHeight="1" x14ac:dyDescent="0.2">
      <c r="B796" s="141">
        <f t="shared" si="57"/>
        <v>44681</v>
      </c>
      <c r="C796" s="137">
        <f t="shared" si="54"/>
        <v>4</v>
      </c>
      <c r="D796" s="137">
        <f t="shared" si="55"/>
        <v>2022</v>
      </c>
      <c r="E796" s="89">
        <f t="shared" si="56"/>
        <v>6</v>
      </c>
    </row>
    <row r="797" spans="2:5" ht="15" hidden="1" customHeight="1" x14ac:dyDescent="0.2">
      <c r="B797" s="141">
        <f t="shared" si="57"/>
        <v>44682</v>
      </c>
      <c r="C797" s="137">
        <f t="shared" si="54"/>
        <v>5</v>
      </c>
      <c r="D797" s="137">
        <f t="shared" si="55"/>
        <v>2022</v>
      </c>
      <c r="E797" s="89">
        <f t="shared" si="56"/>
        <v>7</v>
      </c>
    </row>
    <row r="798" spans="2:5" ht="15" hidden="1" customHeight="1" x14ac:dyDescent="0.2">
      <c r="B798" s="141">
        <f t="shared" si="57"/>
        <v>44683</v>
      </c>
      <c r="C798" s="137">
        <f t="shared" si="54"/>
        <v>5</v>
      </c>
      <c r="D798" s="137">
        <f t="shared" si="55"/>
        <v>2022</v>
      </c>
      <c r="E798" s="89">
        <f t="shared" si="56"/>
        <v>1</v>
      </c>
    </row>
    <row r="799" spans="2:5" ht="15" hidden="1" customHeight="1" x14ac:dyDescent="0.2">
      <c r="B799" s="141">
        <f t="shared" si="57"/>
        <v>44684</v>
      </c>
      <c r="C799" s="137">
        <f t="shared" si="54"/>
        <v>5</v>
      </c>
      <c r="D799" s="137">
        <f t="shared" si="55"/>
        <v>2022</v>
      </c>
      <c r="E799" s="89">
        <f t="shared" si="56"/>
        <v>2</v>
      </c>
    </row>
    <row r="800" spans="2:5" ht="15" hidden="1" customHeight="1" x14ac:dyDescent="0.2">
      <c r="B800" s="141">
        <f t="shared" si="57"/>
        <v>44685</v>
      </c>
      <c r="C800" s="137">
        <f t="shared" si="54"/>
        <v>5</v>
      </c>
      <c r="D800" s="137">
        <f t="shared" si="55"/>
        <v>2022</v>
      </c>
      <c r="E800" s="89">
        <f t="shared" si="56"/>
        <v>3</v>
      </c>
    </row>
    <row r="801" spans="2:5" ht="15" hidden="1" customHeight="1" x14ac:dyDescent="0.2">
      <c r="B801" s="141">
        <f t="shared" si="57"/>
        <v>44686</v>
      </c>
      <c r="C801" s="137">
        <f t="shared" si="54"/>
        <v>5</v>
      </c>
      <c r="D801" s="137">
        <f t="shared" si="55"/>
        <v>2022</v>
      </c>
      <c r="E801" s="89">
        <f t="shared" si="56"/>
        <v>4</v>
      </c>
    </row>
    <row r="802" spans="2:5" ht="15" hidden="1" customHeight="1" x14ac:dyDescent="0.2">
      <c r="B802" s="141">
        <f t="shared" si="57"/>
        <v>44687</v>
      </c>
      <c r="C802" s="137">
        <f t="shared" si="54"/>
        <v>5</v>
      </c>
      <c r="D802" s="137">
        <f t="shared" si="55"/>
        <v>2022</v>
      </c>
      <c r="E802" s="89">
        <f t="shared" si="56"/>
        <v>5</v>
      </c>
    </row>
    <row r="803" spans="2:5" ht="15" hidden="1" customHeight="1" x14ac:dyDescent="0.2">
      <c r="B803" s="141">
        <f t="shared" si="57"/>
        <v>44688</v>
      </c>
      <c r="C803" s="137">
        <f t="shared" si="54"/>
        <v>5</v>
      </c>
      <c r="D803" s="137">
        <f t="shared" si="55"/>
        <v>2022</v>
      </c>
      <c r="E803" s="89">
        <f t="shared" si="56"/>
        <v>6</v>
      </c>
    </row>
    <row r="804" spans="2:5" ht="15" hidden="1" customHeight="1" x14ac:dyDescent="0.2">
      <c r="B804" s="141">
        <f t="shared" si="57"/>
        <v>44689</v>
      </c>
      <c r="C804" s="137">
        <f t="shared" si="54"/>
        <v>5</v>
      </c>
      <c r="D804" s="137">
        <f t="shared" si="55"/>
        <v>2022</v>
      </c>
      <c r="E804" s="89">
        <f t="shared" si="56"/>
        <v>7</v>
      </c>
    </row>
    <row r="805" spans="2:5" ht="15" hidden="1" customHeight="1" x14ac:dyDescent="0.2">
      <c r="B805" s="141">
        <f t="shared" si="57"/>
        <v>44690</v>
      </c>
      <c r="C805" s="137">
        <f t="shared" si="54"/>
        <v>5</v>
      </c>
      <c r="D805" s="137">
        <f t="shared" si="55"/>
        <v>2022</v>
      </c>
      <c r="E805" s="89">
        <f t="shared" si="56"/>
        <v>1</v>
      </c>
    </row>
    <row r="806" spans="2:5" ht="15" hidden="1" customHeight="1" x14ac:dyDescent="0.2">
      <c r="B806" s="141">
        <f t="shared" si="57"/>
        <v>44691</v>
      </c>
      <c r="C806" s="137">
        <f t="shared" si="54"/>
        <v>5</v>
      </c>
      <c r="D806" s="137">
        <f t="shared" si="55"/>
        <v>2022</v>
      </c>
      <c r="E806" s="89">
        <f t="shared" si="56"/>
        <v>2</v>
      </c>
    </row>
    <row r="807" spans="2:5" ht="15" hidden="1" customHeight="1" x14ac:dyDescent="0.2">
      <c r="B807" s="141">
        <f t="shared" si="57"/>
        <v>44692</v>
      </c>
      <c r="C807" s="137">
        <f t="shared" si="54"/>
        <v>5</v>
      </c>
      <c r="D807" s="137">
        <f t="shared" si="55"/>
        <v>2022</v>
      </c>
      <c r="E807" s="89">
        <f t="shared" si="56"/>
        <v>3</v>
      </c>
    </row>
    <row r="808" spans="2:5" ht="15" hidden="1" customHeight="1" x14ac:dyDescent="0.2">
      <c r="B808" s="141">
        <f t="shared" si="57"/>
        <v>44693</v>
      </c>
      <c r="C808" s="137">
        <f t="shared" si="54"/>
        <v>5</v>
      </c>
      <c r="D808" s="137">
        <f t="shared" si="55"/>
        <v>2022</v>
      </c>
      <c r="E808" s="89">
        <f t="shared" si="56"/>
        <v>4</v>
      </c>
    </row>
    <row r="809" spans="2:5" ht="15" hidden="1" customHeight="1" x14ac:dyDescent="0.2">
      <c r="B809" s="141">
        <f t="shared" si="57"/>
        <v>44694</v>
      </c>
      <c r="C809" s="137">
        <f t="shared" si="54"/>
        <v>5</v>
      </c>
      <c r="D809" s="137">
        <f t="shared" si="55"/>
        <v>2022</v>
      </c>
      <c r="E809" s="89">
        <f t="shared" si="56"/>
        <v>5</v>
      </c>
    </row>
    <row r="810" spans="2:5" ht="15" hidden="1" customHeight="1" x14ac:dyDescent="0.2">
      <c r="B810" s="141">
        <f t="shared" si="57"/>
        <v>44695</v>
      </c>
      <c r="C810" s="137">
        <f t="shared" si="54"/>
        <v>5</v>
      </c>
      <c r="D810" s="137">
        <f t="shared" si="55"/>
        <v>2022</v>
      </c>
      <c r="E810" s="89">
        <f t="shared" si="56"/>
        <v>6</v>
      </c>
    </row>
    <row r="811" spans="2:5" ht="15" hidden="1" customHeight="1" x14ac:dyDescent="0.2">
      <c r="B811" s="141">
        <f t="shared" si="57"/>
        <v>44696</v>
      </c>
      <c r="C811" s="137">
        <f t="shared" si="54"/>
        <v>5</v>
      </c>
      <c r="D811" s="137">
        <f t="shared" si="55"/>
        <v>2022</v>
      </c>
      <c r="E811" s="89">
        <f t="shared" si="56"/>
        <v>7</v>
      </c>
    </row>
    <row r="812" spans="2:5" ht="15" hidden="1" customHeight="1" x14ac:dyDescent="0.2">
      <c r="B812" s="141">
        <f t="shared" si="57"/>
        <v>44697</v>
      </c>
      <c r="C812" s="137">
        <f t="shared" si="54"/>
        <v>5</v>
      </c>
      <c r="D812" s="137">
        <f t="shared" si="55"/>
        <v>2022</v>
      </c>
      <c r="E812" s="89">
        <f t="shared" si="56"/>
        <v>1</v>
      </c>
    </row>
    <row r="813" spans="2:5" ht="15" hidden="1" customHeight="1" x14ac:dyDescent="0.2">
      <c r="B813" s="141">
        <f t="shared" si="57"/>
        <v>44698</v>
      </c>
      <c r="C813" s="137">
        <f t="shared" si="54"/>
        <v>5</v>
      </c>
      <c r="D813" s="137">
        <f t="shared" si="55"/>
        <v>2022</v>
      </c>
      <c r="E813" s="89">
        <f t="shared" si="56"/>
        <v>2</v>
      </c>
    </row>
    <row r="814" spans="2:5" ht="15" hidden="1" customHeight="1" x14ac:dyDescent="0.2">
      <c r="B814" s="141">
        <f t="shared" si="57"/>
        <v>44699</v>
      </c>
      <c r="C814" s="137">
        <f t="shared" si="54"/>
        <v>5</v>
      </c>
      <c r="D814" s="137">
        <f t="shared" si="55"/>
        <v>2022</v>
      </c>
      <c r="E814" s="89">
        <f t="shared" si="56"/>
        <v>3</v>
      </c>
    </row>
    <row r="815" spans="2:5" ht="15" hidden="1" customHeight="1" x14ac:dyDescent="0.2">
      <c r="B815" s="141">
        <f t="shared" si="57"/>
        <v>44700</v>
      </c>
      <c r="C815" s="137">
        <f t="shared" si="54"/>
        <v>5</v>
      </c>
      <c r="D815" s="137">
        <f t="shared" si="55"/>
        <v>2022</v>
      </c>
      <c r="E815" s="89">
        <f t="shared" si="56"/>
        <v>4</v>
      </c>
    </row>
    <row r="816" spans="2:5" ht="15" hidden="1" customHeight="1" x14ac:dyDescent="0.2">
      <c r="B816" s="141">
        <f t="shared" si="57"/>
        <v>44701</v>
      </c>
      <c r="C816" s="137">
        <f t="shared" si="54"/>
        <v>5</v>
      </c>
      <c r="D816" s="137">
        <f t="shared" si="55"/>
        <v>2022</v>
      </c>
      <c r="E816" s="89">
        <f t="shared" si="56"/>
        <v>5</v>
      </c>
    </row>
    <row r="817" spans="2:5" ht="15" hidden="1" customHeight="1" x14ac:dyDescent="0.2">
      <c r="B817" s="141">
        <f t="shared" si="57"/>
        <v>44702</v>
      </c>
      <c r="C817" s="137">
        <f t="shared" si="54"/>
        <v>5</v>
      </c>
      <c r="D817" s="137">
        <f t="shared" si="55"/>
        <v>2022</v>
      </c>
      <c r="E817" s="89">
        <f t="shared" si="56"/>
        <v>6</v>
      </c>
    </row>
    <row r="818" spans="2:5" ht="15" hidden="1" customHeight="1" x14ac:dyDescent="0.2">
      <c r="B818" s="141">
        <f t="shared" si="57"/>
        <v>44703</v>
      </c>
      <c r="C818" s="137">
        <f t="shared" si="54"/>
        <v>5</v>
      </c>
      <c r="D818" s="137">
        <f t="shared" si="55"/>
        <v>2022</v>
      </c>
      <c r="E818" s="89">
        <f t="shared" si="56"/>
        <v>7</v>
      </c>
    </row>
    <row r="819" spans="2:5" ht="15" hidden="1" customHeight="1" x14ac:dyDescent="0.2">
      <c r="B819" s="141">
        <f t="shared" si="57"/>
        <v>44704</v>
      </c>
      <c r="C819" s="137">
        <f t="shared" si="54"/>
        <v>5</v>
      </c>
      <c r="D819" s="137">
        <f t="shared" si="55"/>
        <v>2022</v>
      </c>
      <c r="E819" s="89">
        <f t="shared" si="56"/>
        <v>1</v>
      </c>
    </row>
    <row r="820" spans="2:5" ht="15" hidden="1" customHeight="1" x14ac:dyDescent="0.2">
      <c r="B820" s="141">
        <f t="shared" si="57"/>
        <v>44705</v>
      </c>
      <c r="C820" s="137">
        <f t="shared" si="54"/>
        <v>5</v>
      </c>
      <c r="D820" s="137">
        <f t="shared" si="55"/>
        <v>2022</v>
      </c>
      <c r="E820" s="89">
        <f t="shared" si="56"/>
        <v>2</v>
      </c>
    </row>
    <row r="821" spans="2:5" ht="15" hidden="1" customHeight="1" x14ac:dyDescent="0.2">
      <c r="B821" s="141">
        <f t="shared" si="57"/>
        <v>44706</v>
      </c>
      <c r="C821" s="137">
        <f t="shared" si="54"/>
        <v>5</v>
      </c>
      <c r="D821" s="137">
        <f t="shared" si="55"/>
        <v>2022</v>
      </c>
      <c r="E821" s="89">
        <f t="shared" si="56"/>
        <v>3</v>
      </c>
    </row>
    <row r="822" spans="2:5" ht="15" hidden="1" customHeight="1" x14ac:dyDescent="0.2">
      <c r="B822" s="141">
        <f t="shared" si="57"/>
        <v>44707</v>
      </c>
      <c r="C822" s="137">
        <f t="shared" si="54"/>
        <v>5</v>
      </c>
      <c r="D822" s="137">
        <f t="shared" si="55"/>
        <v>2022</v>
      </c>
      <c r="E822" s="89">
        <f t="shared" si="56"/>
        <v>4</v>
      </c>
    </row>
    <row r="823" spans="2:5" ht="15" hidden="1" customHeight="1" x14ac:dyDescent="0.2">
      <c r="B823" s="141">
        <f t="shared" si="57"/>
        <v>44708</v>
      </c>
      <c r="C823" s="137">
        <f t="shared" si="54"/>
        <v>5</v>
      </c>
      <c r="D823" s="137">
        <f t="shared" si="55"/>
        <v>2022</v>
      </c>
      <c r="E823" s="89">
        <f t="shared" si="56"/>
        <v>5</v>
      </c>
    </row>
    <row r="824" spans="2:5" ht="15" hidden="1" customHeight="1" x14ac:dyDescent="0.2">
      <c r="B824" s="141">
        <f t="shared" si="57"/>
        <v>44709</v>
      </c>
      <c r="C824" s="137">
        <f t="shared" si="54"/>
        <v>5</v>
      </c>
      <c r="D824" s="137">
        <f t="shared" si="55"/>
        <v>2022</v>
      </c>
      <c r="E824" s="89">
        <f t="shared" si="56"/>
        <v>6</v>
      </c>
    </row>
    <row r="825" spans="2:5" ht="15" hidden="1" customHeight="1" x14ac:dyDescent="0.2">
      <c r="B825" s="141">
        <f t="shared" si="57"/>
        <v>44710</v>
      </c>
      <c r="C825" s="137">
        <f t="shared" si="54"/>
        <v>5</v>
      </c>
      <c r="D825" s="137">
        <f t="shared" si="55"/>
        <v>2022</v>
      </c>
      <c r="E825" s="89">
        <f t="shared" si="56"/>
        <v>7</v>
      </c>
    </row>
    <row r="826" spans="2:5" ht="15" hidden="1" customHeight="1" x14ac:dyDescent="0.2">
      <c r="B826" s="141">
        <f t="shared" si="57"/>
        <v>44711</v>
      </c>
      <c r="C826" s="137">
        <f t="shared" si="54"/>
        <v>5</v>
      </c>
      <c r="D826" s="137">
        <f t="shared" si="55"/>
        <v>2022</v>
      </c>
      <c r="E826" s="89">
        <f t="shared" si="56"/>
        <v>1</v>
      </c>
    </row>
    <row r="827" spans="2:5" ht="15" hidden="1" customHeight="1" x14ac:dyDescent="0.2">
      <c r="B827" s="141">
        <f t="shared" si="57"/>
        <v>44712</v>
      </c>
      <c r="C827" s="137">
        <f t="shared" si="54"/>
        <v>5</v>
      </c>
      <c r="D827" s="137">
        <f t="shared" si="55"/>
        <v>2022</v>
      </c>
      <c r="E827" s="89">
        <f t="shared" si="56"/>
        <v>2</v>
      </c>
    </row>
    <row r="828" spans="2:5" ht="15" hidden="1" customHeight="1" x14ac:dyDescent="0.2">
      <c r="B828" s="141">
        <f t="shared" si="57"/>
        <v>44713</v>
      </c>
      <c r="C828" s="137">
        <f t="shared" si="54"/>
        <v>6</v>
      </c>
      <c r="D828" s="137">
        <f t="shared" si="55"/>
        <v>2022</v>
      </c>
      <c r="E828" s="89">
        <f t="shared" si="56"/>
        <v>3</v>
      </c>
    </row>
    <row r="829" spans="2:5" ht="15" hidden="1" customHeight="1" x14ac:dyDescent="0.2">
      <c r="B829" s="141">
        <f t="shared" si="57"/>
        <v>44714</v>
      </c>
      <c r="C829" s="137">
        <f t="shared" si="54"/>
        <v>6</v>
      </c>
      <c r="D829" s="137">
        <f t="shared" si="55"/>
        <v>2022</v>
      </c>
      <c r="E829" s="89">
        <f t="shared" si="56"/>
        <v>4</v>
      </c>
    </row>
    <row r="830" spans="2:5" ht="15" hidden="1" customHeight="1" x14ac:dyDescent="0.2">
      <c r="B830" s="141">
        <f t="shared" si="57"/>
        <v>44715</v>
      </c>
      <c r="C830" s="137">
        <f t="shared" si="54"/>
        <v>6</v>
      </c>
      <c r="D830" s="137">
        <f t="shared" si="55"/>
        <v>2022</v>
      </c>
      <c r="E830" s="89">
        <f t="shared" si="56"/>
        <v>5</v>
      </c>
    </row>
    <row r="831" spans="2:5" ht="15" hidden="1" customHeight="1" x14ac:dyDescent="0.2">
      <c r="B831" s="141">
        <f t="shared" si="57"/>
        <v>44716</v>
      </c>
      <c r="C831" s="137">
        <f t="shared" si="54"/>
        <v>6</v>
      </c>
      <c r="D831" s="137">
        <f t="shared" si="55"/>
        <v>2022</v>
      </c>
      <c r="E831" s="89">
        <f t="shared" si="56"/>
        <v>6</v>
      </c>
    </row>
    <row r="832" spans="2:5" ht="15" hidden="1" customHeight="1" x14ac:dyDescent="0.2">
      <c r="B832" s="141">
        <f t="shared" si="57"/>
        <v>44717</v>
      </c>
      <c r="C832" s="137">
        <f t="shared" si="54"/>
        <v>6</v>
      </c>
      <c r="D832" s="137">
        <f t="shared" si="55"/>
        <v>2022</v>
      </c>
      <c r="E832" s="89">
        <f t="shared" si="56"/>
        <v>7</v>
      </c>
    </row>
    <row r="833" spans="2:5" ht="15" hidden="1" customHeight="1" x14ac:dyDescent="0.2">
      <c r="B833" s="141">
        <f t="shared" si="57"/>
        <v>44718</v>
      </c>
      <c r="C833" s="137">
        <f t="shared" si="54"/>
        <v>6</v>
      </c>
      <c r="D833" s="137">
        <f t="shared" si="55"/>
        <v>2022</v>
      </c>
      <c r="E833" s="89">
        <f t="shared" si="56"/>
        <v>1</v>
      </c>
    </row>
    <row r="834" spans="2:5" ht="15" hidden="1" customHeight="1" x14ac:dyDescent="0.2">
      <c r="B834" s="141">
        <f t="shared" si="57"/>
        <v>44719</v>
      </c>
      <c r="C834" s="137">
        <f t="shared" si="54"/>
        <v>6</v>
      </c>
      <c r="D834" s="137">
        <f t="shared" si="55"/>
        <v>2022</v>
      </c>
      <c r="E834" s="89">
        <f t="shared" si="56"/>
        <v>2</v>
      </c>
    </row>
    <row r="835" spans="2:5" ht="15" hidden="1" customHeight="1" x14ac:dyDescent="0.2">
      <c r="B835" s="141">
        <f t="shared" si="57"/>
        <v>44720</v>
      </c>
      <c r="C835" s="137">
        <f t="shared" si="54"/>
        <v>6</v>
      </c>
      <c r="D835" s="137">
        <f t="shared" si="55"/>
        <v>2022</v>
      </c>
      <c r="E835" s="89">
        <f t="shared" si="56"/>
        <v>3</v>
      </c>
    </row>
    <row r="836" spans="2:5" ht="15" hidden="1" customHeight="1" x14ac:dyDescent="0.2">
      <c r="B836" s="141">
        <f t="shared" si="57"/>
        <v>44721</v>
      </c>
      <c r="C836" s="137">
        <f t="shared" si="54"/>
        <v>6</v>
      </c>
      <c r="D836" s="137">
        <f t="shared" si="55"/>
        <v>2022</v>
      </c>
      <c r="E836" s="89">
        <f t="shared" si="56"/>
        <v>4</v>
      </c>
    </row>
    <row r="837" spans="2:5" ht="15" hidden="1" customHeight="1" x14ac:dyDescent="0.2">
      <c r="B837" s="141">
        <f t="shared" si="57"/>
        <v>44722</v>
      </c>
      <c r="C837" s="137">
        <f t="shared" si="54"/>
        <v>6</v>
      </c>
      <c r="D837" s="137">
        <f t="shared" si="55"/>
        <v>2022</v>
      </c>
      <c r="E837" s="89">
        <f t="shared" si="56"/>
        <v>5</v>
      </c>
    </row>
    <row r="838" spans="2:5" ht="15" hidden="1" customHeight="1" x14ac:dyDescent="0.2">
      <c r="B838" s="141">
        <f t="shared" si="57"/>
        <v>44723</v>
      </c>
      <c r="C838" s="137">
        <f t="shared" si="54"/>
        <v>6</v>
      </c>
      <c r="D838" s="137">
        <f t="shared" si="55"/>
        <v>2022</v>
      </c>
      <c r="E838" s="89">
        <f t="shared" si="56"/>
        <v>6</v>
      </c>
    </row>
    <row r="839" spans="2:5" ht="15" hidden="1" customHeight="1" x14ac:dyDescent="0.2">
      <c r="B839" s="141">
        <f t="shared" si="57"/>
        <v>44724</v>
      </c>
      <c r="C839" s="137">
        <f t="shared" ref="C839:C896" si="58">MONTH($B839)</f>
        <v>6</v>
      </c>
      <c r="D839" s="137">
        <f t="shared" ref="D839:D896" si="59">YEAR($B839)</f>
        <v>2022</v>
      </c>
      <c r="E839" s="89">
        <f t="shared" ref="E839:E896" si="60">WEEKDAY(B839,2)</f>
        <v>7</v>
      </c>
    </row>
    <row r="840" spans="2:5" ht="15" hidden="1" customHeight="1" x14ac:dyDescent="0.2">
      <c r="B840" s="141">
        <f t="shared" ref="B840:B896" si="61">B839+1</f>
        <v>44725</v>
      </c>
      <c r="C840" s="137">
        <f t="shared" si="58"/>
        <v>6</v>
      </c>
      <c r="D840" s="137">
        <f t="shared" si="59"/>
        <v>2022</v>
      </c>
      <c r="E840" s="89">
        <f t="shared" si="60"/>
        <v>1</v>
      </c>
    </row>
    <row r="841" spans="2:5" ht="15" hidden="1" customHeight="1" x14ac:dyDescent="0.2">
      <c r="B841" s="141">
        <f t="shared" si="61"/>
        <v>44726</v>
      </c>
      <c r="C841" s="137">
        <f t="shared" si="58"/>
        <v>6</v>
      </c>
      <c r="D841" s="137">
        <f t="shared" si="59"/>
        <v>2022</v>
      </c>
      <c r="E841" s="89">
        <f t="shared" si="60"/>
        <v>2</v>
      </c>
    </row>
    <row r="842" spans="2:5" ht="15" hidden="1" customHeight="1" x14ac:dyDescent="0.2">
      <c r="B842" s="141">
        <f t="shared" si="61"/>
        <v>44727</v>
      </c>
      <c r="C842" s="137">
        <f t="shared" si="58"/>
        <v>6</v>
      </c>
      <c r="D842" s="137">
        <f t="shared" si="59"/>
        <v>2022</v>
      </c>
      <c r="E842" s="89">
        <f t="shared" si="60"/>
        <v>3</v>
      </c>
    </row>
    <row r="843" spans="2:5" ht="15" hidden="1" customHeight="1" x14ac:dyDescent="0.2">
      <c r="B843" s="141">
        <f t="shared" si="61"/>
        <v>44728</v>
      </c>
      <c r="C843" s="137">
        <f t="shared" si="58"/>
        <v>6</v>
      </c>
      <c r="D843" s="137">
        <f t="shared" si="59"/>
        <v>2022</v>
      </c>
      <c r="E843" s="89">
        <f t="shared" si="60"/>
        <v>4</v>
      </c>
    </row>
    <row r="844" spans="2:5" ht="15" hidden="1" customHeight="1" x14ac:dyDescent="0.2">
      <c r="B844" s="141">
        <f t="shared" si="61"/>
        <v>44729</v>
      </c>
      <c r="C844" s="137">
        <f t="shared" si="58"/>
        <v>6</v>
      </c>
      <c r="D844" s="137">
        <f t="shared" si="59"/>
        <v>2022</v>
      </c>
      <c r="E844" s="89">
        <f t="shared" si="60"/>
        <v>5</v>
      </c>
    </row>
    <row r="845" spans="2:5" ht="15" hidden="1" customHeight="1" x14ac:dyDescent="0.2">
      <c r="B845" s="141">
        <f t="shared" si="61"/>
        <v>44730</v>
      </c>
      <c r="C845" s="137">
        <f t="shared" si="58"/>
        <v>6</v>
      </c>
      <c r="D845" s="137">
        <f t="shared" si="59"/>
        <v>2022</v>
      </c>
      <c r="E845" s="89">
        <f t="shared" si="60"/>
        <v>6</v>
      </c>
    </row>
    <row r="846" spans="2:5" ht="15" hidden="1" customHeight="1" x14ac:dyDescent="0.2">
      <c r="B846" s="141">
        <f t="shared" si="61"/>
        <v>44731</v>
      </c>
      <c r="C846" s="137">
        <f t="shared" si="58"/>
        <v>6</v>
      </c>
      <c r="D846" s="137">
        <f t="shared" si="59"/>
        <v>2022</v>
      </c>
      <c r="E846" s="89">
        <f t="shared" si="60"/>
        <v>7</v>
      </c>
    </row>
    <row r="847" spans="2:5" ht="15" hidden="1" customHeight="1" x14ac:dyDescent="0.2">
      <c r="B847" s="141">
        <f t="shared" si="61"/>
        <v>44732</v>
      </c>
      <c r="C847" s="137">
        <f t="shared" si="58"/>
        <v>6</v>
      </c>
      <c r="D847" s="137">
        <f t="shared" si="59"/>
        <v>2022</v>
      </c>
      <c r="E847" s="89">
        <f t="shared" si="60"/>
        <v>1</v>
      </c>
    </row>
    <row r="848" spans="2:5" ht="15" hidden="1" customHeight="1" x14ac:dyDescent="0.2">
      <c r="B848" s="141">
        <f t="shared" si="61"/>
        <v>44733</v>
      </c>
      <c r="C848" s="137">
        <f t="shared" si="58"/>
        <v>6</v>
      </c>
      <c r="D848" s="137">
        <f t="shared" si="59"/>
        <v>2022</v>
      </c>
      <c r="E848" s="89">
        <f t="shared" si="60"/>
        <v>2</v>
      </c>
    </row>
    <row r="849" spans="2:5" ht="15" hidden="1" customHeight="1" x14ac:dyDescent="0.2">
      <c r="B849" s="141">
        <f t="shared" si="61"/>
        <v>44734</v>
      </c>
      <c r="C849" s="137">
        <f t="shared" si="58"/>
        <v>6</v>
      </c>
      <c r="D849" s="137">
        <f t="shared" si="59"/>
        <v>2022</v>
      </c>
      <c r="E849" s="89">
        <f t="shared" si="60"/>
        <v>3</v>
      </c>
    </row>
    <row r="850" spans="2:5" ht="15" hidden="1" customHeight="1" x14ac:dyDescent="0.2">
      <c r="B850" s="141">
        <f t="shared" si="61"/>
        <v>44735</v>
      </c>
      <c r="C850" s="137">
        <f t="shared" si="58"/>
        <v>6</v>
      </c>
      <c r="D850" s="137">
        <f t="shared" si="59"/>
        <v>2022</v>
      </c>
      <c r="E850" s="89">
        <f t="shared" si="60"/>
        <v>4</v>
      </c>
    </row>
    <row r="851" spans="2:5" ht="15" hidden="1" customHeight="1" x14ac:dyDescent="0.2">
      <c r="B851" s="141">
        <f t="shared" si="61"/>
        <v>44736</v>
      </c>
      <c r="C851" s="137">
        <f t="shared" si="58"/>
        <v>6</v>
      </c>
      <c r="D851" s="137">
        <f t="shared" si="59"/>
        <v>2022</v>
      </c>
      <c r="E851" s="89">
        <f t="shared" si="60"/>
        <v>5</v>
      </c>
    </row>
    <row r="852" spans="2:5" ht="15" hidden="1" customHeight="1" x14ac:dyDescent="0.2">
      <c r="B852" s="141">
        <f t="shared" si="61"/>
        <v>44737</v>
      </c>
      <c r="C852" s="137">
        <f t="shared" si="58"/>
        <v>6</v>
      </c>
      <c r="D852" s="137">
        <f t="shared" si="59"/>
        <v>2022</v>
      </c>
      <c r="E852" s="89">
        <f t="shared" si="60"/>
        <v>6</v>
      </c>
    </row>
    <row r="853" spans="2:5" ht="15" hidden="1" customHeight="1" x14ac:dyDescent="0.2">
      <c r="B853" s="141">
        <f t="shared" si="61"/>
        <v>44738</v>
      </c>
      <c r="C853" s="137">
        <f t="shared" si="58"/>
        <v>6</v>
      </c>
      <c r="D853" s="137">
        <f t="shared" si="59"/>
        <v>2022</v>
      </c>
      <c r="E853" s="89">
        <f t="shared" si="60"/>
        <v>7</v>
      </c>
    </row>
    <row r="854" spans="2:5" ht="15" hidden="1" customHeight="1" x14ac:dyDescent="0.2">
      <c r="B854" s="141">
        <f t="shared" si="61"/>
        <v>44739</v>
      </c>
      <c r="C854" s="137">
        <f t="shared" si="58"/>
        <v>6</v>
      </c>
      <c r="D854" s="137">
        <f t="shared" si="59"/>
        <v>2022</v>
      </c>
      <c r="E854" s="89">
        <f t="shared" si="60"/>
        <v>1</v>
      </c>
    </row>
    <row r="855" spans="2:5" ht="15" hidden="1" customHeight="1" x14ac:dyDescent="0.2">
      <c r="B855" s="141">
        <f t="shared" si="61"/>
        <v>44740</v>
      </c>
      <c r="C855" s="137">
        <f t="shared" si="58"/>
        <v>6</v>
      </c>
      <c r="D855" s="137">
        <f t="shared" si="59"/>
        <v>2022</v>
      </c>
      <c r="E855" s="89">
        <f t="shared" si="60"/>
        <v>2</v>
      </c>
    </row>
    <row r="856" spans="2:5" ht="15" hidden="1" customHeight="1" x14ac:dyDescent="0.2">
      <c r="B856" s="141">
        <f t="shared" si="61"/>
        <v>44741</v>
      </c>
      <c r="C856" s="137">
        <f t="shared" si="58"/>
        <v>6</v>
      </c>
      <c r="D856" s="137">
        <f t="shared" si="59"/>
        <v>2022</v>
      </c>
      <c r="E856" s="89">
        <f t="shared" si="60"/>
        <v>3</v>
      </c>
    </row>
    <row r="857" spans="2:5" ht="15" hidden="1" customHeight="1" x14ac:dyDescent="0.2">
      <c r="B857" s="141">
        <f t="shared" si="61"/>
        <v>44742</v>
      </c>
      <c r="C857" s="137">
        <f t="shared" si="58"/>
        <v>6</v>
      </c>
      <c r="D857" s="137">
        <f t="shared" si="59"/>
        <v>2022</v>
      </c>
      <c r="E857" s="89">
        <f t="shared" si="60"/>
        <v>4</v>
      </c>
    </row>
    <row r="858" spans="2:5" ht="15" hidden="1" customHeight="1" x14ac:dyDescent="0.2">
      <c r="B858" s="141">
        <f t="shared" si="61"/>
        <v>44743</v>
      </c>
      <c r="C858" s="137">
        <f t="shared" si="58"/>
        <v>7</v>
      </c>
      <c r="D858" s="137">
        <f t="shared" si="59"/>
        <v>2022</v>
      </c>
      <c r="E858" s="89">
        <f t="shared" si="60"/>
        <v>5</v>
      </c>
    </row>
    <row r="859" spans="2:5" ht="15" hidden="1" customHeight="1" x14ac:dyDescent="0.2">
      <c r="B859" s="141">
        <f t="shared" si="61"/>
        <v>44744</v>
      </c>
      <c r="C859" s="137">
        <f t="shared" si="58"/>
        <v>7</v>
      </c>
      <c r="D859" s="137">
        <f t="shared" si="59"/>
        <v>2022</v>
      </c>
      <c r="E859" s="89">
        <f t="shared" si="60"/>
        <v>6</v>
      </c>
    </row>
    <row r="860" spans="2:5" ht="15" hidden="1" customHeight="1" x14ac:dyDescent="0.2">
      <c r="B860" s="141">
        <f t="shared" si="61"/>
        <v>44745</v>
      </c>
      <c r="C860" s="137">
        <f t="shared" si="58"/>
        <v>7</v>
      </c>
      <c r="D860" s="137">
        <f t="shared" si="59"/>
        <v>2022</v>
      </c>
      <c r="E860" s="89">
        <f t="shared" si="60"/>
        <v>7</v>
      </c>
    </row>
    <row r="861" spans="2:5" ht="15" hidden="1" customHeight="1" x14ac:dyDescent="0.2">
      <c r="B861" s="141">
        <f t="shared" si="61"/>
        <v>44746</v>
      </c>
      <c r="C861" s="137">
        <f t="shared" si="58"/>
        <v>7</v>
      </c>
      <c r="D861" s="137">
        <f t="shared" si="59"/>
        <v>2022</v>
      </c>
      <c r="E861" s="89">
        <f t="shared" si="60"/>
        <v>1</v>
      </c>
    </row>
    <row r="862" spans="2:5" ht="15" hidden="1" customHeight="1" x14ac:dyDescent="0.2">
      <c r="B862" s="141">
        <f t="shared" si="61"/>
        <v>44747</v>
      </c>
      <c r="C862" s="137">
        <f t="shared" si="58"/>
        <v>7</v>
      </c>
      <c r="D862" s="137">
        <f t="shared" si="59"/>
        <v>2022</v>
      </c>
      <c r="E862" s="89">
        <f t="shared" si="60"/>
        <v>2</v>
      </c>
    </row>
    <row r="863" spans="2:5" ht="15" hidden="1" customHeight="1" x14ac:dyDescent="0.2">
      <c r="B863" s="141">
        <f t="shared" si="61"/>
        <v>44748</v>
      </c>
      <c r="C863" s="137">
        <f t="shared" si="58"/>
        <v>7</v>
      </c>
      <c r="D863" s="137">
        <f t="shared" si="59"/>
        <v>2022</v>
      </c>
      <c r="E863" s="89">
        <f t="shared" si="60"/>
        <v>3</v>
      </c>
    </row>
    <row r="864" spans="2:5" ht="15" hidden="1" customHeight="1" x14ac:dyDescent="0.2">
      <c r="B864" s="141">
        <f t="shared" si="61"/>
        <v>44749</v>
      </c>
      <c r="C864" s="137">
        <f t="shared" si="58"/>
        <v>7</v>
      </c>
      <c r="D864" s="137">
        <f t="shared" si="59"/>
        <v>2022</v>
      </c>
      <c r="E864" s="89">
        <f t="shared" si="60"/>
        <v>4</v>
      </c>
    </row>
    <row r="865" spans="2:5" ht="15" hidden="1" customHeight="1" x14ac:dyDescent="0.2">
      <c r="B865" s="141">
        <f t="shared" si="61"/>
        <v>44750</v>
      </c>
      <c r="C865" s="137">
        <f t="shared" si="58"/>
        <v>7</v>
      </c>
      <c r="D865" s="137">
        <f t="shared" si="59"/>
        <v>2022</v>
      </c>
      <c r="E865" s="89">
        <f t="shared" si="60"/>
        <v>5</v>
      </c>
    </row>
    <row r="866" spans="2:5" ht="15" hidden="1" customHeight="1" x14ac:dyDescent="0.2">
      <c r="B866" s="141">
        <f t="shared" si="61"/>
        <v>44751</v>
      </c>
      <c r="C866" s="137">
        <f t="shared" si="58"/>
        <v>7</v>
      </c>
      <c r="D866" s="137">
        <f t="shared" si="59"/>
        <v>2022</v>
      </c>
      <c r="E866" s="89">
        <f t="shared" si="60"/>
        <v>6</v>
      </c>
    </row>
    <row r="867" spans="2:5" ht="15" hidden="1" customHeight="1" x14ac:dyDescent="0.2">
      <c r="B867" s="141">
        <f t="shared" si="61"/>
        <v>44752</v>
      </c>
      <c r="C867" s="137">
        <f t="shared" si="58"/>
        <v>7</v>
      </c>
      <c r="D867" s="137">
        <f t="shared" si="59"/>
        <v>2022</v>
      </c>
      <c r="E867" s="89">
        <f t="shared" si="60"/>
        <v>7</v>
      </c>
    </row>
    <row r="868" spans="2:5" ht="15" hidden="1" customHeight="1" x14ac:dyDescent="0.2">
      <c r="B868" s="141">
        <f t="shared" si="61"/>
        <v>44753</v>
      </c>
      <c r="C868" s="137">
        <f t="shared" si="58"/>
        <v>7</v>
      </c>
      <c r="D868" s="137">
        <f t="shared" si="59"/>
        <v>2022</v>
      </c>
      <c r="E868" s="89">
        <f t="shared" si="60"/>
        <v>1</v>
      </c>
    </row>
    <row r="869" spans="2:5" ht="15" hidden="1" customHeight="1" x14ac:dyDescent="0.2">
      <c r="B869" s="141">
        <f t="shared" si="61"/>
        <v>44754</v>
      </c>
      <c r="C869" s="137">
        <f t="shared" si="58"/>
        <v>7</v>
      </c>
      <c r="D869" s="137">
        <f t="shared" si="59"/>
        <v>2022</v>
      </c>
      <c r="E869" s="89">
        <f t="shared" si="60"/>
        <v>2</v>
      </c>
    </row>
    <row r="870" spans="2:5" ht="15" hidden="1" customHeight="1" x14ac:dyDescent="0.2">
      <c r="B870" s="141">
        <f t="shared" si="61"/>
        <v>44755</v>
      </c>
      <c r="C870" s="137">
        <f t="shared" si="58"/>
        <v>7</v>
      </c>
      <c r="D870" s="137">
        <f t="shared" si="59"/>
        <v>2022</v>
      </c>
      <c r="E870" s="89">
        <f t="shared" si="60"/>
        <v>3</v>
      </c>
    </row>
    <row r="871" spans="2:5" ht="15" hidden="1" customHeight="1" x14ac:dyDescent="0.2">
      <c r="B871" s="141">
        <f t="shared" si="61"/>
        <v>44756</v>
      </c>
      <c r="C871" s="137">
        <f t="shared" si="58"/>
        <v>7</v>
      </c>
      <c r="D871" s="137">
        <f t="shared" si="59"/>
        <v>2022</v>
      </c>
      <c r="E871" s="89">
        <f t="shared" si="60"/>
        <v>4</v>
      </c>
    </row>
    <row r="872" spans="2:5" ht="15" hidden="1" customHeight="1" x14ac:dyDescent="0.2">
      <c r="B872" s="141">
        <f t="shared" si="61"/>
        <v>44757</v>
      </c>
      <c r="C872" s="137">
        <f t="shared" si="58"/>
        <v>7</v>
      </c>
      <c r="D872" s="137">
        <f t="shared" si="59"/>
        <v>2022</v>
      </c>
      <c r="E872" s="89">
        <f t="shared" si="60"/>
        <v>5</v>
      </c>
    </row>
    <row r="873" spans="2:5" ht="15" hidden="1" customHeight="1" x14ac:dyDescent="0.2">
      <c r="B873" s="141">
        <f t="shared" si="61"/>
        <v>44758</v>
      </c>
      <c r="C873" s="137">
        <f t="shared" si="58"/>
        <v>7</v>
      </c>
      <c r="D873" s="137">
        <f t="shared" si="59"/>
        <v>2022</v>
      </c>
      <c r="E873" s="89">
        <f t="shared" si="60"/>
        <v>6</v>
      </c>
    </row>
    <row r="874" spans="2:5" ht="15" hidden="1" customHeight="1" x14ac:dyDescent="0.2">
      <c r="B874" s="141">
        <f t="shared" si="61"/>
        <v>44759</v>
      </c>
      <c r="C874" s="137">
        <f t="shared" si="58"/>
        <v>7</v>
      </c>
      <c r="D874" s="137">
        <f t="shared" si="59"/>
        <v>2022</v>
      </c>
      <c r="E874" s="89">
        <f t="shared" si="60"/>
        <v>7</v>
      </c>
    </row>
    <row r="875" spans="2:5" ht="15" hidden="1" customHeight="1" x14ac:dyDescent="0.2">
      <c r="B875" s="141">
        <f t="shared" si="61"/>
        <v>44760</v>
      </c>
      <c r="C875" s="137">
        <f t="shared" si="58"/>
        <v>7</v>
      </c>
      <c r="D875" s="137">
        <f t="shared" si="59"/>
        <v>2022</v>
      </c>
      <c r="E875" s="89">
        <f t="shared" si="60"/>
        <v>1</v>
      </c>
    </row>
    <row r="876" spans="2:5" ht="15" hidden="1" customHeight="1" x14ac:dyDescent="0.2">
      <c r="B876" s="141">
        <f t="shared" si="61"/>
        <v>44761</v>
      </c>
      <c r="C876" s="137">
        <f t="shared" si="58"/>
        <v>7</v>
      </c>
      <c r="D876" s="137">
        <f t="shared" si="59"/>
        <v>2022</v>
      </c>
      <c r="E876" s="89">
        <f t="shared" si="60"/>
        <v>2</v>
      </c>
    </row>
    <row r="877" spans="2:5" ht="15" hidden="1" customHeight="1" x14ac:dyDescent="0.2">
      <c r="B877" s="141">
        <f t="shared" si="61"/>
        <v>44762</v>
      </c>
      <c r="C877" s="137">
        <f t="shared" si="58"/>
        <v>7</v>
      </c>
      <c r="D877" s="137">
        <f t="shared" si="59"/>
        <v>2022</v>
      </c>
      <c r="E877" s="89">
        <f t="shared" si="60"/>
        <v>3</v>
      </c>
    </row>
    <row r="878" spans="2:5" ht="15" hidden="1" customHeight="1" x14ac:dyDescent="0.2">
      <c r="B878" s="141">
        <f t="shared" si="61"/>
        <v>44763</v>
      </c>
      <c r="C878" s="137">
        <f t="shared" si="58"/>
        <v>7</v>
      </c>
      <c r="D878" s="137">
        <f t="shared" si="59"/>
        <v>2022</v>
      </c>
      <c r="E878" s="89">
        <f t="shared" si="60"/>
        <v>4</v>
      </c>
    </row>
    <row r="879" spans="2:5" ht="15" hidden="1" customHeight="1" x14ac:dyDescent="0.2">
      <c r="B879" s="141">
        <f t="shared" si="61"/>
        <v>44764</v>
      </c>
      <c r="C879" s="137">
        <f t="shared" si="58"/>
        <v>7</v>
      </c>
      <c r="D879" s="137">
        <f t="shared" si="59"/>
        <v>2022</v>
      </c>
      <c r="E879" s="89">
        <f t="shared" si="60"/>
        <v>5</v>
      </c>
    </row>
    <row r="880" spans="2:5" ht="15" hidden="1" customHeight="1" x14ac:dyDescent="0.2">
      <c r="B880" s="141">
        <f t="shared" si="61"/>
        <v>44765</v>
      </c>
      <c r="C880" s="137">
        <f t="shared" si="58"/>
        <v>7</v>
      </c>
      <c r="D880" s="137">
        <f t="shared" si="59"/>
        <v>2022</v>
      </c>
      <c r="E880" s="89">
        <f t="shared" si="60"/>
        <v>6</v>
      </c>
    </row>
    <row r="881" spans="2:5" ht="15" hidden="1" customHeight="1" x14ac:dyDescent="0.2">
      <c r="B881" s="141">
        <f t="shared" si="61"/>
        <v>44766</v>
      </c>
      <c r="C881" s="137">
        <f t="shared" si="58"/>
        <v>7</v>
      </c>
      <c r="D881" s="137">
        <f t="shared" si="59"/>
        <v>2022</v>
      </c>
      <c r="E881" s="89">
        <f t="shared" si="60"/>
        <v>7</v>
      </c>
    </row>
    <row r="882" spans="2:5" ht="15" hidden="1" customHeight="1" x14ac:dyDescent="0.2">
      <c r="B882" s="141">
        <f t="shared" si="61"/>
        <v>44767</v>
      </c>
      <c r="C882" s="137">
        <f t="shared" si="58"/>
        <v>7</v>
      </c>
      <c r="D882" s="137">
        <f t="shared" si="59"/>
        <v>2022</v>
      </c>
      <c r="E882" s="89">
        <f t="shared" si="60"/>
        <v>1</v>
      </c>
    </row>
    <row r="883" spans="2:5" ht="15" hidden="1" customHeight="1" x14ac:dyDescent="0.2">
      <c r="B883" s="141">
        <f t="shared" si="61"/>
        <v>44768</v>
      </c>
      <c r="C883" s="137">
        <f t="shared" si="58"/>
        <v>7</v>
      </c>
      <c r="D883" s="137">
        <f t="shared" si="59"/>
        <v>2022</v>
      </c>
      <c r="E883" s="89">
        <f t="shared" si="60"/>
        <v>2</v>
      </c>
    </row>
    <row r="884" spans="2:5" ht="15" hidden="1" customHeight="1" x14ac:dyDescent="0.2">
      <c r="B884" s="141">
        <f t="shared" si="61"/>
        <v>44769</v>
      </c>
      <c r="C884" s="137">
        <f t="shared" si="58"/>
        <v>7</v>
      </c>
      <c r="D884" s="137">
        <f t="shared" si="59"/>
        <v>2022</v>
      </c>
      <c r="E884" s="89">
        <f t="shared" si="60"/>
        <v>3</v>
      </c>
    </row>
    <row r="885" spans="2:5" ht="15" hidden="1" customHeight="1" x14ac:dyDescent="0.2">
      <c r="B885" s="141">
        <f t="shared" si="61"/>
        <v>44770</v>
      </c>
      <c r="C885" s="137">
        <f t="shared" si="58"/>
        <v>7</v>
      </c>
      <c r="D885" s="137">
        <f t="shared" si="59"/>
        <v>2022</v>
      </c>
      <c r="E885" s="89">
        <f t="shared" si="60"/>
        <v>4</v>
      </c>
    </row>
    <row r="886" spans="2:5" ht="15" hidden="1" customHeight="1" x14ac:dyDescent="0.2">
      <c r="B886" s="141">
        <f t="shared" si="61"/>
        <v>44771</v>
      </c>
      <c r="C886" s="137">
        <f t="shared" si="58"/>
        <v>7</v>
      </c>
      <c r="D886" s="137">
        <f t="shared" si="59"/>
        <v>2022</v>
      </c>
      <c r="E886" s="89">
        <f t="shared" si="60"/>
        <v>5</v>
      </c>
    </row>
    <row r="887" spans="2:5" ht="15" hidden="1" customHeight="1" x14ac:dyDescent="0.2">
      <c r="B887" s="141">
        <f t="shared" si="61"/>
        <v>44772</v>
      </c>
      <c r="C887" s="137">
        <f t="shared" si="58"/>
        <v>7</v>
      </c>
      <c r="D887" s="137">
        <f t="shared" si="59"/>
        <v>2022</v>
      </c>
      <c r="E887" s="89">
        <f t="shared" si="60"/>
        <v>6</v>
      </c>
    </row>
    <row r="888" spans="2:5" ht="15" hidden="1" customHeight="1" x14ac:dyDescent="0.2">
      <c r="B888" s="141">
        <f t="shared" si="61"/>
        <v>44773</v>
      </c>
      <c r="C888" s="137">
        <f t="shared" si="58"/>
        <v>7</v>
      </c>
      <c r="D888" s="137">
        <f t="shared" si="59"/>
        <v>2022</v>
      </c>
      <c r="E888" s="89">
        <f t="shared" si="60"/>
        <v>7</v>
      </c>
    </row>
    <row r="889" spans="2:5" ht="15" hidden="1" customHeight="1" x14ac:dyDescent="0.2">
      <c r="B889" s="141">
        <f t="shared" si="61"/>
        <v>44774</v>
      </c>
      <c r="C889" s="137">
        <f t="shared" si="58"/>
        <v>8</v>
      </c>
      <c r="D889" s="137">
        <f t="shared" si="59"/>
        <v>2022</v>
      </c>
      <c r="E889" s="89">
        <f t="shared" si="60"/>
        <v>1</v>
      </c>
    </row>
    <row r="890" spans="2:5" ht="15" hidden="1" customHeight="1" x14ac:dyDescent="0.2">
      <c r="B890" s="141">
        <f t="shared" si="61"/>
        <v>44775</v>
      </c>
      <c r="C890" s="137">
        <f t="shared" si="58"/>
        <v>8</v>
      </c>
      <c r="D890" s="137">
        <f t="shared" si="59"/>
        <v>2022</v>
      </c>
      <c r="E890" s="89">
        <f t="shared" si="60"/>
        <v>2</v>
      </c>
    </row>
    <row r="891" spans="2:5" ht="15" hidden="1" customHeight="1" x14ac:dyDescent="0.2">
      <c r="B891" s="141">
        <f t="shared" si="61"/>
        <v>44776</v>
      </c>
      <c r="C891" s="137">
        <f t="shared" si="58"/>
        <v>8</v>
      </c>
      <c r="D891" s="137">
        <f t="shared" si="59"/>
        <v>2022</v>
      </c>
      <c r="E891" s="89">
        <f t="shared" si="60"/>
        <v>3</v>
      </c>
    </row>
    <row r="892" spans="2:5" ht="15" hidden="1" customHeight="1" x14ac:dyDescent="0.2">
      <c r="B892" s="141">
        <f t="shared" si="61"/>
        <v>44777</v>
      </c>
      <c r="C892" s="137">
        <f t="shared" si="58"/>
        <v>8</v>
      </c>
      <c r="D892" s="137">
        <f t="shared" si="59"/>
        <v>2022</v>
      </c>
      <c r="E892" s="89">
        <f t="shared" si="60"/>
        <v>4</v>
      </c>
    </row>
    <row r="893" spans="2:5" ht="15" hidden="1" customHeight="1" x14ac:dyDescent="0.2">
      <c r="B893" s="141">
        <f t="shared" si="61"/>
        <v>44778</v>
      </c>
      <c r="C893" s="137">
        <f t="shared" si="58"/>
        <v>8</v>
      </c>
      <c r="D893" s="137">
        <f t="shared" si="59"/>
        <v>2022</v>
      </c>
      <c r="E893" s="89">
        <f t="shared" si="60"/>
        <v>5</v>
      </c>
    </row>
    <row r="894" spans="2:5" ht="15" hidden="1" customHeight="1" x14ac:dyDescent="0.2">
      <c r="B894" s="141">
        <f t="shared" si="61"/>
        <v>44779</v>
      </c>
      <c r="C894" s="137">
        <f t="shared" si="58"/>
        <v>8</v>
      </c>
      <c r="D894" s="137">
        <f t="shared" si="59"/>
        <v>2022</v>
      </c>
      <c r="E894" s="89">
        <f t="shared" si="60"/>
        <v>6</v>
      </c>
    </row>
    <row r="895" spans="2:5" ht="15" hidden="1" customHeight="1" x14ac:dyDescent="0.2">
      <c r="B895" s="141">
        <f t="shared" si="61"/>
        <v>44780</v>
      </c>
      <c r="C895" s="137">
        <f t="shared" si="58"/>
        <v>8</v>
      </c>
      <c r="D895" s="137">
        <f t="shared" si="59"/>
        <v>2022</v>
      </c>
      <c r="E895" s="89">
        <f t="shared" si="60"/>
        <v>7</v>
      </c>
    </row>
    <row r="896" spans="2:5" ht="15" hidden="1" customHeight="1" x14ac:dyDescent="0.2">
      <c r="B896" s="141">
        <f t="shared" si="61"/>
        <v>44781</v>
      </c>
      <c r="C896" s="137">
        <f t="shared" si="58"/>
        <v>8</v>
      </c>
      <c r="D896" s="137">
        <f t="shared" si="59"/>
        <v>2022</v>
      </c>
      <c r="E896" s="89">
        <f t="shared" si="60"/>
        <v>1</v>
      </c>
    </row>
  </sheetData>
  <autoFilter ref="A5:X896" xr:uid="{00000000-0009-0000-0000-000003000000}">
    <filterColumn colId="1">
      <filters>
        <dateGroupItem year="2020" month="3" dateTimeGrouping="month"/>
        <dateGroupItem year="2020" month="4" dateTimeGrouping="month"/>
      </filters>
    </filterColumn>
  </autoFilter>
  <pageMargins left="0.19685039370078741" right="0.19685039370078741" top="0.98425196850393704" bottom="0.59055118110236227" header="0" footer="0.51181102362204722"/>
  <pageSetup paperSize="9" scale="98" orientation="portrait" r:id="rId1"/>
  <headerFooter alignWithMargins="0">
    <oddHeader>&amp;R&amp;G</oddHeader>
    <oddFooter xml:space="preserve">&amp;L&amp;6&amp;Z&amp;F/&amp;F/&amp;A
&amp;R&amp;6Page &amp;P/&amp;N / &amp;D/&amp;T 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F53"/>
  <sheetViews>
    <sheetView showGridLines="0" zoomScaleNormal="100" workbookViewId="0">
      <selection sqref="A1:XFD1048576"/>
    </sheetView>
  </sheetViews>
  <sheetFormatPr baseColWidth="10" defaultColWidth="10.83203125" defaultRowHeight="15" customHeight="1" x14ac:dyDescent="0.2"/>
  <cols>
    <col min="1" max="1" width="13.1640625" style="7" customWidth="1"/>
    <col min="2" max="2" width="43.83203125" style="7" customWidth="1"/>
    <col min="3" max="3" width="14.1640625" style="8" customWidth="1"/>
    <col min="4" max="4" width="2.1640625" style="8" customWidth="1"/>
    <col min="5" max="5" width="13.1640625" style="7" customWidth="1"/>
    <col min="6" max="6" width="15.5" style="7" customWidth="1"/>
    <col min="7" max="16384" width="10.83203125" style="2"/>
  </cols>
  <sheetData>
    <row r="1" spans="1:6" ht="24.95" customHeight="1" x14ac:dyDescent="0.2">
      <c r="A1" s="33"/>
      <c r="B1" s="33"/>
      <c r="C1" s="33"/>
      <c r="D1" s="33"/>
      <c r="E1" s="33"/>
      <c r="F1" s="33"/>
    </row>
    <row r="2" spans="1:6" s="3" customFormat="1" ht="15" customHeight="1" x14ac:dyDescent="0.2">
      <c r="A2" s="34"/>
      <c r="B2" s="7"/>
      <c r="C2" s="8"/>
      <c r="D2" s="8"/>
      <c r="E2" s="7"/>
      <c r="F2" s="7"/>
    </row>
    <row r="3" spans="1:6" s="3" customFormat="1" ht="15" customHeight="1" x14ac:dyDescent="0.2">
      <c r="A3" s="7"/>
      <c r="B3" s="7"/>
      <c r="C3" s="8"/>
      <c r="D3" s="8"/>
      <c r="E3" s="7"/>
      <c r="F3" s="7"/>
    </row>
    <row r="4" spans="1:6" s="3" customFormat="1" ht="15" customHeight="1" x14ac:dyDescent="0.2">
      <c r="A4" s="9"/>
      <c r="B4" s="7"/>
      <c r="C4" s="8"/>
      <c r="D4" s="8"/>
      <c r="E4" s="7"/>
      <c r="F4" s="7"/>
    </row>
    <row r="5" spans="1:6" s="3" customFormat="1" ht="15" customHeight="1" x14ac:dyDescent="0.2">
      <c r="A5" s="7"/>
      <c r="B5" s="7"/>
      <c r="C5" s="8"/>
      <c r="D5" s="8"/>
      <c r="E5" s="7"/>
      <c r="F5" s="7"/>
    </row>
    <row r="6" spans="1:6" s="3" customFormat="1" ht="15" customHeight="1" x14ac:dyDescent="0.2">
      <c r="A6" s="4"/>
      <c r="B6" s="35"/>
      <c r="C6" s="8"/>
      <c r="D6" s="8"/>
      <c r="E6" s="7"/>
      <c r="F6" s="7"/>
    </row>
    <row r="7" spans="1:6" s="3" customFormat="1" ht="15" customHeight="1" x14ac:dyDescent="0.2">
      <c r="A7" s="10"/>
      <c r="B7" s="7"/>
      <c r="C7" s="8"/>
      <c r="D7" s="8"/>
      <c r="E7" s="7"/>
      <c r="F7" s="7"/>
    </row>
    <row r="8" spans="1:6" s="3" customFormat="1" ht="15" customHeight="1" x14ac:dyDescent="0.2">
      <c r="A8" s="25"/>
      <c r="B8" s="25"/>
      <c r="C8" s="25"/>
      <c r="D8" s="25"/>
      <c r="E8" s="25"/>
      <c r="F8" s="25"/>
    </row>
    <row r="9" spans="1:6" s="3" customFormat="1" ht="15" customHeight="1" x14ac:dyDescent="0.2">
      <c r="A9" s="10"/>
      <c r="B9" s="10"/>
      <c r="C9" s="10"/>
      <c r="D9" s="10"/>
      <c r="E9" s="10"/>
      <c r="F9" s="10"/>
    </row>
    <row r="10" spans="1:6" s="3" customFormat="1" ht="15" customHeight="1" x14ac:dyDescent="0.2">
      <c r="A10" s="28"/>
      <c r="B10" s="4"/>
      <c r="C10" s="1"/>
      <c r="D10" s="1"/>
      <c r="E10" s="1"/>
      <c r="F10" s="1"/>
    </row>
    <row r="11" spans="1:6" s="3" customFormat="1" ht="15" customHeight="1" x14ac:dyDescent="0.2">
      <c r="A11" s="28"/>
      <c r="B11" s="4"/>
      <c r="C11" s="1"/>
      <c r="D11" s="1"/>
      <c r="E11" s="1"/>
      <c r="F11" s="1"/>
    </row>
    <row r="12" spans="1:6" s="3" customFormat="1" ht="15" customHeight="1" x14ac:dyDescent="0.2">
      <c r="A12" s="28"/>
      <c r="B12" s="4"/>
      <c r="C12" s="1"/>
      <c r="D12" s="1"/>
      <c r="E12" s="1"/>
      <c r="F12" s="1"/>
    </row>
    <row r="13" spans="1:6" s="3" customFormat="1" ht="15" customHeight="1" x14ac:dyDescent="0.2">
      <c r="A13" s="5"/>
      <c r="B13" s="4"/>
      <c r="C13" s="1"/>
      <c r="D13" s="1"/>
      <c r="E13" s="1"/>
      <c r="F13" s="1"/>
    </row>
    <row r="14" spans="1:6" s="3" customFormat="1" ht="15" customHeight="1" x14ac:dyDescent="0.2">
      <c r="A14" s="5"/>
      <c r="B14" s="4"/>
      <c r="C14" s="1"/>
      <c r="D14" s="1"/>
      <c r="E14" s="1"/>
      <c r="F14" s="1"/>
    </row>
    <row r="15" spans="1:6" s="3" customFormat="1" ht="15" customHeight="1" x14ac:dyDescent="0.2">
      <c r="A15" s="5"/>
      <c r="B15" s="4"/>
      <c r="C15" s="1"/>
      <c r="D15" s="1"/>
      <c r="E15" s="1"/>
      <c r="F15" s="1"/>
    </row>
    <row r="16" spans="1:6" s="3" customFormat="1" ht="15" customHeight="1" x14ac:dyDescent="0.2">
      <c r="A16" s="5"/>
      <c r="B16" s="4"/>
      <c r="C16" s="1"/>
      <c r="D16" s="1"/>
      <c r="E16" s="1"/>
      <c r="F16" s="1"/>
    </row>
    <row r="17" spans="1:6" s="3" customFormat="1" ht="15" customHeight="1" x14ac:dyDescent="0.2">
      <c r="A17" s="5"/>
      <c r="B17" s="4"/>
      <c r="C17" s="1"/>
      <c r="D17" s="1"/>
      <c r="E17" s="1"/>
      <c r="F17" s="1"/>
    </row>
    <row r="18" spans="1:6" s="3" customFormat="1" ht="15" customHeight="1" x14ac:dyDescent="0.2">
      <c r="A18" s="5"/>
      <c r="B18" s="4"/>
      <c r="C18" s="1"/>
      <c r="D18" s="1"/>
      <c r="E18" s="1"/>
      <c r="F18" s="1"/>
    </row>
    <row r="19" spans="1:6" s="3" customFormat="1" ht="15" customHeight="1" x14ac:dyDescent="0.2">
      <c r="A19" s="5"/>
      <c r="B19" s="4"/>
      <c r="C19" s="1"/>
      <c r="D19" s="1"/>
      <c r="E19" s="1"/>
      <c r="F19" s="1"/>
    </row>
    <row r="20" spans="1:6" s="3" customFormat="1" ht="15" customHeight="1" x14ac:dyDescent="0.2">
      <c r="A20" s="28"/>
      <c r="B20" s="4"/>
      <c r="C20" s="1"/>
      <c r="D20" s="1"/>
      <c r="E20" s="1"/>
      <c r="F20" s="1"/>
    </row>
    <row r="21" spans="1:6" s="3" customFormat="1" ht="15" customHeight="1" x14ac:dyDescent="0.2">
      <c r="A21" s="11"/>
      <c r="B21" s="11"/>
      <c r="C21" s="12"/>
      <c r="D21" s="12"/>
      <c r="E21" s="7"/>
      <c r="F21" s="6"/>
    </row>
    <row r="22" spans="1:6" s="3" customFormat="1" ht="15" customHeight="1" x14ac:dyDescent="0.2">
      <c r="A22" s="4"/>
      <c r="B22" s="4"/>
      <c r="C22" s="4"/>
      <c r="D22" s="4"/>
      <c r="E22" s="4"/>
      <c r="F22" s="4"/>
    </row>
    <row r="23" spans="1:6" s="3" customFormat="1" ht="15" customHeight="1" x14ac:dyDescent="0.2">
      <c r="A23" s="7"/>
      <c r="B23" s="7"/>
      <c r="C23" s="12"/>
      <c r="D23" s="12"/>
      <c r="E23" s="7"/>
      <c r="F23" s="6"/>
    </row>
    <row r="24" spans="1:6" s="3" customFormat="1" ht="15" customHeight="1" x14ac:dyDescent="0.2">
      <c r="A24" s="4"/>
      <c r="B24" s="4"/>
      <c r="C24" s="37"/>
      <c r="D24" s="4"/>
      <c r="E24" s="4"/>
      <c r="F24" s="4"/>
    </row>
    <row r="25" spans="1:6" s="3" customFormat="1" ht="15" customHeight="1" x14ac:dyDescent="0.2">
      <c r="A25" s="7"/>
      <c r="B25" s="7"/>
      <c r="C25" s="12"/>
      <c r="D25" s="12"/>
      <c r="E25" s="7"/>
      <c r="F25" s="6"/>
    </row>
    <row r="26" spans="1:6" s="3" customFormat="1" ht="15" customHeight="1" x14ac:dyDescent="0.2">
      <c r="A26" s="26"/>
      <c r="B26" s="26"/>
      <c r="C26" s="26"/>
      <c r="D26" s="26"/>
      <c r="E26" s="26"/>
      <c r="F26" s="26"/>
    </row>
    <row r="27" spans="1:6" s="3" customFormat="1" ht="15" customHeight="1" x14ac:dyDescent="0.2">
      <c r="A27" s="7"/>
      <c r="B27" s="7"/>
      <c r="C27" s="12"/>
      <c r="D27" s="12"/>
      <c r="E27" s="7"/>
      <c r="F27" s="6"/>
    </row>
    <row r="28" spans="1:6" s="3" customFormat="1" ht="15" customHeight="1" x14ac:dyDescent="0.2">
      <c r="A28" s="4"/>
      <c r="B28" s="4"/>
      <c r="C28" s="31"/>
      <c r="D28" s="4"/>
      <c r="E28" s="4"/>
      <c r="F28" s="4"/>
    </row>
    <row r="29" spans="1:6" s="3" customFormat="1" ht="15" customHeight="1" x14ac:dyDescent="0.2">
      <c r="A29" s="27"/>
      <c r="B29" s="4"/>
      <c r="C29" s="4"/>
      <c r="D29" s="4"/>
      <c r="E29" s="4"/>
      <c r="F29" s="4"/>
    </row>
    <row r="30" spans="1:6" s="3" customFormat="1" ht="15" customHeight="1" x14ac:dyDescent="0.2">
      <c r="A30" s="7"/>
      <c r="B30" s="7"/>
      <c r="C30" s="8"/>
      <c r="D30" s="8"/>
      <c r="E30" s="7"/>
      <c r="F30" s="14"/>
    </row>
    <row r="31" spans="1:6" s="3" customFormat="1" ht="15" customHeight="1" x14ac:dyDescent="0.2">
      <c r="A31" s="7"/>
      <c r="B31" s="7"/>
      <c r="C31" s="8"/>
      <c r="D31" s="8"/>
      <c r="E31" s="7"/>
      <c r="F31" s="29"/>
    </row>
    <row r="32" spans="1:6" s="3" customFormat="1" ht="15" customHeight="1" x14ac:dyDescent="0.2">
      <c r="A32" s="38"/>
      <c r="B32" s="39"/>
      <c r="C32" s="40"/>
      <c r="D32" s="40"/>
      <c r="E32" s="40"/>
      <c r="F32" s="41"/>
    </row>
    <row r="33" spans="1:6" s="3" customFormat="1" ht="15" customHeight="1" x14ac:dyDescent="0.2">
      <c r="A33" s="4"/>
      <c r="B33" s="4"/>
      <c r="C33" s="29"/>
      <c r="D33" s="4"/>
      <c r="E33" s="31"/>
      <c r="F33" s="4"/>
    </row>
    <row r="34" spans="1:6" s="3" customFormat="1" ht="15" customHeight="1" x14ac:dyDescent="0.2">
      <c r="A34" s="7"/>
      <c r="B34" s="26"/>
      <c r="C34" s="26"/>
      <c r="D34" s="26"/>
      <c r="E34" s="32"/>
      <c r="F34" s="26"/>
    </row>
    <row r="35" spans="1:6" s="3" customFormat="1" ht="15" customHeight="1" x14ac:dyDescent="0.2">
      <c r="A35" s="7"/>
      <c r="B35" s="7"/>
      <c r="C35" s="8"/>
      <c r="D35" s="8"/>
      <c r="E35" s="7"/>
      <c r="F35" s="7"/>
    </row>
    <row r="36" spans="1:6" s="3" customFormat="1" ht="15" customHeight="1" x14ac:dyDescent="0.2">
      <c r="A36" s="7"/>
      <c r="B36" s="7"/>
      <c r="C36" s="8"/>
      <c r="D36" s="8"/>
      <c r="E36" s="7"/>
      <c r="F36" s="7"/>
    </row>
    <row r="37" spans="1:6" s="3" customFormat="1" ht="15" customHeight="1" x14ac:dyDescent="0.2">
      <c r="A37" s="7"/>
      <c r="B37" s="4"/>
      <c r="C37" s="29"/>
      <c r="D37" s="4"/>
      <c r="E37" s="30"/>
      <c r="F37" s="4"/>
    </row>
    <row r="38" spans="1:6" s="3" customFormat="1" ht="15" customHeight="1" x14ac:dyDescent="0.2">
      <c r="A38" s="7"/>
      <c r="B38" s="4"/>
      <c r="C38" s="29"/>
      <c r="D38" s="4"/>
      <c r="E38" s="30"/>
      <c r="F38" s="4"/>
    </row>
    <row r="39" spans="1:6" s="3" customFormat="1" ht="15" customHeight="1" x14ac:dyDescent="0.2">
      <c r="A39" s="7"/>
      <c r="B39" s="4"/>
      <c r="C39" s="29"/>
      <c r="D39" s="4"/>
      <c r="E39" s="4"/>
      <c r="F39" s="4"/>
    </row>
    <row r="40" spans="1:6" s="3" customFormat="1" ht="15" customHeight="1" x14ac:dyDescent="0.2">
      <c r="A40" s="7"/>
      <c r="B40" s="7"/>
      <c r="C40" s="24"/>
      <c r="D40" s="24"/>
      <c r="E40" s="36"/>
      <c r="F40" s="24"/>
    </row>
    <row r="41" spans="1:6" s="3" customFormat="1" ht="15" customHeight="1" x14ac:dyDescent="0.2">
      <c r="A41" s="7"/>
      <c r="B41" s="17"/>
      <c r="C41" s="18"/>
      <c r="D41" s="17"/>
      <c r="E41" s="18"/>
      <c r="F41" s="19"/>
    </row>
    <row r="42" spans="1:6" s="3" customFormat="1" ht="15" customHeight="1" x14ac:dyDescent="0.2">
      <c r="A42" s="7"/>
      <c r="B42" s="18"/>
      <c r="C42" s="20"/>
      <c r="D42" s="18"/>
      <c r="E42" s="30"/>
      <c r="F42" s="29"/>
    </row>
    <row r="43" spans="1:6" s="3" customFormat="1" ht="15" customHeight="1" x14ac:dyDescent="0.2">
      <c r="A43" s="7"/>
      <c r="B43" s="7"/>
      <c r="C43" s="8"/>
      <c r="D43" s="8"/>
      <c r="E43" s="7"/>
      <c r="F43" s="7"/>
    </row>
    <row r="44" spans="1:6" s="3" customFormat="1" ht="15" customHeight="1" x14ac:dyDescent="0.2">
      <c r="A44" s="7"/>
      <c r="B44" s="7"/>
      <c r="C44" s="8"/>
      <c r="D44" s="8"/>
      <c r="E44" s="7"/>
      <c r="F44" s="7"/>
    </row>
    <row r="45" spans="1:6" s="3" customFormat="1" ht="15" customHeight="1" x14ac:dyDescent="0.2">
      <c r="A45" s="7"/>
      <c r="B45" s="7"/>
      <c r="C45" s="8"/>
      <c r="D45" s="8"/>
      <c r="E45" s="7"/>
      <c r="F45" s="7"/>
    </row>
    <row r="46" spans="1:6" s="3" customFormat="1" ht="15" customHeight="1" x14ac:dyDescent="0.2">
      <c r="A46" s="7"/>
      <c r="B46" s="21"/>
      <c r="C46" s="16"/>
      <c r="D46" s="21"/>
      <c r="E46" s="13"/>
      <c r="F46" s="13"/>
    </row>
    <row r="47" spans="1:6" ht="15" customHeight="1" x14ac:dyDescent="0.2">
      <c r="F47" s="15"/>
    </row>
    <row r="48" spans="1:6" ht="15" customHeight="1" x14ac:dyDescent="0.2">
      <c r="F48" s="15"/>
    </row>
    <row r="49" spans="5:6" ht="15" customHeight="1" x14ac:dyDescent="0.2">
      <c r="E49" s="13"/>
      <c r="F49" s="22"/>
    </row>
    <row r="50" spans="5:6" ht="15" customHeight="1" x14ac:dyDescent="0.2">
      <c r="E50" s="23"/>
      <c r="F50" s="15"/>
    </row>
    <row r="52" spans="5:6" ht="15" customHeight="1" x14ac:dyDescent="0.2">
      <c r="F52" s="15"/>
    </row>
    <row r="53" spans="5:6" ht="15" customHeight="1" x14ac:dyDescent="0.2">
      <c r="F53" s="15"/>
    </row>
  </sheetData>
  <conditionalFormatting sqref="F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59055118110236227" right="0.59055118110236227" top="0.59055118110236227" bottom="0.86614173228346458" header="0.51181102362204722" footer="0.51181102362204722"/>
  <pageSetup paperSize="9" orientation="portrait" r:id="rId1"/>
  <headerFooter alignWithMargins="0">
    <oddFooter xml:space="preserve">&amp;L&amp;6&amp;D/&amp;T/C. Truog - Page &amp;P/&amp;N
&amp;Z&amp;F/&amp;F/&amp;A
&amp;R&amp;6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22</vt:i4>
      </vt:variant>
    </vt:vector>
  </HeadingPairs>
  <TitlesOfParts>
    <vt:vector size="27" baseType="lpstr">
      <vt:lpstr>Start</vt:lpstr>
      <vt:lpstr>Stammdaten Betrieb </vt:lpstr>
      <vt:lpstr>Grundlagen_Abrechnung_KAE</vt:lpstr>
      <vt:lpstr>MD</vt:lpstr>
      <vt:lpstr>End</vt:lpstr>
      <vt:lpstr>'Stammdaten Betrieb '!Druckbereich</vt:lpstr>
      <vt:lpstr>Grundlagen_Abrechnung_KAE!Drucktitel</vt:lpstr>
      <vt:lpstr>MD_BEITRSATZ</vt:lpstr>
      <vt:lpstr>MD_BETRSIZE</vt:lpstr>
      <vt:lpstr>MD_GENDER</vt:lpstr>
      <vt:lpstr>MD_JAHR</vt:lpstr>
      <vt:lpstr>MD_JAHRAT</vt:lpstr>
      <vt:lpstr>MD_KALJR</vt:lpstr>
      <vt:lpstr>MD_KALMT</vt:lpstr>
      <vt:lpstr>MD_KALTAG</vt:lpstr>
      <vt:lpstr>MD_MATYP</vt:lpstr>
      <vt:lpstr>MD_MAXAGS</vt:lpstr>
      <vt:lpstr>MD_MAXVV</vt:lpstr>
      <vt:lpstr>MD_MONAT</vt:lpstr>
      <vt:lpstr>MD_MT</vt:lpstr>
      <vt:lpstr>MD_PENSDAT</vt:lpstr>
      <vt:lpstr>MD_QTY_SO_STD</vt:lpstr>
      <vt:lpstr>MD_QTY_TAG</vt:lpstr>
      <vt:lpstr>MD_WOTG</vt:lpstr>
      <vt:lpstr>SD_FT_JR</vt:lpstr>
      <vt:lpstr>SD_FT_MT</vt:lpstr>
      <vt:lpstr>SD_FT_TAGE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Truog</dc:creator>
  <cp:lastModifiedBy>Sebastian Böhner</cp:lastModifiedBy>
  <cp:lastPrinted>2020-05-01T05:10:04Z</cp:lastPrinted>
  <dcterms:created xsi:type="dcterms:W3CDTF">2010-03-10T14:28:12Z</dcterms:created>
  <dcterms:modified xsi:type="dcterms:W3CDTF">2020-11-17T13:49:32Z</dcterms:modified>
</cp:coreProperties>
</file>